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drawings/_rels/drawing1.xml.rels" ContentType="application/vnd.openxmlformats-package.relationships+xml"/>
  <Override PartName="/xl/drawings/vmlDrawing3.vml" ContentType="application/vnd.openxmlformats-officedocument.vmlDrawing"/>
  <Override PartName="/xl/externalLinks/externalLink1.xml" ContentType="application/vnd.openxmlformats-officedocument.spreadsheetml.externalLink+xml"/>
  <Override PartName="/xl/externalLinks/_rels/externalLink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media/image1.png" ContentType="image/png"/>
  <Override PartName="/xl/media/image2.png" ContentType="image/png"/>
  <Override PartName="/xl/comments2.xml" ContentType="application/vnd.openxmlformats-officedocument.spreadsheetml.comments+xml"/>
  <Override PartName="/xl/comments4.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Jud" sheetId="1" state="visible" r:id="rId3"/>
    <sheet name="Porte Honorário" sheetId="2" state="visible" r:id="rId4"/>
    <sheet name="Porte Anestésico" sheetId="3" state="visible" r:id="rId5"/>
    <sheet name="UCO e Filme" sheetId="4" state="visible" r:id="rId6"/>
  </sheets>
  <externalReferences>
    <externalReference r:id="rId7"/>
  </externalReferences>
  <definedNames>
    <definedName function="false" hidden="true" localSheetId="0" name="_xlnm._FilterDatabase" vbProcedure="false">TabJud!$A$1:$O$4962</definedName>
    <definedName function="false" hidden="false" name="PORTES2021" vbProcedure="false">'[1]Porte Honorário'!$A$1:$K$44</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Autor desconhecido</author>
  </authors>
  <commentList>
    <comment ref="A133" authorId="0">
      <text>
        <r>
          <rPr>
            <sz val="10"/>
            <rFont val="Arial"/>
            <family val="2"/>
          </rPr>
          <t xml:space="preserve">tr18325ps:
</t>
        </r>
        <r>
          <rPr>
            <sz val="9"/>
            <color rgb="FF000000"/>
            <rFont val="Tahoma"/>
            <family val="2"/>
            <charset val="1"/>
          </rPr>
          <t xml:space="preserve"> Centro Brasileiro da Visão - CBV, em Brasília, não realiza este procedimento.</t>
        </r>
      </text>
    </comment>
    <comment ref="A2845" authorId="0">
      <text>
        <r>
          <rPr>
            <sz val="10"/>
            <rFont val="Arial"/>
            <family val="2"/>
          </rPr>
          <t xml:space="preserve">tr18325ps:
</t>
        </r>
        <r>
          <rPr>
            <sz val="9"/>
            <color rgb="FF000000"/>
            <rFont val="Tahoma"/>
            <family val="2"/>
            <charset val="1"/>
          </rPr>
          <t xml:space="preserve"> Centro Brasileiro da Visão - CBV, em Brasília, não realiza este procedimento.</t>
        </r>
      </text>
    </comment>
    <comment ref="A2846" authorId="0">
      <text>
        <r>
          <rPr>
            <sz val="10"/>
            <rFont val="Arial"/>
            <family val="2"/>
          </rPr>
          <t xml:space="preserve">tr18325ps:
</t>
        </r>
        <r>
          <rPr>
            <sz val="9"/>
            <color rgb="FF000000"/>
            <rFont val="Tahoma"/>
            <family val="2"/>
            <charset val="1"/>
          </rPr>
          <t xml:space="preserve"> Centro Brasileiro da Visão - CBV, em Brasília, não realiza este procedimento.</t>
        </r>
      </text>
    </comment>
    <comment ref="A2880" authorId="0">
      <text>
        <r>
          <rPr>
            <sz val="10"/>
            <rFont val="Arial"/>
            <family val="2"/>
          </rPr>
          <t xml:space="preserve">tr18325ps:
</t>
        </r>
        <r>
          <rPr>
            <sz val="9"/>
            <color rgb="FF000000"/>
            <rFont val="Tahoma"/>
            <family val="2"/>
            <charset val="1"/>
          </rPr>
          <t xml:space="preserve"> Centro Brasileiro da Visão - CBV, em Brasília, não realiza este procedimento.</t>
        </r>
      </text>
    </comment>
    <comment ref="A4594" authorId="0">
      <text>
        <r>
          <rPr>
            <sz val="10"/>
            <rFont val="Arial"/>
            <family val="2"/>
          </rPr>
          <t xml:space="preserve">tr18325ps:
</t>
        </r>
        <r>
          <rPr>
            <sz val="9"/>
            <color rgb="FF000000"/>
            <rFont val="Tahoma"/>
            <family val="2"/>
            <charset val="1"/>
          </rPr>
          <t xml:space="preserve"> Centro Brasileiro da Visão - CBV, em Brasília, não realiza este procedimento.</t>
        </r>
      </text>
    </comment>
  </commentList>
</comments>
</file>

<file path=xl/comments2.xml><?xml version="1.0" encoding="utf-8"?>
<comments xmlns="http://schemas.openxmlformats.org/spreadsheetml/2006/main" xmlns:xdr="http://schemas.openxmlformats.org/drawingml/2006/spreadsheetDrawing">
  <authors>
    <author>Autor desconhecido</author>
  </authors>
  <commentList>
    <comment ref="C1" authorId="0">
      <text>
        <r>
          <rPr>
            <sz val="10"/>
            <rFont val="Arial"/>
            <family val="2"/>
          </rPr>
          <t xml:space="preserve">Patologia  (Códigos grupo 4030, 4031, 4032)</t>
        </r>
      </text>
    </comment>
    <comment ref="D1" authorId="0">
      <text>
        <r>
          <rPr>
            <sz val="10"/>
            <rFont val="Arial"/>
            <family val="2"/>
          </rPr>
          <t xml:space="preserve">Radiologia (Códigos grupo 4080, 4081, 4090 e 4110)</t>
        </r>
      </text>
    </comment>
  </commentList>
</comments>
</file>

<file path=xl/comments4.xml><?xml version="1.0" encoding="utf-8"?>
<comments xmlns="http://schemas.openxmlformats.org/spreadsheetml/2006/main" xmlns:xdr="http://schemas.openxmlformats.org/drawingml/2006/spreadsheetDrawing">
  <authors>
    <author>Autor desconhecido</author>
  </authors>
  <commentList>
    <comment ref="A4" authorId="0">
      <text>
        <r>
          <rPr>
            <sz val="10"/>
            <rFont val="Arial"/>
            <family val="2"/>
          </rPr>
          <t xml:space="preserve">Patologia  (Códigos grupo 4030, 4031, 4032)</t>
        </r>
      </text>
    </comment>
    <comment ref="A7" authorId="0">
      <text>
        <r>
          <rPr>
            <sz val="10"/>
            <rFont val="Arial"/>
            <family val="2"/>
          </rPr>
          <t xml:space="preserve">Radiologia (Códigos grupo 4080, 4081, 4090 e 4110)</t>
        </r>
      </text>
    </comment>
  </commentList>
</comments>
</file>

<file path=xl/sharedStrings.xml><?xml version="1.0" encoding="utf-8"?>
<sst xmlns="http://schemas.openxmlformats.org/spreadsheetml/2006/main" count="9462" uniqueCount="4967">
  <si>
    <t xml:space="preserve">CÓDIGO</t>
  </si>
  <si>
    <t xml:space="preserve">DESCRIÇÃO</t>
  </si>
  <si>
    <t xml:space="preserve">Fração do Porte</t>
  </si>
  <si>
    <t xml:space="preserve">Porte</t>
  </si>
  <si>
    <t xml:space="preserve">Custo Operac.</t>
  </si>
  <si>
    <t xml:space="preserve">Nº Aux</t>
  </si>
  <si>
    <t xml:space="preserve">Porte Anest.</t>
  </si>
  <si>
    <t xml:space="preserve">Filme</t>
  </si>
  <si>
    <t xml:space="preserve">Fração do Filme</t>
  </si>
  <si>
    <t xml:space="preserve">Incidência</t>
  </si>
  <si>
    <t xml:space="preserve">Portes (R$)</t>
  </si>
  <si>
    <t xml:space="preserve">Procedimento (R$)</t>
  </si>
  <si>
    <t xml:space="preserve">UCO (R$)</t>
  </si>
  <si>
    <t xml:space="preserve">Filme (R$)</t>
  </si>
  <si>
    <t xml:space="preserve">VALOR FINAL</t>
  </si>
  <si>
    <t xml:space="preserve">Tabela do Grupo dos Tribunais - TABJUDMPU</t>
  </si>
  <si>
    <t xml:space="preserve">INSTRUÇÕES GERAIS</t>
  </si>
  <si>
    <t xml:space="preserve">1 Classificação Hierarquizada de Procedimentos Médicos</t>
  </si>
  <si>
    <t xml:space="preserve">11  A presente Classificação de Procedimentos foi elaborada com base em critérios técnicos e tem  como finalidade hierarquizar os procedimentos médicos aqui descritos, servindo como referência para estabelecer faixas de valoração dos atos médicos pelos seus portes Ela atualiza e substitui as listas de procedimentos anteriormente publicadas pelo Tribunal Regional Federal da 1ª Região</t>
  </si>
  <si>
    <t xml:space="preserve">12  Os portes representados ao lado de cada procedimento não expressam valores monetários, apenas estabelecem a comparação entre os diversos atos médicos no que diz respeito à sua complexidade técnica, tempo de execuçã, atenção requerida e grau de treinamento necessário para a capacitação do profissional que o realiza</t>
  </si>
  <si>
    <t xml:space="preserve">13 A pontuação dos procedimentos médicos, que foi realizada por representantes das Sociedades Brasileiras de Especialidades com assessoria da FIPE  Fundação Instituto de Pesquisas Econcômicas,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 outras despesas comprovadamento associadas aos procedimentos médicos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negociação entre as partes</t>
  </si>
  <si>
    <t xml:space="preserve">14 Os atendimentos contratados de acordo com esta Classificação de Procedimentos serão realizados em locais, dias e horários prestabelecidos</t>
  </si>
  <si>
    <t xml:space="preserve">15 Esta classificação constitui referência para acomodações hospitalares coletivas (enfermaria ou quartos com dois ou mais leitos)</t>
  </si>
  <si>
    <t xml:space="preserve">2 Atendimento de Urgência e Emergência</t>
  </si>
  <si>
    <t xml:space="preserve">21 Os atos médicos praticados em caráter de urgência ou emergência terão um acréscimo de trinta por cento (30%) em seus portes nas seguintes eventualidades:</t>
  </si>
  <si>
    <t xml:space="preserve">211 No período compreendido entre 19h e 7h do dia seguinte;</t>
  </si>
  <si>
    <t xml:space="preserve">212 Em qualquer horário aos sábados, domingos e feriados;</t>
  </si>
  <si>
    <t xml:space="preserve">213 Ao ato médico iniciado no período normal de urgência/emergência, aplicase o acréscimo de 30% quando mais da metade do procedimento for realizado no horário de urgência/emergência</t>
  </si>
  <si>
    <t xml:space="preserve">3 Normas Gerais</t>
  </si>
  <si>
    <t xml:space="preserve">31 Os portes atribuídos a cada procedimento cirúrgico incluem os cuidados pósoperatórios relacionados com o tempo de permanência do paciente no hospital, até 10 (dez) dias após o ato cirúrgico Esgotado esse prazo, a valoração do porte passa a ser regida conforme critérios estabelecidos para as visitas hospitalares (código 10102019), ou para as consultas em consultório (código 10101012), quando se fizer necessário um acompanhamento ambulatorial</t>
  </si>
  <si>
    <t xml:space="preserve">32 PROCEDIMENTO POR VÍDEO</t>
  </si>
  <si>
    <t xml:space="preserve">a)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t>
  </si>
  <si>
    <t xml:space="preserve">b) Aos procedimentos diagnósticos realizados por Videolaparoscopia e Videoendoscopia não se aplica o disposto no item 6 destas Instruções</t>
  </si>
  <si>
    <t xml:space="preserve">33 Nos procedimentos cirúrgicos e invasivos, a taxa de sala e a taxa de uso de equipamento, quando estas pertencerem ao hospital, devem ser negociadas entre as partes interessadas, ou seja, prestador de serviços e operadoreas de planos de saúde Nos procedimentos videoassistidos, quando o equipamento pertencer à equipe médica, esta terá direito à taxa de uso de equipamento, valorada na coluna "Custo Operacional" No entanto, quando o equipamento de vídeo pertencer ao hospital, essa valoração deverá ser negociada entre as partes interessadas</t>
  </si>
  <si>
    <t xml:space="preserve">4 Valoração dos Atos Cirúrgicos</t>
  </si>
  <si>
    <t xml:space="preserve">41 Quando previamente planejada, ou quando se verificar, durante o ato cirúrgico, a indicação de atuar em vários órgãos ou regiões ou em múltiplas estruturas articulares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t>
  </si>
  <si>
    <t xml:space="preserve">42 Quando ocorrer mais de uma intervenção por diferentes vias de acesso, deve ser adicionado ao porte da cirurgia considerada principal o equivalente a 70% do porte de cada um dos demais atos praticados</t>
  </si>
  <si>
    <t xml:space="preserve">43 Obedecem às normas acima as cirurgias bilaterais, realizadas por diferentes incisões (70%), ou pela mesma incisão (50%)</t>
  </si>
  <si>
    <t xml:space="preserve">44 Quando duas equipes distintas realizarem simultaneamente atos cirúrgicos diferentes, a cada uma delas será atribuído porte de acordo com o procedimento realizado e previsto nesta Classificação</t>
  </si>
  <si>
    <t xml:space="preserve">45 Quando um ato cirúrgico for parte integrante de outro, valorarseá não o somatório do conjunto, mas apenas o ato principal</t>
  </si>
  <si>
    <t xml:space="preserve">46 Nas cirurgias em crianças com peso inferior a 2500g, fica previsto acréscimo de 100% sobre o porte do procedimento realizado</t>
  </si>
  <si>
    <t xml:space="preserve">5 Auxiliares de Cirurgia</t>
  </si>
  <si>
    <t xml:space="preserve">51 A valoração dos serviços prestados pelos médicos auxiliares dos atos cirúrgicos corresponderá ao percentual de 30% da valoração do porte do ato praticado pelo cirurgião para o primeiro auxiliar, de 20% para o segundo e terceiro auxiliares e, quando o caso exigir, também para o quarto auxiliar</t>
  </si>
  <si>
    <t xml:space="preserve">52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</si>
  <si>
    <t xml:space="preserve">6 Condições de Internação</t>
  </si>
  <si>
    <t xml:space="preserve">61 Quando o paciente voluntariamente internarse em ACOMODAÇÕES HOSPITALARES SUPERIORES, diferentes das previdstas no item 15 destas Instruções e do previsto em seu plano de saúde original, a valoração do porte referente aos procedimentos será complementada por negociação entre o paciente e o médico, servindo como referência o item 62 destas Instruções</t>
  </si>
  <si>
    <t xml:space="preserve">62 Para os planos superiores ofertados por operadoras, diferentemente do previsto no citado item 15, fica prevista a valoração do porte pelo dobro de sua quantificação, nos casos de pacientes internados em apartamento ou quarto privativo, em "hospitaldia" ou UTI Não estão sujeitos às condições deste item os atos médicos do capítulo IV (Diagnósticos e Terapêuticos), exceto quando previstos em observaçãoes específicas do capítulo</t>
  </si>
  <si>
    <t xml:space="preserve">63 Eventuais acordos operacionais entre operadoras de serviços de saúde e hospitais não podem diminuir a quantificação dos portes estabelecidos para a equipe médica, observados os itens acima (61 e 62)</t>
  </si>
  <si>
    <t xml:space="preserve">CAPÍTULO 1  PROCEDIMENTOS GERAIS</t>
  </si>
  <si>
    <t xml:space="preserve">Consultas (10101004)</t>
  </si>
  <si>
    <t xml:space="preserve">Em consultório (no horário normal ou preestabelecido)</t>
  </si>
  <si>
    <t xml:space="preserve">Em domicílio</t>
  </si>
  <si>
    <t xml:space="preserve">3A</t>
  </si>
  <si>
    <t xml:space="preserve">Em pronto socorro</t>
  </si>
  <si>
    <t xml:space="preserve">10101993 OBSERVAÇÕES:</t>
  </si>
  <si>
    <t xml:space="preserve">1 Aos atendimentos realizados em pronto socorro será aplicado o que consta no item 2 das Instruções Gerais</t>
  </si>
  <si>
    <t xml:space="preserve">2 A consulta de oftalmologia padrão inclui: anamnese, refração, inspeção das pupilas, acuidade visual, retinoscopia e ceratometria, fundoscopia, biomicroscopia do segmento anterior, exame sumário da motilidade ocular e do senso cromático</t>
  </si>
  <si>
    <t xml:space="preserve">3 CONSULTA MÉDICA  PRAZO DE VALIDADE  RECONSULTA</t>
  </si>
  <si>
    <t xml:space="preserve">A consulta médica compreende a anamnese, o exame físico, conclusão diagnóstica, prognóstico e prescrição terapêutica, caracterizando, assim, um ato médico completo (concluído ou não num único período de tempo)</t>
  </si>
  <si>
    <t xml:space="preserve">Quando houver necessidade de exames complementaresque não podem ser executados e apreciados nesse período de tempo, este ato médico terá continuidade e finalização quando o paciente retornar com os exames solicitados, não devendo, portanto, neste caso, ser considerado como uma nova consulta</t>
  </si>
  <si>
    <t xml:space="preserve">Se, porventura, este retorno ocorrer quando existirem alterações de sinais ou sintomas que venham a requerer a necessidade de nova anamnese, exame físico completo, prognóstico, conclusão diagnóstica e/ou prescrição terapêutica, o procedimento deve ser considerado como uma nova consulta e dessa forma ser remunerada</t>
  </si>
  <si>
    <t xml:space="preserve">Nos casos de tratamentos prolongados, quando há necessidade periódica de reavaliação e até modificações terapêuticas, as respectivas consultas poderão ser cobradas</t>
  </si>
  <si>
    <t xml:space="preserve">Visitas (10102000)</t>
  </si>
  <si>
    <t xml:space="preserve">Visita hospitalar a paciente internado</t>
  </si>
  <si>
    <t xml:space="preserve">2A</t>
  </si>
  <si>
    <t xml:space="preserve">10102990 OBSERVAÇÃO:</t>
  </si>
  <si>
    <t xml:space="preserve">Para visita hospitalar, será observado o que consta dos itens 31 e 6 das Instruções Gerais</t>
  </si>
  <si>
    <t xml:space="preserve">RecémNascido (10103007)</t>
  </si>
  <si>
    <t xml:space="preserve">Atendimento ao recém-nascido em berçário</t>
  </si>
  <si>
    <t xml:space="preserve">3C</t>
  </si>
  <si>
    <t xml:space="preserve">Atendimento ao recém-nascido em sala de parto (parto normal ou operatório de baixo risco)</t>
  </si>
  <si>
    <t xml:space="preserve">4C</t>
  </si>
  <si>
    <t xml:space="preserve">Atendimento ao recém-nascido em sala de parto (parto normal ou operatório de alto risco)</t>
  </si>
  <si>
    <t xml:space="preserve">5B</t>
  </si>
  <si>
    <t xml:space="preserve">10103996 OBSERVAÇÕES:</t>
  </si>
  <si>
    <t xml:space="preserve">1 Será obedecido o que consta no item 6 das Instruções Gerais</t>
  </si>
  <si>
    <t xml:space="preserve">2 Em caso de parto múltiplo, o atendimento pediátrico a cada recémnato deve ser considerado individualmente</t>
  </si>
  <si>
    <t xml:space="preserve">3 Se o recémnascido permanecer internado após o terceiro dia, será fetia guia de internação com o diagnóstico da patologia e fixado o porte, a partir daí, correspondente a UMA VISITA HOSPITALAR por dia, até a alta, de acordo com o código 10102019 (Tratamento Clínico)</t>
  </si>
  <si>
    <t xml:space="preserve">4 Atendimento em sala de parto de recémnascido a termo com peso adequado para idade gestacional, sem patologia</t>
  </si>
  <si>
    <t xml:space="preserve">5 Atendimento ao recémnascido prematuro ou que necessidta de manobras de reanimação com uso de O2 sob pressão positiva e/ou entubação traqueal</t>
  </si>
  <si>
    <t xml:space="preserve">UTI (10104003)</t>
  </si>
  <si>
    <t xml:space="preserve">Atendimento do intensivista diarista (por dia e por paciente)</t>
  </si>
  <si>
    <t xml:space="preserve">2B</t>
  </si>
  <si>
    <t xml:space="preserve">Atendimento médico do intensivista em UTI geral ou pediátrica (plantão de 12 horas por paciente)</t>
  </si>
  <si>
    <t xml:space="preserve">10104992 OBSERVAÇÕES:</t>
  </si>
  <si>
    <t xml:space="preserve">Nos portes indicados para o plantonista de UTI não estão incluídos: diálise, acesso vascular para hemodiálise, implante de marcapasso, traqueostomia Tais procedimentos serão valorados à parte, respeitados os portes para eles previstos nesta Classificação Hierarquizada</t>
  </si>
  <si>
    <t xml:space="preserve">Estão incluídos nos portes do plantonista: intubação, monitorizações clínicas com ou sem auxílio de equipamentos, desfibrilação e punção venosa (intracath)</t>
  </si>
  <si>
    <t xml:space="preserve">Os atos do médico assistente ou de especialistas, quando praticados por solicitação do intensivista serão valorados considerando os atendimentos efetivamente realizados e registrados em prontuário</t>
  </si>
  <si>
    <t xml:space="preserve">Será obedecido o que consta nos itens 2 e 6 das Instruções Gerais Estes critérios não se aplicam aos portes do plantonista</t>
  </si>
  <si>
    <t xml:space="preserve">Remoção/Acompanhamento de paciente (10105000)</t>
  </si>
  <si>
    <t xml:space="preserve">Transporte extra-hospitalar terrestre de pacientes graves, 1ª hora - a partir do deslocamento do médico</t>
  </si>
  <si>
    <t xml:space="preserve">Transporte extra-hospitalar terrestre de pacientes graves, por hora adicional - até o retorno do médico à base</t>
  </si>
  <si>
    <t xml:space="preserve">Transporte extra-hospitalar aéreo ou aquático de pacientes graves, 1ª hora - a partir do deslocamento do médico</t>
  </si>
  <si>
    <t xml:space="preserve">4A</t>
  </si>
  <si>
    <t xml:space="preserve">Transporte extra-hospitalar aéreo ou aquático de pacientes graves, por hora adicional</t>
  </si>
  <si>
    <t xml:space="preserve">Acompanhamento médico para transporte intra-hospitalar de pacientes graves, com ventilação assistida, da UTI para o centro de diagnósitco</t>
  </si>
  <si>
    <t xml:space="preserve">Outros (10106006)</t>
  </si>
  <si>
    <t xml:space="preserve">Aconselhamento genético</t>
  </si>
  <si>
    <t xml:space="preserve">Atendimento ao familiar do adolescente</t>
  </si>
  <si>
    <t xml:space="preserve">1C</t>
  </si>
  <si>
    <t xml:space="preserve">Atendimento pediátrico a gestantes (3º trimestre)</t>
  </si>
  <si>
    <t xml:space="preserve">Exame de aptidão física e mental, ou em portadores de mobilidade reduzida, para fins de inscrição ou renovação de CNH (Carteira Nacional de Habilitação)</t>
  </si>
  <si>
    <t xml:space="preserve">Junta Médica (três ou mais profissionais) - destina-se ao esclarecimento diagnóstico ou decisão de conduta em caso de difícil solução - por profissional</t>
  </si>
  <si>
    <t xml:space="preserve">3B</t>
  </si>
  <si>
    <t xml:space="preserve">Exame de aptidão física e mental para concessão de benefícios fiscais conferidos pela Secretaria da Receita Federal e da Fazenda Estadual, a que fazem jus portadores de mobilidade reduzida, com necessidade de adaptação veicular</t>
  </si>
  <si>
    <t xml:space="preserve">Exame de aptidão física e mental para ratificação, quando a condição física e mental assim o requerer, dos exames realizados pelo órgão previdenciário, incluindo restrição ou liberação para a condução de veículo automotor</t>
  </si>
  <si>
    <t xml:space="preserve">Prova de direção veicular em banca especial - Avaliação Clínica durante a prova prática de direção veicular procedida por dois médicos simultaneamente - por profissional</t>
  </si>
  <si>
    <t xml:space="preserve">Atendimento ambulatorial em puericultura</t>
  </si>
  <si>
    <t xml:space="preserve">10106995 OBSERVAÇÕES:</t>
  </si>
  <si>
    <t xml:space="preserve">a) Referente ao código 10106014:</t>
  </si>
  <si>
    <t xml:space="preserve">Entendese por aconselhamento genético o ato médico de avaliação de cadas caso e condutas cabíveis, incluindo todas as consultas, do paciente e núcleo familiar, para esclarecimento do diagnóstico e prognóstico Nos casos pertinentes serão estabelecidos os riscos de recorrência que serão comunicados aos interessados através do aconselhamento genético</t>
  </si>
  <si>
    <t xml:space="preserve">b) Referente ao código 10106146:</t>
  </si>
  <si>
    <t xml:space="preserve">Não se refere à consulta por patologia aguda ou crônica já identificada</t>
  </si>
  <si>
    <t xml:space="preserve">O atendimento ambulatorial em puericultura é sequencial e limitado, conforme calendário abaixo</t>
  </si>
  <si>
    <t xml:space="preserve">O atendimento ambulatorial em puericultura inclui as ações a serem realizadas nos atendimentos agendados em conformidade com os itens abaixo descritos:</t>
  </si>
  <si>
    <t xml:space="preserve">* avaliação do estado nutricional da criança pelos indicadores clínicos definidos pelo Mininstério da Saúde;</t>
  </si>
  <si>
    <t xml:space="preserve">* avaliação da história familiar;</t>
  </si>
  <si>
    <t xml:space="preserve">* avaliação da curva de crescimento pelos parâmetros antropométricos adotados pelo Ministério da Saúde;</t>
  </si>
  <si>
    <t xml:space="preserve">* estado vacinal segundo o calendário oficial de vacinas do Ministério da Saúde;</t>
  </si>
  <si>
    <t xml:space="preserve">* avaliação do desenvolvimento neuropsicomotor;</t>
  </si>
  <si>
    <t xml:space="preserve">* avaliação do desempenho escolar e dos cuidados dispensados pela escola;</t>
  </si>
  <si>
    <t xml:space="preserve">* avaliação do padrão de atividades físicas diárias conforme parâmetros recomendados pelo Ministério da Saúde;</t>
  </si>
  <si>
    <t xml:space="preserve">* exame da capacidade visual;</t>
  </si>
  <si>
    <t xml:space="preserve">* avaliação das condições do meio ambiente conforme roteiro do Ministério da Saúde;</t>
  </si>
  <si>
    <t xml:space="preserve">* avaliação dos cuidados domicialres dispensados à criança;</t>
  </si>
  <si>
    <t xml:space="preserve">* avaliação do desenvolvimento da sexualidade;</t>
  </si>
  <si>
    <t xml:space="preserve">* avaliação quantitativa e qualitativa do sono;</t>
  </si>
  <si>
    <t xml:space="preserve">* avaliação da função auditiva;</t>
  </si>
  <si>
    <t xml:space="preserve">* avaliação da saúde bucal</t>
  </si>
  <si>
    <t xml:space="preserve">CAPÍTULO 2 PROCEDIMENTOS CLÍNICOS</t>
  </si>
  <si>
    <t xml:space="preserve">Avaliações/Acompanhamentos (20101007)</t>
  </si>
  <si>
    <t xml:space="preserve">Acompanhamento clínico ambulatorial pós-transplante renal - por avaliação</t>
  </si>
  <si>
    <t xml:space="preserve">Análise da proporcionalidade cineantropométrica</t>
  </si>
  <si>
    <t xml:space="preserve">1A</t>
  </si>
  <si>
    <t xml:space="preserve">Avaliação nutrológica (inclui consulta)</t>
  </si>
  <si>
    <t xml:space="preserve">Avaliação nutrológica pré e pós-cirurgia bariátrica (inclui consulta)</t>
  </si>
  <si>
    <t xml:space="preserve">Avaliação da composição corporal por antropometria (inclui consulta)</t>
  </si>
  <si>
    <t xml:space="preserve">Avaliação da composição corporal por bioimpedanciometria</t>
  </si>
  <si>
    <t xml:space="preserve">1B</t>
  </si>
  <si>
    <t xml:space="preserve">Avaliação da composição corporal por pesagem hidrostática</t>
  </si>
  <si>
    <t xml:space="preserve">Controle anti-doping (por período de 2 horas) - durante competições</t>
  </si>
  <si>
    <t xml:space="preserve">5A</t>
  </si>
  <si>
    <t xml:space="preserve">Controle anti-doping (por período de 2 horas) - fora de competições</t>
  </si>
  <si>
    <t xml:space="preserve">Prestação de serviços em delegações ou competições esportivas</t>
  </si>
  <si>
    <t xml:space="preserve">6C</t>
  </si>
  <si>
    <t xml:space="preserve">Rejeição de enxerto renal - tratamento ambulatorial - avaliação clínica diária</t>
  </si>
  <si>
    <t xml:space="preserve">2C</t>
  </si>
  <si>
    <t xml:space="preserve">Teste e Adaptação de lentes de contato (Sessão) Binocular</t>
  </si>
  <si>
    <t xml:space="preserve">Avaliação clínica e eletrônica de paciente portador de marca-passo ou sincronizador ou desfibrilador</t>
  </si>
  <si>
    <t xml:space="preserve">Acompanhamento clínico ambulatorial pós-transplante de córnea - por avaliação do 11º ao 30º dia até 3 avaliações</t>
  </si>
  <si>
    <t xml:space="preserve">Acompanhamento clínico ambulatorial pós-transplante de medula óssea</t>
  </si>
  <si>
    <t xml:space="preserve">Monitorizações (20102003)</t>
  </si>
  <si>
    <t xml:space="preserve">Holter de 24 horas - 2 ou mais canais - analógico</t>
  </si>
  <si>
    <t xml:space="preserve">Holter de 24 horas - 3 canais - digital</t>
  </si>
  <si>
    <t xml:space="preserve">Monitorização ambulatorial da pressão arterial - MAPA (24 horas)</t>
  </si>
  <si>
    <t xml:space="preserve">Monitor de eventos sintomáticos por 15 a 30 dias (LOOPER)</t>
  </si>
  <si>
    <t xml:space="preserve">Tilt teste</t>
  </si>
  <si>
    <t xml:space="preserve">Reabilitações  Sessões (20103000)</t>
  </si>
  <si>
    <t xml:space="preserve">Adaptação e treinamento de recursos ópticos para visão subnormal (por sessão) - binocular</t>
  </si>
  <si>
    <t xml:space="preserve">Amputação bilateral (preparação do coto)</t>
  </si>
  <si>
    <t xml:space="preserve">Amputação bilateral (treinamento protético)</t>
  </si>
  <si>
    <t xml:space="preserve">Amputação unilateral (preparação do coto)</t>
  </si>
  <si>
    <t xml:space="preserve">Amputação unilateral (treinamento protético)</t>
  </si>
  <si>
    <t xml:space="preserve">Assistência fisiátrica respiratória em pré e pós-operatório de condições cirúrgicas</t>
  </si>
  <si>
    <t xml:space="preserve">Ataxias</t>
  </si>
  <si>
    <t xml:space="preserve">Atendimento fisiátrico no pré e pós-operatório de pacientes para prevenção de sequelas</t>
  </si>
  <si>
    <t xml:space="preserve">Atendimento fisiátrico no pré e pós-parto</t>
  </si>
  <si>
    <t xml:space="preserve">Atividade reflexa ou aplicação de técnica cinesioterápica específica</t>
  </si>
  <si>
    <t xml:space="preserve">Atividades em escola de postura (máximo de 10 pessoas) - por sessão</t>
  </si>
  <si>
    <t xml:space="preserve">Biofeedback com EMG</t>
  </si>
  <si>
    <t xml:space="preserve">Bloqueio fenólico, alcoólico ou com toxina botulínica por segmento corporal</t>
  </si>
  <si>
    <t xml:space="preserve">Confecção de órteses em material termo-sensível (por unidade)</t>
  </si>
  <si>
    <t xml:space="preserve">Confecção de prótese imediata</t>
  </si>
  <si>
    <t xml:space="preserve">Confecção de prótese provisória</t>
  </si>
  <si>
    <t xml:space="preserve">Desvios posturais da coluna vertebral</t>
  </si>
  <si>
    <t xml:space="preserve">Disfunção vésico-uretral</t>
  </si>
  <si>
    <t xml:space="preserve">Distrofia simpático-reflexa</t>
  </si>
  <si>
    <t xml:space="preserve">Distúrbios circulatórios artério-venosos e linfáticos</t>
  </si>
  <si>
    <t xml:space="preserve">Doenças pulmonares atendidas em ambulatório</t>
  </si>
  <si>
    <t xml:space="preserve">Exercícios de ortóptica (por sessão)</t>
  </si>
  <si>
    <t xml:space="preserve">Exercícios para reabilitação do asmático (ERAC) - por sessão coletiva</t>
  </si>
  <si>
    <t xml:space="preserve">Exercícios para reabilitação do asmático (ERAI) - por sessão individual</t>
  </si>
  <si>
    <t xml:space="preserve">Hemiparesia</t>
  </si>
  <si>
    <t xml:space="preserve">Hemiplegia</t>
  </si>
  <si>
    <t xml:space="preserve">Hemiplegia e hemiparesia com afasia</t>
  </si>
  <si>
    <t xml:space="preserve">Hipo ou agenesia de membros</t>
  </si>
  <si>
    <t xml:space="preserve">Infiltração de ponto gatilho (por músculo) ou agulhamento seco (por músculo)</t>
  </si>
  <si>
    <t xml:space="preserve">Lesão nervosa periférica afetando mais de um nervo com alterações sensitivas e/ou motoras</t>
  </si>
  <si>
    <t xml:space="preserve">Lesão nervosa periférica afetando um nervo com alterações sensitivas e/ou motoras</t>
  </si>
  <si>
    <t xml:space="preserve">Manipulação vertebral</t>
  </si>
  <si>
    <t xml:space="preserve">Miopatias</t>
  </si>
  <si>
    <t xml:space="preserve">Paciente com D.P.O.C. em atendimento ambulatorial necessitando reeducação e reabilitação respiratória</t>
  </si>
  <si>
    <t xml:space="preserve">Paciente em pós-operatório de cirurgia cardíaca, atendido em ambulatório, duas a três vezes por semana</t>
  </si>
  <si>
    <t xml:space="preserve">Pacientes com doença isquêmica do coração, atendido em ambulatório de 8 a 24 semanas</t>
  </si>
  <si>
    <t xml:space="preserve">Pacientes com doença isquêmica do coração, atendido em ambulatório, até 8 semanas de programa</t>
  </si>
  <si>
    <t xml:space="preserve">Pacientes com doenças neuro-músculo-esqueléticas com envolvimento tegumentar</t>
  </si>
  <si>
    <t xml:space="preserve">Pacientes sem doença coronariana clinicamente manifesta, mas consideradade alto risco, atendido em ambulatório, duas a três vezes por semana</t>
  </si>
  <si>
    <t xml:space="preserve">Paralisia cerebral</t>
  </si>
  <si>
    <t xml:space="preserve">Paralisia cerebral com distúrbio de comunicação</t>
  </si>
  <si>
    <t xml:space="preserve">Paraparesia/tetraparesia</t>
  </si>
  <si>
    <t xml:space="preserve">Paraplegia e tetraplegia</t>
  </si>
  <si>
    <t xml:space="preserve">Parkinson</t>
  </si>
  <si>
    <t xml:space="preserve">Patologia neurológica com dependência de atividades da vida diária</t>
  </si>
  <si>
    <t xml:space="preserve">Patologia osteomioarticular em um membro</t>
  </si>
  <si>
    <t xml:space="preserve">Patologia osteomioarticular em dois ou mais membros</t>
  </si>
  <si>
    <t xml:space="preserve">Patologia osteomioarticular em um segmento da coluna</t>
  </si>
  <si>
    <t xml:space="preserve">Patologia osteomioarticular em diferentes segmentos da coluna</t>
  </si>
  <si>
    <t xml:space="preserve">Patologias osteomioarticulares com dependência de atividades da vida diária</t>
  </si>
  <si>
    <t xml:space="preserve">Recuperação funcional pós-operatória ou por imobilização da patologia vertebral</t>
  </si>
  <si>
    <t xml:space="preserve">Procedimentos mesoterápicos (por região anatômica)</t>
  </si>
  <si>
    <t xml:space="preserve">Procedimentos mesoterápicos com calcitonina (qualquer segmento)</t>
  </si>
  <si>
    <t xml:space="preserve">Processos inflamatórios pélvicos</t>
  </si>
  <si>
    <t xml:space="preserve">Programa de exercício supervisionado com obtenção de eletrocardiograma e/ou saturação de O2 - sessão individual</t>
  </si>
  <si>
    <t xml:space="preserve">Programa de exercício supervisionado com obtenção de eletrocardiograma e/ou saturação de O2 - sessão coletiva</t>
  </si>
  <si>
    <t xml:space="preserve">Programa de exercício supervisionado sem obtenção de eletrocardiograma e/ou saturação de O2 - sessão individual</t>
  </si>
  <si>
    <t xml:space="preserve">Programa de exercício supervisionado sem obtenção de eletrocardiograma e/ou saturação de O2 - sessão coletiva</t>
  </si>
  <si>
    <t xml:space="preserve">Queimados - seguimento ambulatorial para prevenção de sequelas (por segmento)</t>
  </si>
  <si>
    <t xml:space="preserve">Reabilitação de paciente com endoprótese</t>
  </si>
  <si>
    <t xml:space="preserve">Reabilitação labiríntica (por sessão)</t>
  </si>
  <si>
    <t xml:space="preserve">Recuperação funcional de distúrbios crânio-faciais</t>
  </si>
  <si>
    <t xml:space="preserve">Recuperação funcional pós-operatória ou pós-imobilização gessada de patologia osteomioarticular com complicações neurovasculares afetando um membro</t>
  </si>
  <si>
    <t xml:space="preserve">Recuperação funcional pós-operatória ou pós-imobilização gessada de patologia osteomioarticular com complicações neurovasculares afetando mais de um membro</t>
  </si>
  <si>
    <t xml:space="preserve">Retardo do desenvolvimento psicomotor</t>
  </si>
  <si>
    <t xml:space="preserve">Sequelas de traumatismos torácicos e abdominais</t>
  </si>
  <si>
    <t xml:space="preserve">Sequelas em politraumatizados (em diferentes segmentos)</t>
  </si>
  <si>
    <t xml:space="preserve">Sinusites</t>
  </si>
  <si>
    <t xml:space="preserve">Reabilitação cardíaca supervisionada. Programa de 12 semanas. Duas a três sessões por semana (por sessão)</t>
  </si>
  <si>
    <t xml:space="preserve">Terapêutica (20104006)</t>
  </si>
  <si>
    <t xml:space="preserve">Actinoterapia (por sessão)</t>
  </si>
  <si>
    <t xml:space="preserve">Aplicação de hipossensibilizante - em consultório (AHC) exclusive o alérgeno - planejamento técnico para</t>
  </si>
  <si>
    <t xml:space="preserve">Cateterismo vesical em retenção urinária</t>
  </si>
  <si>
    <t xml:space="preserve">Cerumen - remoção (bilateral)</t>
  </si>
  <si>
    <t xml:space="preserve">Crioterapia (grupo de até 5 lesões)</t>
  </si>
  <si>
    <t xml:space="preserve">Curativos em geral com anestesia, exceto queimados</t>
  </si>
  <si>
    <t xml:space="preserve">Curativo de extremidades de origem vascular</t>
  </si>
  <si>
    <t xml:space="preserve">Curativos em geral sem anestesia, exceto queimados</t>
  </si>
  <si>
    <t xml:space="preserve">Dilatação uretral (sessão)</t>
  </si>
  <si>
    <t xml:space="preserve">Fototerapia com UVA (PUVA) (por sessão)</t>
  </si>
  <si>
    <t xml:space="preserve">Imunoterapia específica - 30 dias - planejamento técnico</t>
  </si>
  <si>
    <t xml:space="preserve">Imunoterapia inespecífica - 30 dias - planejamento técnico</t>
  </si>
  <si>
    <t xml:space="preserve">Instilação vesical ou uretral</t>
  </si>
  <si>
    <t xml:space="preserve">Sessão de eletroconvulsoterapia (em sala com oxímetro de pulso, monitor de ECG, EEG), sob anestesia</t>
  </si>
  <si>
    <t xml:space="preserve">Sessão de oxigenoterapia hiperbárica (por sessão de 2 horas)</t>
  </si>
  <si>
    <t xml:space="preserve">Sessão de psicoterapia de grupo (por paciente)</t>
  </si>
  <si>
    <t xml:space="preserve">Sessão de psicoterapia infantil</t>
  </si>
  <si>
    <t xml:space="preserve">Terapia inalatória - por nebulização</t>
  </si>
  <si>
    <t xml:space="preserve">Terapia oncológica com altas doses - planejamento e 1º dia de tratamento</t>
  </si>
  <si>
    <t xml:space="preserve">7A</t>
  </si>
  <si>
    <t xml:space="preserve">Terapia oncológica com altas doses - por dia subsequente de tratamento (até o início do próximo ciclo)</t>
  </si>
  <si>
    <t xml:space="preserve">Terapia oncológica com aplicação de medicamentos por via intracavitária ou intratecal - por procedimento</t>
  </si>
  <si>
    <t xml:space="preserve">Terapia oncológica com aplicação intra-arterial ou intravenosa de medicamentosem infusão de duração mínima de 6 horas - planejamento e 1º dia de tratamento</t>
  </si>
  <si>
    <t xml:space="preserve">4B</t>
  </si>
  <si>
    <t xml:space="preserve">Terapia oncológica com aplicação intra-arterial ou intravenosa de medicamentos em infusão de duração mínima de 6 horas - por dia subsequente de tratamento (até o início do próximo ciclo)</t>
  </si>
  <si>
    <t xml:space="preserve">Terapia oncológica - planejamento e 1º dia de tratamento</t>
  </si>
  <si>
    <t xml:space="preserve">Terapia oncológica - por dia subsequente de tratamento (até o início do próximo ciclo)</t>
  </si>
  <si>
    <t xml:space="preserve">Curativo de ouvido (cada)</t>
  </si>
  <si>
    <t xml:space="preserve">Curativo oftalmológico</t>
  </si>
  <si>
    <t xml:space="preserve">Pulsoterapia intravenosa (por sessão)</t>
  </si>
  <si>
    <t xml:space="preserve">Terapia imunobiológica intravenosa (por sessão)</t>
  </si>
  <si>
    <t xml:space="preserve">TERAPIA IMUNOBIOLÓGICA SUBCUTÂNEA (POR SESSÃO) - AMBULATORIAL</t>
  </si>
  <si>
    <t xml:space="preserve">Outros (20105002)</t>
  </si>
  <si>
    <t xml:space="preserve">Perícia forense, por psiquiatra forense</t>
  </si>
  <si>
    <t xml:space="preserve">11B</t>
  </si>
  <si>
    <t xml:space="preserve">Perícia psiquiátrica administrativa</t>
  </si>
  <si>
    <t xml:space="preserve">8C</t>
  </si>
  <si>
    <t xml:space="preserve">20199007 OBSERVAÇÕES:</t>
  </si>
  <si>
    <t xml:space="preserve">1 O tratamento global da paralisia cerebral e retardo do desenvolvimento psicomotor inclui a Terapia Ocupacional, o Treino da Atividade da Vida Diária e a Terapia da Linguagem</t>
  </si>
  <si>
    <t xml:space="preserve">2 Os portes referentes às sessões de reabilitações e terapêuticas fisiátricas são devidos apenas quando realizadas por fisiatras/fisioterapeutas NO caso de paciente internado, deverá ser observado o disposto no item 6 das Instruções Gerais</t>
  </si>
  <si>
    <t xml:space="preserve">3 A remuneração prevista para as sessões de quimioterapia já contempla a visita hospitalar Aos portes destas sessões aplicase o disposto no item 6 das Instruções Gerais, que se refere a paciente internado</t>
  </si>
  <si>
    <t xml:space="preserve">4 Os atos médicos praticados pelo anestesiologista, quando houver necessidade do concurso desse profissional, serão valorados pelo porte 1, código 31602312</t>
  </si>
  <si>
    <t xml:space="preserve">É necessário a presença do médico durante a realização do ato No caso de internação, não será remunerada nem a consulta nem a visita hospitalar</t>
  </si>
  <si>
    <t xml:space="preserve">6 A cada 10 sessões, em período não inferior a 30 dias, será realizada pelo fisiatra/fisioterapeuta uma revisão, que é equivalente a uma consulta médica assim remunerada</t>
  </si>
  <si>
    <t xml:space="preserve">Avaliações/Acompanhamentos (20201001)</t>
  </si>
  <si>
    <t xml:space="preserve">Acompanhamento clínico de transplante renal no período de internação do receptor e do doador (pós-operatório até 15 dias)</t>
  </si>
  <si>
    <t xml:space="preserve">14A</t>
  </si>
  <si>
    <t xml:space="preserve">Acompanhamento peroperatório</t>
  </si>
  <si>
    <t xml:space="preserve">Assistência cardiológica peroperatória em cirurgia geral e em parto (primeira hora)</t>
  </si>
  <si>
    <t xml:space="preserve">Assistência cardiológica peroperatória em cirurgia geral e em parto (horas suplementares) - máximo de 4 horas</t>
  </si>
  <si>
    <t xml:space="preserve">Cardioversão elétrica eletiva (avaliação clínica, eletrocardiográfica, indispensável à desfibrilação)</t>
  </si>
  <si>
    <t xml:space="preserve">Rejeição de enxerto renal - tratamento internado - avaliação clínica diária - por visita</t>
  </si>
  <si>
    <t xml:space="preserve">Transplante duplo rim-pâncreas - acompanhamento clínico (pós-operatório até 15 dias)</t>
  </si>
  <si>
    <t xml:space="preserve">Tratamento conservador de traumatismo cranioencefálico, hipertensão intracraniana e hemorragia (por dia)</t>
  </si>
  <si>
    <t xml:space="preserve">Assistência cardiológica no pós-operatório de cirurgia cardíaca (após a alta da UTI)</t>
  </si>
  <si>
    <t xml:space="preserve">Avaliação clínica diária enteral</t>
  </si>
  <si>
    <t xml:space="preserve">Avaliação clínica diária parenteral</t>
  </si>
  <si>
    <t xml:space="preserve">Avaliação clínica diária parenteral e enteral</t>
  </si>
  <si>
    <t xml:space="preserve">20201990 OBSERVAÇÕES:</t>
  </si>
  <si>
    <t xml:space="preserve">Referente ao código 20201028:</t>
  </si>
  <si>
    <t xml:space="preserve">* O acompanhamento será remunerado quando solicitado e justificado pelo cirurgião</t>
  </si>
  <si>
    <t xml:space="preserve">Referente ao código 20201076:</t>
  </si>
  <si>
    <t xml:space="preserve">* Quando necessário acompanhamento clínico diário além dos 15 dias previstos, a valoração do ato médico corresponderá a uma visita hospitalar diária</t>
  </si>
  <si>
    <t xml:space="preserve">Monitorizações (20202008)</t>
  </si>
  <si>
    <t xml:space="preserve">Cardiotocografia anteparto</t>
  </si>
  <si>
    <t xml:space="preserve">Cardiotocografia intraparto (por hora) até 6 horas externa</t>
  </si>
  <si>
    <t xml:space="preserve">Monitorização hemodinâmica invasiva (por 12 horas)</t>
  </si>
  <si>
    <t xml:space="preserve">Monitorização neurofisiológica intra-operatória</t>
  </si>
  <si>
    <t xml:space="preserve">7C</t>
  </si>
  <si>
    <t xml:space="preserve">Potencial evocado intra-operatório - monitorização cirúrgica (PE/IO)</t>
  </si>
  <si>
    <t xml:space="preserve">Monitorização da pressão intracraniana (por dia)</t>
  </si>
  <si>
    <t xml:space="preserve">Reabilitações  Sessões (20203004)</t>
  </si>
  <si>
    <t xml:space="preserve">Assistência fisiátrica respiratória em paciente internado com ventilação mecânica</t>
  </si>
  <si>
    <t xml:space="preserve">Eletroestimulação do assoalho pélvico e/ou outra técnica de exercíciosperineais - por sessão</t>
  </si>
  <si>
    <t xml:space="preserve">Assistência fisiátrica respiratória em doente clínico internado</t>
  </si>
  <si>
    <t xml:space="preserve">Pacientes com doença isquêmica do coração, hospitalizado, até 8 semanas de programa</t>
  </si>
  <si>
    <t xml:space="preserve">Pacientes em pós-operatório de cirurgia cardíaca, hospitalizado, até 8 semanas de programa</t>
  </si>
  <si>
    <t xml:space="preserve">Terapêutica (20204000)</t>
  </si>
  <si>
    <t xml:space="preserve">Cardioversão elétrica de emergência</t>
  </si>
  <si>
    <t xml:space="preserve">Cardioversão química de arritmia paroxísta em emergência</t>
  </si>
  <si>
    <t xml:space="preserve">Priapismo - tratamento não cirúrgico</t>
  </si>
  <si>
    <t xml:space="preserve">Terapia oncológica com aplicação intra-arterial de medicamentos, em regime de aplicação peroperatória, por meio de cronoinfusor ou perfusor extracorpórea</t>
  </si>
  <si>
    <t xml:space="preserve">8B</t>
  </si>
  <si>
    <t xml:space="preserve">20299001 OBSERVAÇÕES:</t>
  </si>
  <si>
    <t xml:space="preserve">Os atos médicos praticados pelo anestesiologista serão valorados pelo porte 1, código 31602312, quando houver necessidade da sua participação</t>
  </si>
  <si>
    <t xml:space="preserve">Referente aos códigos 20204159 e 20204167:</t>
  </si>
  <si>
    <t xml:space="preserve">* É necessário a presença do médico durante a realização do ato No caso de internação, não será remunerada nem a consulta nem a visita hospitalar</t>
  </si>
  <si>
    <t xml:space="preserve">ORIENTAÇÕES REFERENTES A PROCEDIMENTOS CLÍNICOS AMBULATORIAIS E HOSPITALARES</t>
  </si>
  <si>
    <t xml:space="preserve">a) Paciente Ambulatorial:</t>
  </si>
  <si>
    <t xml:space="preserve">* De acordo com o Capítulo 1  Consultas  (CÓDIGO 10101012)</t>
  </si>
  <si>
    <t xml:space="preserve">b) Paciente Internado:</t>
  </si>
  <si>
    <t xml:space="preserve">* O porte equivalente a UMA VISITA HOSPITALAR por dia de internação, inclusive a que corresponder ao dia da alta hospitalar (código 10102019), observado o item 6 das Instruções Gerais</t>
  </si>
  <si>
    <t xml:space="preserve">c) Nos casos COMPROVADAMENTE GRAVES, cujos pacientes exigirem a presença constante ou avaliações repetidas do(s) médico(s) assistente(s), este(s) poderá(ão) realizar mais de uma visita hospitalar, desde que justificadas, a cada ato sendo atribuído o respectivo porte</t>
  </si>
  <si>
    <t xml:space="preserve">CAPÍTULO 3  Procedimentos Cirúrgicos e Invasivos</t>
  </si>
  <si>
    <t xml:space="preserve">Procedimentos (30101000)</t>
  </si>
  <si>
    <t xml:space="preserve">Abrasão cirúrgica (por sessão)</t>
  </si>
  <si>
    <t xml:space="preserve">Alopecia parcial - exérese e sutura</t>
  </si>
  <si>
    <t xml:space="preserve">Alopecia parcial - rotação de retalho</t>
  </si>
  <si>
    <t xml:space="preserve">Alopecia parcial - rotação múltipla de retalhos</t>
  </si>
  <si>
    <t xml:space="preserve">Apêndice pré-auricular - ressecção</t>
  </si>
  <si>
    <t xml:space="preserve">Autonomização de retalho - por estágio</t>
  </si>
  <si>
    <t xml:space="preserve">Biópsia de pele, tumores superficiais, tecido celular subcutâneo, linfonodo superficial, etc</t>
  </si>
  <si>
    <t xml:space="preserve">Biópsia de unha</t>
  </si>
  <si>
    <t xml:space="preserve">Calosidade e/ou mal perfurante - desbastamento (por lesão)</t>
  </si>
  <si>
    <t xml:space="preserve">Cauterização química (por grupo de até 5 lesões)</t>
  </si>
  <si>
    <t xml:space="preserve">Cirurgia da hidrosadenite (por região)</t>
  </si>
  <si>
    <t xml:space="preserve">Correção cirúrgica de linfedema (por estágio)</t>
  </si>
  <si>
    <t xml:space="preserve">9C</t>
  </si>
  <si>
    <t xml:space="preserve">Correção cirúrgica de sequelas de alopecia traumática com microenxertos pilosos (por região)</t>
  </si>
  <si>
    <t xml:space="preserve">6A</t>
  </si>
  <si>
    <t xml:space="preserve">Correção de deformidades nos membros com utilização de implantes</t>
  </si>
  <si>
    <t xml:space="preserve">9B</t>
  </si>
  <si>
    <t xml:space="preserve">Correção de deformidades por exérese de tumores, cicatrizes ou ferimentos com o emprego de expansores em retalhos musculares ou miocutâneos (por estágio)</t>
  </si>
  <si>
    <t xml:space="preserve">Correção de deformidades por exérese de tumores, cicatrizes ou ferimentos, com o emprego de expansores de tecido, em retalhos cutâneos (por estágio)</t>
  </si>
  <si>
    <t xml:space="preserve">Correção de lipodistrofia braquial, crural ou trocanteriana de membros superiores e inferiores</t>
  </si>
  <si>
    <t xml:space="preserve">9A</t>
  </si>
  <si>
    <t xml:space="preserve">Criocirurgia (nitrogênio líquido) de neoplasias cutâneas</t>
  </si>
  <si>
    <t xml:space="preserve">Curativo de queimaduras - por unidade topográfica (UT) ambulatorial</t>
  </si>
  <si>
    <t xml:space="preserve">Curativo de queimaduras - por unidade topográfica (UT) hospitalar</t>
  </si>
  <si>
    <t xml:space="preserve">Curativo especial sob anestesia - por unidade topográfica (UT)</t>
  </si>
  <si>
    <t xml:space="preserve">Curetagem e eletrocoagulação de CA de pele (por lesão)</t>
  </si>
  <si>
    <t xml:space="preserve">Curetagem simples de lesões de pele (por grupo de até 5 lesões)</t>
  </si>
  <si>
    <t xml:space="preserve">Dermoabrasão de lesões cutâneas</t>
  </si>
  <si>
    <t xml:space="preserve">Dermolipectomia para correção de abdome em avental</t>
  </si>
  <si>
    <t xml:space="preserve">Desbridamento cirúrgico - por unidade topográfica (UT)</t>
  </si>
  <si>
    <t xml:space="preserve">Eletrocoagulação de lesões de pele e mucosas - com ou sem curetagem (por grupo de até 5 lesões)</t>
  </si>
  <si>
    <t xml:space="preserve">Enxerto cartilaginoso</t>
  </si>
  <si>
    <t xml:space="preserve">Enxerto composto</t>
  </si>
  <si>
    <t xml:space="preserve">Enxerto de mucosa</t>
  </si>
  <si>
    <t xml:space="preserve">Enxerto de pele (homoenxerto inclusive)</t>
  </si>
  <si>
    <t xml:space="preserve">Enxerto de pele múltiplo - por unidade topográfica (UT)</t>
  </si>
  <si>
    <t xml:space="preserve">Epilação por eletrólise (por sessão)</t>
  </si>
  <si>
    <t xml:space="preserve">Escalpo parcial - tratamento cirúrgico</t>
  </si>
  <si>
    <t xml:space="preserve">Escalpo total - tratamento cirúrgico</t>
  </si>
  <si>
    <t xml:space="preserve">Escarectomia descompressiva - (pele e estruturas profundas) - por unidade topográfica (UT)</t>
  </si>
  <si>
    <t xml:space="preserve">Esfoliação química média (por sessão)</t>
  </si>
  <si>
    <t xml:space="preserve">Esfoliação química profunda (por sessão)</t>
  </si>
  <si>
    <t xml:space="preserve">Esfoliação química superficial (por sessão)</t>
  </si>
  <si>
    <t xml:space="preserve">Exérese de higroma cístico</t>
  </si>
  <si>
    <t xml:space="preserve">Exérese de higroma cístico no RN e lactente</t>
  </si>
  <si>
    <t xml:space="preserve">11C</t>
  </si>
  <si>
    <t xml:space="preserve">Exérese de lesão com auto-enxertia</t>
  </si>
  <si>
    <t xml:space="preserve">5C</t>
  </si>
  <si>
    <t xml:space="preserve">Exérese e sutura de lesões (circulares ou não) com rotação de retalhos cutâneos</t>
  </si>
  <si>
    <t xml:space="preserve">Exérese de lesão / tumor de pele e mucosas</t>
  </si>
  <si>
    <t xml:space="preserve">Exérese de tumor e rotação de retalho músculo-cutâneo</t>
  </si>
  <si>
    <t xml:space="preserve">Exérese de unha</t>
  </si>
  <si>
    <t xml:space="preserve">Exérese e sutura simples de pequenas lesões (por grupo de até 5 lesões)</t>
  </si>
  <si>
    <t xml:space="preserve">Exérese tangencial (shaving) - (por grupo de até 5 lesões)</t>
  </si>
  <si>
    <t xml:space="preserve">Expansão tissular (por sessão)</t>
  </si>
  <si>
    <t xml:space="preserve">Extensos ferimentos, cicatrizes ou tumores - excisão e retalhos cutâneos da região</t>
  </si>
  <si>
    <t xml:space="preserve">Extensos ferimentos, cicatrizes ou tumores - exérese e emprego de retalhos cutâneos ou musculares cruzados (por estágio)</t>
  </si>
  <si>
    <t xml:space="preserve">Extensos ferimentos, cicatrizes ou tumores - exérese e retalhos cutâneos à distância</t>
  </si>
  <si>
    <t xml:space="preserve">Extensos ferimentos, cicatrizes ou tumores - exérese e rotação de retalho fasciocutâneo ou axial</t>
  </si>
  <si>
    <t xml:space="preserve">Extensos ferimentos, cicatrizes ou tumores - exérese e rotação de retalhos miocutâneos</t>
  </si>
  <si>
    <t xml:space="preserve">Extensos ferimentos, cicatrizes ou tumores - exérese e rotação de retalhos musculares</t>
  </si>
  <si>
    <t xml:space="preserve">Extensos ferimentos, cicatrizes, ou tumores - exérese e enxerto cutâneo</t>
  </si>
  <si>
    <t xml:space="preserve">8A</t>
  </si>
  <si>
    <t xml:space="preserve">Face - biópsia</t>
  </si>
  <si>
    <t xml:space="preserve">Ferimentos infectados e mordidas de animais (desbridamento)</t>
  </si>
  <si>
    <t xml:space="preserve">Incisão e drenagem de tenossinovites purulentas</t>
  </si>
  <si>
    <t xml:space="preserve">Incisão e drenagem de abscesso, hematoma ou panarício</t>
  </si>
  <si>
    <t xml:space="preserve">Incisão e drenagem de flegmão</t>
  </si>
  <si>
    <t xml:space="preserve">Infiltração intralesional, cicatricial e hemangiomas - por sessão</t>
  </si>
  <si>
    <t xml:space="preserve">Lasercirurgia (por sessão)</t>
  </si>
  <si>
    <t xml:space="preserve">Matricectomia por dobra ungueal</t>
  </si>
  <si>
    <t xml:space="preserve">Plástica em Z ou W</t>
  </si>
  <si>
    <t xml:space="preserve">Reconstrução com retalhos de gálea aponeurótica</t>
  </si>
  <si>
    <t xml:space="preserve">Retalho composto (incluindo cartilagem ou osso)</t>
  </si>
  <si>
    <t xml:space="preserve">Retirada de corpo estranho subcutâneo</t>
  </si>
  <si>
    <t xml:space="preserve">Retração cicatricial de axila - tratamento cirúrgico</t>
  </si>
  <si>
    <t xml:space="preserve">Retração cicatricial de zona de flexão e extensão de membros superiores e inferiores</t>
  </si>
  <si>
    <t xml:space="preserve">Retração cicatricial do cotovelo - tratamento cirúrgico</t>
  </si>
  <si>
    <t xml:space="preserve">Retração de aponevrose palmar (Dupuytren)</t>
  </si>
  <si>
    <t xml:space="preserve">Sutura de extensos ferimentos com ou sem desbridamento</t>
  </si>
  <si>
    <t xml:space="preserve">Sutura de pequenos ferimentos com ou sem desbridamento</t>
  </si>
  <si>
    <t xml:space="preserve">Transecção de retalho</t>
  </si>
  <si>
    <t xml:space="preserve">Transferência intermediária de retalho</t>
  </si>
  <si>
    <t xml:space="preserve">Tratamento cirúrgico de bridas constrictivas</t>
  </si>
  <si>
    <t xml:space="preserve">Tratamento cirúrgico de grandes hemangiomas</t>
  </si>
  <si>
    <t xml:space="preserve">Tratamento da miiase furunculóide (por lesão)</t>
  </si>
  <si>
    <t xml:space="preserve">Tratamento de anomalias pilosas a laser/photoderm - por sessão</t>
  </si>
  <si>
    <t xml:space="preserve">Tratamento de escaras ou ulcerações com enxerto de pele</t>
  </si>
  <si>
    <t xml:space="preserve">Tratamento de escaras ou ulcerações com retalhos cutâneos locais</t>
  </si>
  <si>
    <t xml:space="preserve">Tratamento de escaras ou ulcerações com retalhos miocutâneos ou musculares</t>
  </si>
  <si>
    <t xml:space="preserve">Tratamento de fístula cutânea</t>
  </si>
  <si>
    <t xml:space="preserve">Tratamento de lesões cutâneas e vasculares a laser/ photoderm - por sessão</t>
  </si>
  <si>
    <t xml:space="preserve">TU partes moles - exérese</t>
  </si>
  <si>
    <t xml:space="preserve">Exérese e sutura de hemangioma, linfangioma ou nevus (por grupo de até 5 lesões)</t>
  </si>
  <si>
    <t xml:space="preserve">Abscesso de unha (drenagem) - tratamento cirúrgico</t>
  </si>
  <si>
    <t xml:space="preserve">Cantoplastia ungueal</t>
  </si>
  <si>
    <t xml:space="preserve">Unha (enxerto) - tratamento cirúrgico</t>
  </si>
  <si>
    <t xml:space="preserve">30199000 OBSERVAÇÕES REFERENTES A QUEIMADURAS:</t>
  </si>
  <si>
    <t xml:space="preserve">a) ITENS 30101212, 30101220, 30101239, 30101280 e 30101387</t>
  </si>
  <si>
    <t xml:space="preserve">1 Por unidade topográfica (UT) compreendese segmento do corpo facilmente delimitável, que tem uma área aproximada de 9% de superfície corpórea No corpo humano existem 11 (onze) UT: cabeça e pescoço  cada um dos membros superiores  face anterior do tórax  face posterior do tórax  abdome  nádegas (da cintura à raiz da coxa)  cada uma das coxas  cada um dos conjuntos pernas e pés Os genitais constituem uma UT à parte de (1%)</t>
  </si>
  <si>
    <t xml:space="preserve">2 Por definição, é considerada lesão em área nobre/especial, queimadura nas seguintes topografias: olhos ou face ou pescoço ou mão ou pé ou genital ou grande articulação ou região onde a lesão atinge estrutura profunda (tendão, nervo, vaso, músculo ou osso) Para efeito de codificação, considerase grande articulação: ombro (incluindo axila), cotovelo, punho, coxofeural, joelho, tornozelo (FONTE: projeto Diretrizes AMB) Para efeito de codificação, cada uma destas áreas nobres/especiais, quando atingida em qualquer extensão  é considerada 02 (duas) UTs e somada como tal Lesão em outra topografia do corpo humano é considerada 01 (uma) UT, quando não apresentar qualquer das características supracitadas Para efeito de codificação, a lesão que acometa área nobre/especial associada a outro segmento corporal terá como valor final de UTs o somatório das respectivas UTs O corpo humano pode apresentar número de UTs superior a 24</t>
  </si>
  <si>
    <t xml:space="preserve">3 Número de auxiliares de cirurgia necessários para o tratamento:</t>
  </si>
  <si>
    <t xml:space="preserve">01 UT  não comporta auxílio;</t>
  </si>
  <si>
    <t xml:space="preserve">02 a 03 Uts  um auxiliar;</t>
  </si>
  <si>
    <t xml:space="preserve">04 ou mais Uts  dois auxiliares</t>
  </si>
  <si>
    <t xml:space="preserve">b) OBSERVAÇÕES GERAIS</t>
  </si>
  <si>
    <t xml:space="preserve">1 Cada procedimento referese a um único ato cirúrgico Aos procedimentos que necessitem de revis´~oes ou atos cirúrgicos complementares corresponderão novos portes, cada qual como um novo ato</t>
  </si>
  <si>
    <t xml:space="preserve">2 A qualquer outro tipo de intervenção de outros especialistas que eventualmentes colaborarem no tratamento serão atribuídos portes de acordo com as classificações das respectivas especialidades</t>
  </si>
  <si>
    <t xml:space="preserve">Lábio (30201004)</t>
  </si>
  <si>
    <t xml:space="preserve">Biópsia de lábio</t>
  </si>
  <si>
    <t xml:space="preserve">Excisão com plástica de vermelhão</t>
  </si>
  <si>
    <t xml:space="preserve">Excisão com reconstrução à custa de retalhos</t>
  </si>
  <si>
    <t xml:space="preserve">Excisão com reconstrução total</t>
  </si>
  <si>
    <t xml:space="preserve">10B</t>
  </si>
  <si>
    <t xml:space="preserve">Excisão em cunha</t>
  </si>
  <si>
    <t xml:space="preserve">Frenotomia labial</t>
  </si>
  <si>
    <t xml:space="preserve">Queiloplastia para fissura labial unilateral - por estágio</t>
  </si>
  <si>
    <t xml:space="preserve">Reconstrução de sulco gengivo-labial</t>
  </si>
  <si>
    <t xml:space="preserve">Reconstrução total do lábio</t>
  </si>
  <si>
    <t xml:space="preserve">Tratamento cirúrgico da macrostomia</t>
  </si>
  <si>
    <t xml:space="preserve">Tratamento cirúrgico da microstomia</t>
  </si>
  <si>
    <t xml:space="preserve">Boca (30202000)</t>
  </si>
  <si>
    <t xml:space="preserve">Alongamento cirúrgico do palato mole</t>
  </si>
  <si>
    <t xml:space="preserve">Biópsia de boca</t>
  </si>
  <si>
    <t xml:space="preserve">Excisão de lesão maligna com reconstrução à custa de retalhos locais</t>
  </si>
  <si>
    <t xml:space="preserve">Excisão de tumor de boca com mandibulectomia</t>
  </si>
  <si>
    <t xml:space="preserve">10A</t>
  </si>
  <si>
    <t xml:space="preserve">Exérese de tumor e enxerto cutâneo ou mucoso</t>
  </si>
  <si>
    <t xml:space="preserve">Fístula orofacial - tratamento cirúrgico</t>
  </si>
  <si>
    <t xml:space="preserve">Glossectomia subtotal ou total, com ou sem mandibulectomia</t>
  </si>
  <si>
    <t xml:space="preserve">Palato-queiloplastia unilateral</t>
  </si>
  <si>
    <t xml:space="preserve">Palatoplastia com enxerto ósseo</t>
  </si>
  <si>
    <t xml:space="preserve">Palatoplastia com retalho faríngeo</t>
  </si>
  <si>
    <t xml:space="preserve">Palatoplastia com retalho miomucoso</t>
  </si>
  <si>
    <t xml:space="preserve">Palatoplastia parcial</t>
  </si>
  <si>
    <t xml:space="preserve">Palatoplastia total</t>
  </si>
  <si>
    <t xml:space="preserve">Plástica do ducto parotídeo</t>
  </si>
  <si>
    <t xml:space="preserve">Laserterapia para tratamento da mucosite oral/orofaringe, por sessão (com diretriz definida pela ANS – nº 51)</t>
  </si>
  <si>
    <t xml:space="preserve">Língua (30203007)</t>
  </si>
  <si>
    <t xml:space="preserve">Frenotomia lingual</t>
  </si>
  <si>
    <t xml:space="preserve">Tumor de língua - tratamento cirúrgico</t>
  </si>
  <si>
    <t xml:space="preserve">Biópsia de língua</t>
  </si>
  <si>
    <t xml:space="preserve">Glândulas Salivares (30204003)</t>
  </si>
  <si>
    <t xml:space="preserve">Biópsia de glândula salivar</t>
  </si>
  <si>
    <t xml:space="preserve">Excisão de glândula submandibular</t>
  </si>
  <si>
    <t xml:space="preserve">Exérese de rânula ou mucocele</t>
  </si>
  <si>
    <t xml:space="preserve">Parotidectomia parcial com conservação do nervo facial</t>
  </si>
  <si>
    <t xml:space="preserve">Parotidectomia total ampliada com ou sem reconstrução com retalhos locais</t>
  </si>
  <si>
    <t xml:space="preserve">Parotidectomia total com conservação do nervo facial</t>
  </si>
  <si>
    <t xml:space="preserve">Parotidectomia total com reconstrução do nervo facial</t>
  </si>
  <si>
    <t xml:space="preserve">11A</t>
  </si>
  <si>
    <t xml:space="preserve">Parotidectomia total com sacrifício do nervo facial, sem reconstrução</t>
  </si>
  <si>
    <t xml:space="preserve">Plastia de ducto salivar ou exérese de cálculo ou de rânula salivar</t>
  </si>
  <si>
    <t xml:space="preserve">Ressecção de tumor de glândula sublingual</t>
  </si>
  <si>
    <t xml:space="preserve">Faringe (30205000)</t>
  </si>
  <si>
    <t xml:space="preserve">Abscesso faríngeo - qualquer área</t>
  </si>
  <si>
    <t xml:space="preserve">Adeno tonsilectomia - revisão cirúrgica</t>
  </si>
  <si>
    <t xml:space="preserve">Adeno-amigdalectomia</t>
  </si>
  <si>
    <t xml:space="preserve">Adenoidectomia</t>
  </si>
  <si>
    <t xml:space="preserve">Amigdalectomia das palatinas</t>
  </si>
  <si>
    <t xml:space="preserve">Amigdalectomia lingual</t>
  </si>
  <si>
    <t xml:space="preserve">Biópsia do cavum, orofaringe ou hipofaringe</t>
  </si>
  <si>
    <t xml:space="preserve">Cauterização (qualquer técnica) por sessão</t>
  </si>
  <si>
    <t xml:space="preserve">Corpo estranho de faringe - retirada em consultório</t>
  </si>
  <si>
    <t xml:space="preserve">Corpo estranho de faringe - retirada sob anestesia geral</t>
  </si>
  <si>
    <t xml:space="preserve">Criptólise amigdaliana</t>
  </si>
  <si>
    <t xml:space="preserve">Faringolaringectomia</t>
  </si>
  <si>
    <t xml:space="preserve">10C</t>
  </si>
  <si>
    <t xml:space="preserve">Faringolaringoesofagectomia total</t>
  </si>
  <si>
    <t xml:space="preserve">12B</t>
  </si>
  <si>
    <t xml:space="preserve">Ressecção de nasoangiofibroma</t>
  </si>
  <si>
    <t xml:space="preserve">Ressecção de tumor de faringe (via bucal ou nasal)</t>
  </si>
  <si>
    <t xml:space="preserve">Ressecção de tumor de faringe com acesso por faringotomia ou por retalho jugal</t>
  </si>
  <si>
    <t xml:space="preserve">Ressecção de tumor de faringe com mandibulectomia</t>
  </si>
  <si>
    <t xml:space="preserve">Ressecção de tumor de faringe por mandibulotomia</t>
  </si>
  <si>
    <t xml:space="preserve">Ressecção de tumor de nasofaringe via endoscópica</t>
  </si>
  <si>
    <t xml:space="preserve">Tonsilectomia a laser</t>
  </si>
  <si>
    <t xml:space="preserve">Tumor de boca ou faringe - ressecção</t>
  </si>
  <si>
    <t xml:space="preserve">Uvulopalatofaringoplastia (qualquer técnica)</t>
  </si>
  <si>
    <t xml:space="preserve">Uvulopalatofaringoplastia por radiofrequência</t>
  </si>
  <si>
    <t xml:space="preserve">Adenoidectomia por videoendoscopia</t>
  </si>
  <si>
    <t xml:space="preserve">6B</t>
  </si>
  <si>
    <t xml:space="preserve">Ressecção de nasoangiofibroma por videoendoscopia</t>
  </si>
  <si>
    <t xml:space="preserve">Laringe (30206006)</t>
  </si>
  <si>
    <t xml:space="preserve">Alargamento de traqueostomia</t>
  </si>
  <si>
    <t xml:space="preserve">Aritenoidectomia microcirúrgica</t>
  </si>
  <si>
    <t xml:space="preserve">Aritenoidectomia ou aritenopexia via externa</t>
  </si>
  <si>
    <t xml:space="preserve">Confecção de fístula tráqueo-esofágica para prótese fonatória com miotomia faríngea</t>
  </si>
  <si>
    <t xml:space="preserve">Exérese de tumor por via endoscópica</t>
  </si>
  <si>
    <t xml:space="preserve">Injeção intralaríngea de toxina botulínica</t>
  </si>
  <si>
    <t xml:space="preserve">Laringectomia parcial</t>
  </si>
  <si>
    <t xml:space="preserve">Laringectomia total</t>
  </si>
  <si>
    <t xml:space="preserve">Laringofissura (inclusive com cordectomia)</t>
  </si>
  <si>
    <t xml:space="preserve">Laringotraqueoplastia</t>
  </si>
  <si>
    <t xml:space="preserve">Microcirurgia com laser para remoção de lesões malignas</t>
  </si>
  <si>
    <t xml:space="preserve">Microcirurgia com uso de laser para ressecção de lesões benignas</t>
  </si>
  <si>
    <t xml:space="preserve">Microcirurgia para decorticação ou tratamento de edema de Reinke</t>
  </si>
  <si>
    <t xml:space="preserve">Microcirurgia para remoção de cisto ou lesão intracordal</t>
  </si>
  <si>
    <t xml:space="preserve">Microcirurgia para ressecção de papiloma</t>
  </si>
  <si>
    <t xml:space="preserve">Microcirurgia para ressecção de pólipo, nódulo ou granuloma</t>
  </si>
  <si>
    <t xml:space="preserve">Microcirurgia para tratamento de paralisia de prega vocal (inclui injeção de materiais)</t>
  </si>
  <si>
    <t xml:space="preserve">Reconstrução para fonação após laringectomia</t>
  </si>
  <si>
    <t xml:space="preserve">Tiroplastia tipo 1 com rotação de aritenóide</t>
  </si>
  <si>
    <t xml:space="preserve">Tiroplastia tipo 1 simples</t>
  </si>
  <si>
    <t xml:space="preserve">Tiroplastia tipo 2 ou 3</t>
  </si>
  <si>
    <t xml:space="preserve">Tratamento cirúrgico da estenose laringo-traqueal</t>
  </si>
  <si>
    <t xml:space="preserve">Tratamento cirúrgico de trauma laríngeo (agudo)</t>
  </si>
  <si>
    <t xml:space="preserve">Trauma Crâniomaxilofacial (30207002)</t>
  </si>
  <si>
    <t xml:space="preserve">Redução de fratura do malar (sem fixação)</t>
  </si>
  <si>
    <t xml:space="preserve">Redução de fratura do malar (com fixação)</t>
  </si>
  <si>
    <t xml:space="preserve">Redução de fratura de seio frontal (acesso frontal)</t>
  </si>
  <si>
    <t xml:space="preserve">Redução de fratura de seio frontal (acesso coronal)</t>
  </si>
  <si>
    <t xml:space="preserve">Fratura do arco zigomático - redução instrumental sem fixação</t>
  </si>
  <si>
    <t xml:space="preserve">Fratura do arco zigomático - redução cirúrgica com fixação</t>
  </si>
  <si>
    <t xml:space="preserve">Fratura simples de mandíbula com contenção e bloqueio intermaxilar eventual</t>
  </si>
  <si>
    <t xml:space="preserve">Fratura simples de mandíbula - redução cirúrgica com fixação óssea e bloqueio intermaxilar eventual</t>
  </si>
  <si>
    <t xml:space="preserve">Fratura naso etmóido órbito-etmoidal</t>
  </si>
  <si>
    <t xml:space="preserve">Fratura cominutiva de mandíbula - redução cirúrgica com fixação óssea e bloqueio intermaxilar eventual</t>
  </si>
  <si>
    <t xml:space="preserve">Fraturas complexas de mandíbula - redução cirúrgica com fixação óssea e eventual bloqueio intermaxilar</t>
  </si>
  <si>
    <t xml:space="preserve">Fraturas alveolares - fixação com aparelho e contenção</t>
  </si>
  <si>
    <t xml:space="preserve">Fratura de maxila, tipo Lefort I e II - redução e aplicação de levantamento zigomático-maxilar com bloqueio intermaxilar eventual</t>
  </si>
  <si>
    <t xml:space="preserve">Fratura de maxila, tipo Lefort III - redução e aplicação de levantamento crânio-maxilar com bloqueio intermaxilar eventual</t>
  </si>
  <si>
    <t xml:space="preserve">Fratura Lefort I - fixação cirúrgica com síntese óssea, levantamento e bloqueio intermaxilar eventual</t>
  </si>
  <si>
    <t xml:space="preserve">Fratura Lefort II - fixação cirúrgica com síntese óssea, levantamento e bloqueio intermaxilar eventual</t>
  </si>
  <si>
    <t xml:space="preserve">Fratura Lefort III - fixação cirúrgica com síntese óssea, levan- tamento crânio-maxilar e bloqueio intermaxilar eventual</t>
  </si>
  <si>
    <t xml:space="preserve">Fraturas múltiplas de terço médio da face: fixação cirúrgica com síntese óssea, levantamento crânio maxilar e bloqueio intermaxilar</t>
  </si>
  <si>
    <t xml:space="preserve">Fraturas complexas do terço médio da face, fixação cirúrgica com síntese, levantamento crânio-maxilar, enxerto ósseo, halo craniano eventual</t>
  </si>
  <si>
    <t xml:space="preserve">Retirada dos meios de fixação (na face)</t>
  </si>
  <si>
    <t xml:space="preserve">Tratamento conservador de fratura de ossos</t>
  </si>
  <si>
    <t xml:space="preserve">Redução de luxação do ATM</t>
  </si>
  <si>
    <t xml:space="preserve">Cirurgia Reparadora e Funcional da Face (30208009)</t>
  </si>
  <si>
    <t xml:space="preserve">Artroplastia para luxação recidivante da articulação têmporo-mandibular</t>
  </si>
  <si>
    <t xml:space="preserve">Osteoplastia para prognatismo, micrognatismo ou laterognatismo</t>
  </si>
  <si>
    <t xml:space="preserve">Osteotomias alvéolo palatinas</t>
  </si>
  <si>
    <t xml:space="preserve">Osteotomias segmentares da maxila ou malar</t>
  </si>
  <si>
    <t xml:space="preserve">Osteotomia tipo Lefort I</t>
  </si>
  <si>
    <t xml:space="preserve">Osteotomia tipo Lefort II</t>
  </si>
  <si>
    <t xml:space="preserve">Osteotomia tipo Lefort III - extracraniana</t>
  </si>
  <si>
    <t xml:space="preserve">Osteotomia crânio-maxilares complexas</t>
  </si>
  <si>
    <t xml:space="preserve">Redução simples da luxação da articulação têmporo- mandibular com fixação intermaxilar</t>
  </si>
  <si>
    <t xml:space="preserve">Reconstrução parcial da mandíbula com enxerto ósseo</t>
  </si>
  <si>
    <t xml:space="preserve">Reconstrução total de mandíbula com prótese e ou enxerto ósseo</t>
  </si>
  <si>
    <t xml:space="preserve">Tratamento cirúrgico de anquilose da articulação têmporo-mandibular</t>
  </si>
  <si>
    <t xml:space="preserve">Translocação etmóido orbital para tratamento do hipertelorismo miocutâneo associado a expansor de tecido - por lado</t>
  </si>
  <si>
    <t xml:space="preserve">Sequelas de Trauma da Face (30209005)</t>
  </si>
  <si>
    <t xml:space="preserve">Osteoplastias etmóido orbitais</t>
  </si>
  <si>
    <t xml:space="preserve">Osteoplastias de mandíbula</t>
  </si>
  <si>
    <t xml:space="preserve">Osteoplastias do arco zigomático</t>
  </si>
  <si>
    <t xml:space="preserve">Osteoplastias da órbita</t>
  </si>
  <si>
    <t xml:space="preserve">Correção cirúrgica de depressão (afundamento) da região frontal</t>
  </si>
  <si>
    <t xml:space="preserve">Face (30210003)</t>
  </si>
  <si>
    <t xml:space="preserve">Hemiatrofia facial, correção com enxerto de gordura ou implante</t>
  </si>
  <si>
    <t xml:space="preserve">Correção de tumores, cicatrizes ou ferimentos com o auxílio de expansores de tecidos - por estágio</t>
  </si>
  <si>
    <t xml:space="preserve">Paralisia facial - reanimação com o músculo temporal (região oral), sem neurotização</t>
  </si>
  <si>
    <t xml:space="preserve">Paralisia facial - reanimação com o músculo temporal (região orbital), sem neurotização</t>
  </si>
  <si>
    <t xml:space="preserve">Paralisia facial - reanimação com o músculo temporal (região oral), com neurotização</t>
  </si>
  <si>
    <t xml:space="preserve">Paralisia facial - reanimação com o músculo temporal (região orbital e oral), com neurotização</t>
  </si>
  <si>
    <t xml:space="preserve">Reconstrução com retalhos axiais supra-orbitais e supratrocleares</t>
  </si>
  <si>
    <t xml:space="preserve">Reconstrução com retalho axial da artéria temporal superficial</t>
  </si>
  <si>
    <t xml:space="preserve">Reconstrução com retalhos em VY de pedículo subarterial</t>
  </si>
  <si>
    <t xml:space="preserve">Reconstrução com rotação do músculo temporal</t>
  </si>
  <si>
    <t xml:space="preserve">Exérese de tumor maligno de pele</t>
  </si>
  <si>
    <t xml:space="preserve">Exérese de tumor benigno, cisto ou fístula</t>
  </si>
  <si>
    <t xml:space="preserve">Mandíbula (30211000)</t>
  </si>
  <si>
    <t xml:space="preserve">Biópsia de mandíbula</t>
  </si>
  <si>
    <t xml:space="preserve">Ressecção de tumor de mandíbula com desarticulação de ATM</t>
  </si>
  <si>
    <t xml:space="preserve">Hemimandibulectomia ou ressecção segmentar ou seccional da mandíbula</t>
  </si>
  <si>
    <t xml:space="preserve">Mandibulectomia total</t>
  </si>
  <si>
    <t xml:space="preserve">Pescoço (30212006)</t>
  </si>
  <si>
    <t xml:space="preserve">Cervicotomia exploradora</t>
  </si>
  <si>
    <t xml:space="preserve">Drenagem de abscesso cervical profundo</t>
  </si>
  <si>
    <t xml:space="preserve">Esvaziamento cervical radical (especificar o lado)</t>
  </si>
  <si>
    <t xml:space="preserve">Esvaziamento cervical radical ampliado</t>
  </si>
  <si>
    <t xml:space="preserve">Esvaziamento cervical seletivo (especificar o lado)</t>
  </si>
  <si>
    <t xml:space="preserve">Exérese de cisto branquial</t>
  </si>
  <si>
    <t xml:space="preserve">Exérese de cisto tireoglosso</t>
  </si>
  <si>
    <t xml:space="preserve">Exérese de tumor benigno, cisto ou fístula cervical</t>
  </si>
  <si>
    <t xml:space="preserve">7B</t>
  </si>
  <si>
    <t xml:space="preserve">Linfadenectomia profunda</t>
  </si>
  <si>
    <t xml:space="preserve">Linfadenectomia superficial</t>
  </si>
  <si>
    <t xml:space="preserve">Neuroblastoma cervical - exérese</t>
  </si>
  <si>
    <t xml:space="preserve">Punção-biópsia de pescoço</t>
  </si>
  <si>
    <t xml:space="preserve">Reconstrução de esôfago cervical</t>
  </si>
  <si>
    <t xml:space="preserve">Ressecção de tumor de corpo carotídeo</t>
  </si>
  <si>
    <t xml:space="preserve">Retração cicatricial cervical - por estágio</t>
  </si>
  <si>
    <t xml:space="preserve">Retração cicatricial cervical com emprego de expansores de tecido - por estágio</t>
  </si>
  <si>
    <t xml:space="preserve">Torcicolo congênito - tratamento cirúrgico</t>
  </si>
  <si>
    <t xml:space="preserve">Tratamento cirúrgico da lipomatose cervical</t>
  </si>
  <si>
    <t xml:space="preserve">Tratamento cirúrgico de fístula com retalho cutâneo</t>
  </si>
  <si>
    <t xml:space="preserve">Tireóide (30213002)</t>
  </si>
  <si>
    <t xml:space="preserve">Biópsia de tireóide</t>
  </si>
  <si>
    <t xml:space="preserve">Bócio mergulhante: extirpação por acesso cérvico-torácico</t>
  </si>
  <si>
    <t xml:space="preserve">Istmectomia ou nodulectomia</t>
  </si>
  <si>
    <t xml:space="preserve">Tireoidectomia parcial</t>
  </si>
  <si>
    <t xml:space="preserve">Tireoidectomia total</t>
  </si>
  <si>
    <t xml:space="preserve">Paratireóide (30214009)</t>
  </si>
  <si>
    <t xml:space="preserve">Biópsia de paratireóide</t>
  </si>
  <si>
    <t xml:space="preserve">Paratireoidectomia com toracotomia</t>
  </si>
  <si>
    <t xml:space="preserve">Reimplante de paratireóide previamente preservada</t>
  </si>
  <si>
    <t xml:space="preserve">Tratamento cirúrgico do hiperparatireoidismo primário</t>
  </si>
  <si>
    <t xml:space="preserve">Tratamento cirúrgico do hiperparatireoidismo secundário</t>
  </si>
  <si>
    <t xml:space="preserve">Crânio (30215005)</t>
  </si>
  <si>
    <t xml:space="preserve">Cranioplastia</t>
  </si>
  <si>
    <t xml:space="preserve">Craniotomia descompressiva</t>
  </si>
  <si>
    <t xml:space="preserve">Craniotomia para tumores ósseos</t>
  </si>
  <si>
    <t xml:space="preserve">Reconstrução craniana ou craniofacial</t>
  </si>
  <si>
    <t xml:space="preserve">Retirada de cranioplastia</t>
  </si>
  <si>
    <t xml:space="preserve">Tratamento cirúrgico da craniossinostose</t>
  </si>
  <si>
    <t xml:space="preserve">Tratamento cirúrgico da fratura do crânio - afundamento</t>
  </si>
  <si>
    <t xml:space="preserve">Tratamento cirúrgico da osteomielite de crânio</t>
  </si>
  <si>
    <t xml:space="preserve">30299004 OBSERVAÇÃO:</t>
  </si>
  <si>
    <t xml:space="preserve">Os procedimentos com esvaziamento ganglionar incluem ligadura de vasos e traqueostomia</t>
  </si>
  <si>
    <t xml:space="preserve">Pálpebra (30301009)</t>
  </si>
  <si>
    <t xml:space="preserve">Abscesso de pálpebra - drenagem</t>
  </si>
  <si>
    <t xml:space="preserve">Biópsia de pálpebra</t>
  </si>
  <si>
    <t xml:space="preserve">Blefarorrafia</t>
  </si>
  <si>
    <t xml:space="preserve">Calázio</t>
  </si>
  <si>
    <t xml:space="preserve">Cantoplastia lateral</t>
  </si>
  <si>
    <t xml:space="preserve">Cantoplastia medial</t>
  </si>
  <si>
    <t xml:space="preserve">Coloboma - com plástica</t>
  </si>
  <si>
    <t xml:space="preserve">Correção cirúrgica de ectrópio ou entrópio</t>
  </si>
  <si>
    <t xml:space="preserve">Correção de bolsas palpebrais - unilateral</t>
  </si>
  <si>
    <t xml:space="preserve">Epicanto - correção cirúrgica - unilateral</t>
  </si>
  <si>
    <t xml:space="preserve">Epilação</t>
  </si>
  <si>
    <t xml:space="preserve">Epilação de cílios (diatermo-coagulação)</t>
  </si>
  <si>
    <t xml:space="preserve">Fissura palpebral - correção cirúrgica</t>
  </si>
  <si>
    <t xml:space="preserve">Lagoftalmo - correção cirúrgica</t>
  </si>
  <si>
    <t xml:space="preserve">Pálpebra - reconstrução parcial (com ou sem ressecção de tumor)</t>
  </si>
  <si>
    <t xml:space="preserve">Pálpebra - reconstrução total (com ou sem ressecção de tumor) - por estágio</t>
  </si>
  <si>
    <t xml:space="preserve">Ptose palpebral - correção cirúrgica - unilateral</t>
  </si>
  <si>
    <t xml:space="preserve">Ressecção de tumores palpebrais</t>
  </si>
  <si>
    <t xml:space="preserve">Retração palpebral</t>
  </si>
  <si>
    <t xml:space="preserve">Simbléfaro com ou sem enxerto - correção cirúrgica</t>
  </si>
  <si>
    <t xml:space="preserve">Supercílio - reconstrução total</t>
  </si>
  <si>
    <t xml:space="preserve">Sutura de pálpebra</t>
  </si>
  <si>
    <t xml:space="preserve">Tarsorrafia</t>
  </si>
  <si>
    <t xml:space="preserve">Telecanto - correção cirúrgica - unilateral</t>
  </si>
  <si>
    <t xml:space="preserve">Triquíase com ou sem enxerto</t>
  </si>
  <si>
    <t xml:space="preserve">Xantelasma palpebral - exérese - unilateral</t>
  </si>
  <si>
    <t xml:space="preserve">Cavidade Orbitária (30302005)</t>
  </si>
  <si>
    <t xml:space="preserve">Correção da enoftalmia</t>
  </si>
  <si>
    <t xml:space="preserve">Descompressão de órbita ou nervo ótico</t>
  </si>
  <si>
    <t xml:space="preserve">Exenteração com osteotomia</t>
  </si>
  <si>
    <t xml:space="preserve">Exenteração de órbita</t>
  </si>
  <si>
    <t xml:space="preserve">Exérese de tumor com abordagem craniofacial oncológica (tempo facial) pálpebra, cavidade orbitária e olhos</t>
  </si>
  <si>
    <t xml:space="preserve">Fratura de órbita - redução cirúrgica</t>
  </si>
  <si>
    <t xml:space="preserve">Fratura de órbita - redução cirúrgica e enxerto ósseo</t>
  </si>
  <si>
    <t xml:space="preserve">Implante secundário de órbita</t>
  </si>
  <si>
    <t xml:space="preserve">Microcirurgia para tumores orbitários</t>
  </si>
  <si>
    <t xml:space="preserve">Reconstituição de paredes orbitárias</t>
  </si>
  <si>
    <t xml:space="preserve">Reconstrução parcial da cavidade orbital - por estágio</t>
  </si>
  <si>
    <t xml:space="preserve">Reconstrução total da cavidade orbital - por estágio</t>
  </si>
  <si>
    <t xml:space="preserve">Tumor de órbita - exérese</t>
  </si>
  <si>
    <t xml:space="preserve">Conjuntiva (30303001)</t>
  </si>
  <si>
    <t xml:space="preserve">Autotransplante conjuntival</t>
  </si>
  <si>
    <t xml:space="preserve">Biópsia de conjuntiva</t>
  </si>
  <si>
    <t xml:space="preserve">Enxerto de membrana amniótica</t>
  </si>
  <si>
    <t xml:space="preserve">Infiltração subconjuntival</t>
  </si>
  <si>
    <t xml:space="preserve">Plástica de conjuntiva</t>
  </si>
  <si>
    <t xml:space="preserve">Pterígio - exérese</t>
  </si>
  <si>
    <t xml:space="preserve">Reconstituição de fundo de saco</t>
  </si>
  <si>
    <t xml:space="preserve">Sutura de conjuntiva</t>
  </si>
  <si>
    <t xml:space="preserve">Transplante de limbo</t>
  </si>
  <si>
    <t xml:space="preserve">Tumor de conjuntiva - exérese</t>
  </si>
  <si>
    <t xml:space="preserve">Crioterapia conjuntival</t>
  </si>
  <si>
    <t xml:space="preserve">Córnea (30304008)</t>
  </si>
  <si>
    <t xml:space="preserve">Cauterização de córnea</t>
  </si>
  <si>
    <t xml:space="preserve">Ceratectomia superficial - monocular</t>
  </si>
  <si>
    <t xml:space="preserve">Corpo estranho da córnea - retirada</t>
  </si>
  <si>
    <t xml:space="preserve">PTK ceratectomia fototerapêutica - monocular</t>
  </si>
  <si>
    <t xml:space="preserve">Recobrimento conjuntival</t>
  </si>
  <si>
    <t xml:space="preserve">Sutura de córnea (com ou sem hérnia de íris)</t>
  </si>
  <si>
    <t xml:space="preserve">Tarsoconjuntivoceratoplastia</t>
  </si>
  <si>
    <t xml:space="preserve">Implante de anel intra-estromal</t>
  </si>
  <si>
    <t xml:space="preserve">Fotoablação de superfície convencional - PRK</t>
  </si>
  <si>
    <t xml:space="preserve">Delaminação corneana com fotoablação estromal - LASIK</t>
  </si>
  <si>
    <t xml:space="preserve">Câmara Anterior (30305004)</t>
  </si>
  <si>
    <t xml:space="preserve">Paracentese da câmara anterior</t>
  </si>
  <si>
    <t xml:space="preserve">Reconstrução da câmara anterior</t>
  </si>
  <si>
    <t xml:space="preserve">Remoção de hifema</t>
  </si>
  <si>
    <t xml:space="preserve">Retirada de corpo estranho da câmara anterior</t>
  </si>
  <si>
    <t xml:space="preserve">Cristalino (30306000)</t>
  </si>
  <si>
    <t xml:space="preserve">Capsulotomia YAG ou cirúrgica</t>
  </si>
  <si>
    <t xml:space="preserve">Facectomia com lente intra-ocular sem facoemulsificação</t>
  </si>
  <si>
    <t xml:space="preserve">Facectomia sem implante</t>
  </si>
  <si>
    <t xml:space="preserve">Fixação iriana de lente intra-ocular</t>
  </si>
  <si>
    <t xml:space="preserve">Implante secundário / explante / fixação escleral ou iriana</t>
  </si>
  <si>
    <t xml:space="preserve">Remoção de pigmentos da lente intra-ocular com yag-laser</t>
  </si>
  <si>
    <t xml:space="preserve">Corpo Vítreo (30307007)</t>
  </si>
  <si>
    <t xml:space="preserve">Biópsia de tumor via pars plana</t>
  </si>
  <si>
    <t xml:space="preserve">Biópsia de vítreo via pars plana</t>
  </si>
  <si>
    <t xml:space="preserve">Endolaser/Endodiatermia</t>
  </si>
  <si>
    <t xml:space="preserve">Implante de silicone intravítreo</t>
  </si>
  <si>
    <t xml:space="preserve">Infusão de perfluocarbono</t>
  </si>
  <si>
    <t xml:space="preserve">Membranectomia EPI ou sub-retiniana</t>
  </si>
  <si>
    <t xml:space="preserve">Retirada de corpo estranho</t>
  </si>
  <si>
    <t xml:space="preserve">Retirada de óleo de silicone via pars plana</t>
  </si>
  <si>
    <t xml:space="preserve">Troca fluido gasosa</t>
  </si>
  <si>
    <t xml:space="preserve">Vitrectomia a céu aberto - ceratoprótese</t>
  </si>
  <si>
    <t xml:space="preserve">Vitrectomia anterior</t>
  </si>
  <si>
    <t xml:space="preserve">Vitrectomia vias pars plana</t>
  </si>
  <si>
    <t xml:space="preserve">Infusão intravítrea de medicamento anti-inflamatório</t>
  </si>
  <si>
    <t xml:space="preserve">Tratamento ocular quimioterápico com antiangiogênico. Programa de 24 meses. Uma sessão por mês (por sessão)</t>
  </si>
  <si>
    <t xml:space="preserve">30307996 OBSERVAÇÕES:</t>
  </si>
  <si>
    <t xml:space="preserve">Referente aos códigos 30307139 e 30307147:</t>
  </si>
  <si>
    <t xml:space="preserve">No porte atribuído, já está incluído a paracentese da câmara anterior;</t>
  </si>
  <si>
    <t xml:space="preserve">Realização em ambiente estéril (centro cirúrgico) com internação de curta permanência, não inclusa;</t>
  </si>
  <si>
    <t xml:space="preserve">Taxas, materiais e medicamentos não estão inclusos</t>
  </si>
  <si>
    <t xml:space="preserve">Esclera (30308003)</t>
  </si>
  <si>
    <t xml:space="preserve">Biópsia de esclera</t>
  </si>
  <si>
    <t xml:space="preserve">Enxerto de esclera (qualquer técnica)</t>
  </si>
  <si>
    <t xml:space="preserve">Sutura de esclera</t>
  </si>
  <si>
    <t xml:space="preserve">Bulbo Ocular (30309000)</t>
  </si>
  <si>
    <t xml:space="preserve">Enucleação ou evisceração com ou sem implante</t>
  </si>
  <si>
    <t xml:space="preserve">Injeção retrobulbar</t>
  </si>
  <si>
    <t xml:space="preserve">Reconstituição de globo ocular com lesão de estruturas intra-oculares</t>
  </si>
  <si>
    <t xml:space="preserve">Íris e Corpo Ciliar (30310008)</t>
  </si>
  <si>
    <t xml:space="preserve">Biópsia de íris e corpo ciliar</t>
  </si>
  <si>
    <t xml:space="preserve">Cicloterapia - qualquer técnica</t>
  </si>
  <si>
    <t xml:space="preserve">Cirurgias fistulizantes antiglaucomatosas</t>
  </si>
  <si>
    <t xml:space="preserve">Cirurgias fistulizantes com implantes valvulares</t>
  </si>
  <si>
    <t xml:space="preserve">Drenagem de descolamento de coróide</t>
  </si>
  <si>
    <t xml:space="preserve">Fototrabeculoplastia (laser)</t>
  </si>
  <si>
    <t xml:space="preserve">Goniotomia ou trabeculotomia</t>
  </si>
  <si>
    <t xml:space="preserve">Iridectomia (laser ou cirúrgica)</t>
  </si>
  <si>
    <t xml:space="preserve">Iridociclectomia</t>
  </si>
  <si>
    <t xml:space="preserve">Sinequiotomia (cirúrgica)</t>
  </si>
  <si>
    <t xml:space="preserve">Sinequiotomia (laser)</t>
  </si>
  <si>
    <t xml:space="preserve">Músculos (30311004)</t>
  </si>
  <si>
    <t xml:space="preserve">Biópsia de músculos</t>
  </si>
  <si>
    <t xml:space="preserve">Cirurgia com sutura ajustável</t>
  </si>
  <si>
    <t xml:space="preserve">Estrabismo ciclo vertical/transposição - monocular</t>
  </si>
  <si>
    <t xml:space="preserve">Estrabismo horizontal - monocular</t>
  </si>
  <si>
    <t xml:space="preserve">Injeção de toxina botulínica - monocular</t>
  </si>
  <si>
    <t xml:space="preserve">Retina (30312000)</t>
  </si>
  <si>
    <t xml:space="preserve">Aplicação de placa radiativa episcleral</t>
  </si>
  <si>
    <t xml:space="preserve">Biópsia de retina</t>
  </si>
  <si>
    <t xml:space="preserve">Exérese de tumor de coróide e/ou corpo ciliar</t>
  </si>
  <si>
    <t xml:space="preserve">Fotocoagulação (laser) - por sessão - monocular</t>
  </si>
  <si>
    <t xml:space="preserve">Infusão de gás expansor</t>
  </si>
  <si>
    <t xml:space="preserve">Pancrioterapia periférica</t>
  </si>
  <si>
    <t xml:space="preserve">Remoção de implante episcleral</t>
  </si>
  <si>
    <t xml:space="preserve">Retinopexia com introflexão escleral</t>
  </si>
  <si>
    <t xml:space="preserve">Retinopexia pneumática</t>
  </si>
  <si>
    <t xml:space="preserve">Retinopexia profilática (criopexia) 4B</t>
  </si>
  <si>
    <t xml:space="preserve">Retinotomia relaxante</t>
  </si>
  <si>
    <t xml:space="preserve">Panfotocoagulação na retinopatia da prematuridade – binocular</t>
  </si>
  <si>
    <t xml:space="preserve">Implante intra vítreo de polímero farmacológico de liberação prolongada (Ozurdex)</t>
  </si>
  <si>
    <t xml:space="preserve">9b</t>
  </si>
  <si>
    <t xml:space="preserve">Vias Lacrimais (30313007)</t>
  </si>
  <si>
    <t xml:space="preserve">Cirurgia da glândula lacrimal</t>
  </si>
  <si>
    <t xml:space="preserve">Dacriocistectomia - unilateral</t>
  </si>
  <si>
    <t xml:space="preserve">Dacriocistorrinostomia com ou sem intubação - unilateral</t>
  </si>
  <si>
    <t xml:space="preserve">Fechamento dos pontos lacrimais</t>
  </si>
  <si>
    <t xml:space="preserve">Reconstituição de vias lacrimais com silicone ou outro material</t>
  </si>
  <si>
    <t xml:space="preserve">Sondagem das vias lacrimais - com ou sem lavagem</t>
  </si>
  <si>
    <t xml:space="preserve">30399009 OBSERVAÇÃO:</t>
  </si>
  <si>
    <t xml:space="preserve">A solicitação de exames complementares deverá observar os protocolos do Conselho Brasileiro de Oftalmologia</t>
  </si>
  <si>
    <t xml:space="preserve">Pavilhão Auricular (30401003)</t>
  </si>
  <si>
    <t xml:space="preserve">Biópsia de pavilhão auricular</t>
  </si>
  <si>
    <t xml:space="preserve">Exérese de tumor com abordagem craniofacial oncológica pavilhão auricular (tempo facial)</t>
  </si>
  <si>
    <t xml:space="preserve">Exérese de tumor com fechamento primário</t>
  </si>
  <si>
    <t xml:space="preserve">Outros defeitos congênitos que não a microtia</t>
  </si>
  <si>
    <t xml:space="preserve">Reconstrução de orelha - retoques</t>
  </si>
  <si>
    <t xml:space="preserve">Reconstrução de unidade anatômica do pavilhão auricular - por estágio</t>
  </si>
  <si>
    <t xml:space="preserve">Reconstrução total de orelha - único estágio</t>
  </si>
  <si>
    <t xml:space="preserve">Ressecção de tumor de pavilhão auricular, incluindo parte do osso temporal</t>
  </si>
  <si>
    <t xml:space="preserve">Ressecção subtotal ou total de orelha</t>
  </si>
  <si>
    <t xml:space="preserve">Tratamento cirúrgico de sinus pré-auricular</t>
  </si>
  <si>
    <t xml:space="preserve">Orelha Externa (30402000)</t>
  </si>
  <si>
    <t xml:space="preserve">Aspiração auricular</t>
  </si>
  <si>
    <t xml:space="preserve">Biópsia (orelha externa)</t>
  </si>
  <si>
    <t xml:space="preserve">Cisto pré-auricular (coloboma auris) - exérese - unilateral</t>
  </si>
  <si>
    <t xml:space="preserve">Corpos estranhos, pólipos ou biópsia - em consultório</t>
  </si>
  <si>
    <t xml:space="preserve">Corpos estranhos, pólipos ou biópsia - em hospital sob anestesia geral</t>
  </si>
  <si>
    <t xml:space="preserve">Estenose de conduto auditivo externo - correção</t>
  </si>
  <si>
    <t xml:space="preserve">Furúnculo - drenagem (ouvido)</t>
  </si>
  <si>
    <t xml:space="preserve">Pericondrite de pavilhão - tratamento cirúrgico com desbridamento</t>
  </si>
  <si>
    <t xml:space="preserve">Tumor benigno de conduto auditivo externo - exérese</t>
  </si>
  <si>
    <t xml:space="preserve">Orelha Média (30403006)</t>
  </si>
  <si>
    <t xml:space="preserve">Cauterização de membrana timpânica</t>
  </si>
  <si>
    <t xml:space="preserve">Estapedectomia ou estapedotomia</t>
  </si>
  <si>
    <t xml:space="preserve">Exploração e descompressão parcial do nervo facial intratemporal</t>
  </si>
  <si>
    <t xml:space="preserve">Fístula perilinfática - fechamento cirúrgico</t>
  </si>
  <si>
    <t xml:space="preserve">Glomus jugular - ressecção</t>
  </si>
  <si>
    <t xml:space="preserve">Glomus timpânicus - ressecção</t>
  </si>
  <si>
    <t xml:space="preserve">Mastoidectomia simples ou radical modificada</t>
  </si>
  <si>
    <t xml:space="preserve">Ouvido congênito - tratamento cirúrgico</t>
  </si>
  <si>
    <t xml:space="preserve">Paracentese do tímpano - miringotomia, unilateral - em consultório</t>
  </si>
  <si>
    <t xml:space="preserve">Tímpano-mastoidectomia</t>
  </si>
  <si>
    <t xml:space="preserve">Timpanoplastia com reconstrução da cadeia ossicular</t>
  </si>
  <si>
    <t xml:space="preserve">Timpanoplastia tipo I - miringoplastia - unilateral</t>
  </si>
  <si>
    <t xml:space="preserve">Timpanotomia exploradora - unilateral</t>
  </si>
  <si>
    <t xml:space="preserve">Timpanotomia para tubo de ventilação - unilateral</t>
  </si>
  <si>
    <t xml:space="preserve">Paracentese do tímpano, unilateral, em hospital - anestesia geral</t>
  </si>
  <si>
    <t xml:space="preserve">Orelha Interna (30404002)</t>
  </si>
  <si>
    <t xml:space="preserve">Doença de Meniere - tratamento cirúrgico - descompressão do saco endolinfático ou "shunt"</t>
  </si>
  <si>
    <t xml:space="preserve">Enxerto parcial intratemporal do nervo facial - do foramem estilo-mastóideo ao gânglio geniculado</t>
  </si>
  <si>
    <t xml:space="preserve">Enxerto parcial intratemporal do nervo facial - do gânglio geniculado ao meato acústico interno</t>
  </si>
  <si>
    <t xml:space="preserve">Enxerto total do nervo facial intratemporal</t>
  </si>
  <si>
    <t xml:space="preserve">Exploração e descompressão total do nervo facial (transmastóideo, translabiríntico, fossa média)</t>
  </si>
  <si>
    <t xml:space="preserve">Implante coclear (exceto a prótese)</t>
  </si>
  <si>
    <t xml:space="preserve">Injeção de drogas intratimpânicas</t>
  </si>
  <si>
    <t xml:space="preserve">Labirintectomia (membranosa ou óssea) - sem audição</t>
  </si>
  <si>
    <t xml:space="preserve">Neurectomia vestibular para fossa média ou posterior</t>
  </si>
  <si>
    <t xml:space="preserve">Neurectomia vestibular translabiríntica - sem audição</t>
  </si>
  <si>
    <t xml:space="preserve">Ressecção do osso temporal</t>
  </si>
  <si>
    <t xml:space="preserve">Tumor do nervo acústico - ressecção via translabiríntica ou fossa média</t>
  </si>
  <si>
    <t xml:space="preserve">Cirurgia para prótese auditiva percutânea ancorada no osso unilateral (primeira implantação ou substituição)</t>
  </si>
  <si>
    <t xml:space="preserve">Nariz (30501008)</t>
  </si>
  <si>
    <t xml:space="preserve">Abscesso ou hematoma de septo nasal - drenagem</t>
  </si>
  <si>
    <t xml:space="preserve">Abscesso ou hematoma de septo nasal - drenagem sob anestesia geral</t>
  </si>
  <si>
    <t xml:space="preserve">Alongamento de columela</t>
  </si>
  <si>
    <t xml:space="preserve">Biópsia de nariz</t>
  </si>
  <si>
    <t xml:space="preserve">Corneto inferior - cauterização linear - unilateral</t>
  </si>
  <si>
    <t xml:space="preserve">Corneto inferior - infiltração medicamentosa (unilateral)</t>
  </si>
  <si>
    <t xml:space="preserve">Corpos estranhos - retirada em consultório (nariz)</t>
  </si>
  <si>
    <t xml:space="preserve">Corpos estranhos - retirada sob anestesia geral / hospital</t>
  </si>
  <si>
    <t xml:space="preserve">Epistaxe - cauterização (qualquer técnica)</t>
  </si>
  <si>
    <t xml:space="preserve">Epistaxe - cauterização da artéria esfenopalatina com microscopia - unilateral</t>
  </si>
  <si>
    <t xml:space="preserve">Epistaxe - cauterização das artérias etmoidais com microscopia - unilateral</t>
  </si>
  <si>
    <t xml:space="preserve">Epistaxe - ligadura das artérias etmoidais - acesso transorbitário - unilateral</t>
  </si>
  <si>
    <t xml:space="preserve">Epistaxe - tamponamento antero-posterior</t>
  </si>
  <si>
    <t xml:space="preserve">Epistaxe - tamponamento anterior</t>
  </si>
  <si>
    <t xml:space="preserve">Epistaxe - tamponamento antero-posterior sob anestesia geral</t>
  </si>
  <si>
    <t xml:space="preserve">Exérese de tumor com abordagem craniofacial oncológica (tempo facial) pirâmide nasal</t>
  </si>
  <si>
    <t xml:space="preserve">Exérese de tumor nasal por via endoscopica</t>
  </si>
  <si>
    <t xml:space="preserve">Fechamento de fístula liquórica transnasal</t>
  </si>
  <si>
    <t xml:space="preserve">Fístula liquórica - tratamento cirúrgico endoscópico intranasal</t>
  </si>
  <si>
    <t xml:space="preserve">Fraturas dos ossos nasais - redução cirúrgica e gesso</t>
  </si>
  <si>
    <t xml:space="preserve">Fraturas dos ossos nasais - redução incruenta e gesso</t>
  </si>
  <si>
    <t xml:space="preserve">Imperfuração coanal - correção cirúrgica intranasal</t>
  </si>
  <si>
    <t xml:space="preserve">Imperfuração coanal - correção cirúrgica transpalatina</t>
  </si>
  <si>
    <t xml:space="preserve">Ozena - tratamento cirúrgico</t>
  </si>
  <si>
    <t xml:space="preserve">Perfuração do septo nasal - correção cirúrgica</t>
  </si>
  <si>
    <t xml:space="preserve">Polipectomia - unilateral</t>
  </si>
  <si>
    <t xml:space="preserve">Reconstrução de unidade anatômica do nariz - por estágio</t>
  </si>
  <si>
    <t xml:space="preserve">Reconstrução total de nariz - por estágio</t>
  </si>
  <si>
    <t xml:space="preserve">Ressecção de tumores malignos transnasais</t>
  </si>
  <si>
    <t xml:space="preserve">Rinectomia parcial</t>
  </si>
  <si>
    <t xml:space="preserve">Rinectomia total</t>
  </si>
  <si>
    <t xml:space="preserve">Rinoplastia reparadora</t>
  </si>
  <si>
    <t xml:space="preserve">Rinosseptoplastia funcional</t>
  </si>
  <si>
    <t xml:space="preserve">Septoplastia (qualquer técnica sem vídeo)</t>
  </si>
  <si>
    <t xml:space="preserve">Sinéquia nasal - ressecção unilateral - qualquer técnica</t>
  </si>
  <si>
    <t xml:space="preserve">Tratamento cirúrgico da atresia narinária</t>
  </si>
  <si>
    <t xml:space="preserve">Tratamento cirúrgico de deformidade nasal congênita</t>
  </si>
  <si>
    <t xml:space="preserve">Tratamento cirúrgico do rinofima</t>
  </si>
  <si>
    <t xml:space="preserve">Tratamento cirúrgico reparador do nariz em sela</t>
  </si>
  <si>
    <t xml:space="preserve">Tratamento de deformidade traumática nasal</t>
  </si>
  <si>
    <t xml:space="preserve">Tumor intranasal - exérese por rinotomia lateral</t>
  </si>
  <si>
    <t xml:space="preserve">Tumor intranasal - exérese por via transnasal</t>
  </si>
  <si>
    <t xml:space="preserve">Turbinectomia ou turbinoplastia - unilateral</t>
  </si>
  <si>
    <t xml:space="preserve">Turbinoplastia por radiofrequência</t>
  </si>
  <si>
    <t xml:space="preserve">Corpos estranhos - retirada sob anestesia geral / hospital (nariz) - por videoendoscopia</t>
  </si>
  <si>
    <t xml:space="preserve">Epistaxe - cauterização da artéria esfenopalatina com microscopia - unilateral por videoendoscopia</t>
  </si>
  <si>
    <t xml:space="preserve">Imperfuração coanal - correção cirúrgica intranasal por videoendoscopia</t>
  </si>
  <si>
    <t xml:space="preserve">Ozena - tratamento cirúrgico por videoendoscopia</t>
  </si>
  <si>
    <t xml:space="preserve">Perfuração do septo nasal - correção cirúrgica por videoendoscopia</t>
  </si>
  <si>
    <t xml:space="preserve">Rinosseptoplastia funcional por videoendoscopia</t>
  </si>
  <si>
    <t xml:space="preserve">Septoplastia por videoendoscopia</t>
  </si>
  <si>
    <t xml:space="preserve">Seios Paranasais (30502004)</t>
  </si>
  <si>
    <t xml:space="preserve">Angiofibroma - ressecção transmaxilar e/ou transpalatina</t>
  </si>
  <si>
    <t xml:space="preserve">Antrostomia maxilar intranasal</t>
  </si>
  <si>
    <t xml:space="preserve">Artéria maxilar interna - ligadura transmaxilar</t>
  </si>
  <si>
    <t xml:space="preserve">Cisto naso-alveolar e globular - exérese</t>
  </si>
  <si>
    <t xml:space="preserve">Descompressão transetmoidal do canal óptico</t>
  </si>
  <si>
    <t xml:space="preserve">Etmoidectomia externa</t>
  </si>
  <si>
    <t xml:space="preserve">Etmoidectomia intranasal</t>
  </si>
  <si>
    <t xml:space="preserve">Exérese de tumor com abordagem craniofacial oncológica seios (tempo facial)</t>
  </si>
  <si>
    <t xml:space="preserve">Exérese de tumor de seios paranasais por via endoscópica</t>
  </si>
  <si>
    <t xml:space="preserve">Fístula oro-antral - tratamento cirúrgico</t>
  </si>
  <si>
    <t xml:space="preserve">Fístula oronasal - tratamento cirúrgico</t>
  </si>
  <si>
    <t xml:space="preserve">Maxilectomia incluindo exenteração de órbita</t>
  </si>
  <si>
    <t xml:space="preserve">Maxilectomia parcial</t>
  </si>
  <si>
    <t xml:space="preserve">Maxilectomia total</t>
  </si>
  <si>
    <t xml:space="preserve">Pólipo antro-coanal de Killiam - exérese</t>
  </si>
  <si>
    <t xml:space="preserve">Punção maxilar transmeática ou via fossa canina</t>
  </si>
  <si>
    <t xml:space="preserve">Ressecção de tumor benigno</t>
  </si>
  <si>
    <t xml:space="preserve">Seios paranasais - biópsia qualquer via</t>
  </si>
  <si>
    <t xml:space="preserve">Sinusectomia maxilar - via endonasal</t>
  </si>
  <si>
    <t xml:space="preserve">Sinusectomia frontal com retalho osteoplástico ou via coronal</t>
  </si>
  <si>
    <t xml:space="preserve">Sinusectomia fronto-etmoidal por via externa</t>
  </si>
  <si>
    <t xml:space="preserve">Sinusectomia maxilar - via oral (Caldwell-Luc)</t>
  </si>
  <si>
    <t xml:space="preserve">Sinusectomia transmaxilar (Ermiro de Lima)</t>
  </si>
  <si>
    <t xml:space="preserve">Sinusotomia esfenoidal</t>
  </si>
  <si>
    <t xml:space="preserve">Sinusotomia frontal intranasal</t>
  </si>
  <si>
    <t xml:space="preserve">Sinusotomia frontal via externa</t>
  </si>
  <si>
    <t xml:space="preserve">Antrostomia maxilar, etmoidectomia etc a laser (abertura de todas as cavidades paranasais a laser)</t>
  </si>
  <si>
    <t xml:space="preserve">Antrostomia maxilar intranasal por videoendoscopia</t>
  </si>
  <si>
    <t xml:space="preserve">Artéria maxilar interna - ligadura transmaxilar por videoendoscopia</t>
  </si>
  <si>
    <t xml:space="preserve">Etmoidectomia intranasal por videoendoscopia</t>
  </si>
  <si>
    <t xml:space="preserve">Sinusectomia maxilar - via endonasal por videoendoscopia</t>
  </si>
  <si>
    <t xml:space="preserve">Sinusotomia esfenoidal por videoendoscopia</t>
  </si>
  <si>
    <t xml:space="preserve">Sinusotomia frontal intranasal por videoendoscopia</t>
  </si>
  <si>
    <t xml:space="preserve">Sinusotomia frontal intranasal com balão por videoendoscopia</t>
  </si>
  <si>
    <t xml:space="preserve">30502993 OBSERVAÇÕES:</t>
  </si>
  <si>
    <t xml:space="preserve">Referente ao código 30502365:</t>
  </si>
  <si>
    <t xml:space="preserve">Indicações da patologia com os respectivos CID10:</t>
  </si>
  <si>
    <t xml:space="preserve">Rinossinusite frontal aguda recorrente (CID10: J011);</t>
  </si>
  <si>
    <t xml:space="preserve">Rinossinusite frontal crônica sem polipose (CID10: J321);</t>
  </si>
  <si>
    <t xml:space="preserve">Mucocele de seio frontal (CID10: J341);</t>
  </si>
  <si>
    <t xml:space="preserve">Seio frontal silencioso;</t>
  </si>
  <si>
    <t xml:space="preserve">Barotrauma (barosinus) seio frontal (CID10: T701);</t>
  </si>
  <si>
    <t xml:space="preserve">Pneumo sinus dilantansde frontal</t>
  </si>
  <si>
    <t xml:space="preserve">Procedimentos excludentes:</t>
  </si>
  <si>
    <t xml:space="preserve">30502217  Sinusectomia frontal com retalho osteoplástico ou via coronal;</t>
  </si>
  <si>
    <t xml:space="preserve">30502225  Sinusectomia frontoetmoidal por via externa;</t>
  </si>
  <si>
    <t xml:space="preserve">30502268  Sinusectomia frontal intranasal;</t>
  </si>
  <si>
    <t xml:space="preserve">30502276  Sinusectomia frontal externa;</t>
  </si>
  <si>
    <t xml:space="preserve">30502357  Sinusectomia frontal intranasal por videoendoscopia</t>
  </si>
  <si>
    <t xml:space="preserve">Parede Torácica (30601002)</t>
  </si>
  <si>
    <t xml:space="preserve">Correção de deformidades da parede torácica</t>
  </si>
  <si>
    <t xml:space="preserve">Costectomia (porte para 1 arco costal, 30% deste porte para cada arco adicional)</t>
  </si>
  <si>
    <t xml:space="preserve">Esternectomia subtotal</t>
  </si>
  <si>
    <t xml:space="preserve">Esternectomia total</t>
  </si>
  <si>
    <t xml:space="preserve">Fechamento de pleurostomia</t>
  </si>
  <si>
    <t xml:space="preserve">Mobilização de retalhos musculares ou do omento</t>
  </si>
  <si>
    <t xml:space="preserve">Plumbagem extrafascial</t>
  </si>
  <si>
    <t xml:space="preserve">Reconstrução da parede torácica (com ou sem prótese)</t>
  </si>
  <si>
    <t xml:space="preserve">Reconstrução da parede torácica com retalhos cutâneos</t>
  </si>
  <si>
    <t xml:space="preserve">Reconstrução da parede torácica com retalhos musculares ou miocutâneos</t>
  </si>
  <si>
    <t xml:space="preserve">Reconstrução da região esternal com retalhos musculares bilaterais</t>
  </si>
  <si>
    <t xml:space="preserve">Ressecção de tumor do diafragma e reconstrução (qualquer técnica)</t>
  </si>
  <si>
    <t xml:space="preserve">Retirada de corpo estranho da parede torácica</t>
  </si>
  <si>
    <t xml:space="preserve">Toracectomia</t>
  </si>
  <si>
    <t xml:space="preserve">Toracoplastia (qualquer técnica)</t>
  </si>
  <si>
    <t xml:space="preserve">Toracotomia com biópsia</t>
  </si>
  <si>
    <t xml:space="preserve">Toracotomia exploradora (excluídos os procedimentos intratorácicos)</t>
  </si>
  <si>
    <t xml:space="preserve">Toracotomia para procedimentos ortopédicos sobre a coluna vertebral</t>
  </si>
  <si>
    <t xml:space="preserve">Tração esquelética do gradil costo-esternal (traumatismo)</t>
  </si>
  <si>
    <t xml:space="preserve">Tratamento cirúrgico de fraturas do gradil costal</t>
  </si>
  <si>
    <t xml:space="preserve">Biópsia cirúrgica de costela ou esterno</t>
  </si>
  <si>
    <t xml:space="preserve">Fratura luxação de esterno ou costela - redução incruenta</t>
  </si>
  <si>
    <t xml:space="preserve">Fratura luxação de esterno ou costela - tratamento cirúrgico</t>
  </si>
  <si>
    <t xml:space="preserve">Osteomielite de costela ou esterno - tratamento cirúrgico</t>
  </si>
  <si>
    <t xml:space="preserve">Punção biópsia de costela ou esterno</t>
  </si>
  <si>
    <t xml:space="preserve">Correção de deformidades da parede torácica por vídeo</t>
  </si>
  <si>
    <t xml:space="preserve">12A</t>
  </si>
  <si>
    <t xml:space="preserve">Vídeo para procedimentos sobre a coluna vertebral</t>
  </si>
  <si>
    <t xml:space="preserve">Ressutura de parede torácica</t>
  </si>
  <si>
    <t xml:space="preserve">Fratura de costela ou esterno - tratamento conservador</t>
  </si>
  <si>
    <t xml:space="preserve">Biópsia incisional de mama</t>
  </si>
  <si>
    <t xml:space="preserve">Coleta de fluxo papilar de mama</t>
  </si>
  <si>
    <t xml:space="preserve">Correção cirúrgica da assimetria mamária</t>
  </si>
  <si>
    <t xml:space="preserve">Correção de inversão papilar - unilateral</t>
  </si>
  <si>
    <t xml:space="preserve">Drenagem de abscesso de mama</t>
  </si>
  <si>
    <t xml:space="preserve">Drenagem e/ou aspiração de seroma</t>
  </si>
  <si>
    <t xml:space="preserve">Exérese de lesão da mama por marcação estereotáxica ou roll</t>
  </si>
  <si>
    <t xml:space="preserve">Exérese de mama supra-numerária - unilateral</t>
  </si>
  <si>
    <t xml:space="preserve">Exérese de nódulo</t>
  </si>
  <si>
    <t xml:space="preserve">Fistulectomia de mama</t>
  </si>
  <si>
    <t xml:space="preserve">Ginecomastia - unilateral</t>
  </si>
  <si>
    <t xml:space="preserve">Correção da hipertrofia mamária - unilateral</t>
  </si>
  <si>
    <t xml:space="preserve">Linfadenectomia axilar</t>
  </si>
  <si>
    <t xml:space="preserve">Mastectomia radical ou radical modificada qualquer técnica</t>
  </si>
  <si>
    <t xml:space="preserve">Mastectomia simples</t>
  </si>
  <si>
    <t xml:space="preserve">Mastectomia subcutânea e inclusão da prótese</t>
  </si>
  <si>
    <t xml:space="preserve">Mastoplastia em mama oposta após reconstrução da contralateral</t>
  </si>
  <si>
    <t xml:space="preserve">Punção ou biópsia percutânea de agulha fina - por nódulo (máximo de 3 nódulos por mama)</t>
  </si>
  <si>
    <t xml:space="preserve">Quadrantectomia e linfadenectomia axilar</t>
  </si>
  <si>
    <t xml:space="preserve">Quadrantectomia - ressecção segmentar</t>
  </si>
  <si>
    <t xml:space="preserve">Reconstrução da placa aréolo mamilar - unilateral</t>
  </si>
  <si>
    <t xml:space="preserve">Reconstrução mamária com retalho muscular ou miocutâneo - unilateral</t>
  </si>
  <si>
    <t xml:space="preserve">Reconstrução mamária com retalhos cutâneos regionais</t>
  </si>
  <si>
    <t xml:space="preserve">Reconstrução parcial da mama pós-quadrantectomia</t>
  </si>
  <si>
    <t xml:space="preserve">Reconstrução da mama com prótese e/ou expansor</t>
  </si>
  <si>
    <t xml:space="preserve">Ressecção do linfonodo sentinela / torácica lateral</t>
  </si>
  <si>
    <t xml:space="preserve">Ressecção do linfonodo sentinela / torácica medial</t>
  </si>
  <si>
    <t xml:space="preserve">Ressecção dos ductos principais da mama - unilateral</t>
  </si>
  <si>
    <t xml:space="preserve">Retirada da válvula após colocação de expansor permanente</t>
  </si>
  <si>
    <t xml:space="preserve">Substituição de prótese</t>
  </si>
  <si>
    <t xml:space="preserve">Biópsia percutânea com agulha grossa, em consultório</t>
  </si>
  <si>
    <t xml:space="preserve">Linfadenectomia por incisão extra-axilar</t>
  </si>
  <si>
    <t xml:space="preserve">Transplantes Cutâneos (Com Microanastomoses Vasculares) (30701007)</t>
  </si>
  <si>
    <t xml:space="preserve">Abdominal ou hipogástrico</t>
  </si>
  <si>
    <t xml:space="preserve">12C</t>
  </si>
  <si>
    <t xml:space="preserve">Antebraço</t>
  </si>
  <si>
    <t xml:space="preserve">13A</t>
  </si>
  <si>
    <t xml:space="preserve">Axilar</t>
  </si>
  <si>
    <t xml:space="preserve">Couro cabeludo</t>
  </si>
  <si>
    <t xml:space="preserve">Deltopeitoral</t>
  </si>
  <si>
    <t xml:space="preserve">Digitais (da face volar e látero-cubital dos dedos médio e anular da mão)</t>
  </si>
  <si>
    <t xml:space="preserve">Digital do hallux</t>
  </si>
  <si>
    <t xml:space="preserve">Dorsal do pé</t>
  </si>
  <si>
    <t xml:space="preserve">Escapular</t>
  </si>
  <si>
    <t xml:space="preserve">Femoral</t>
  </si>
  <si>
    <t xml:space="preserve">Fossa poplítea</t>
  </si>
  <si>
    <t xml:space="preserve">Inguino-cural</t>
  </si>
  <si>
    <t xml:space="preserve">Intercostal</t>
  </si>
  <si>
    <t xml:space="preserve">Interdigital da 1a comissura dos dedos do pé</t>
  </si>
  <si>
    <t xml:space="preserve">Outros transplantes cutâneos</t>
  </si>
  <si>
    <t xml:space="preserve">Paraescapular</t>
  </si>
  <si>
    <t xml:space="preserve">Retroauricular</t>
  </si>
  <si>
    <t xml:space="preserve">Temporal</t>
  </si>
  <si>
    <t xml:space="preserve">Transplante cutâneo com microanastomose</t>
  </si>
  <si>
    <t xml:space="preserve">Transplante cutâneo sem microanastomose, ilha neurovascular</t>
  </si>
  <si>
    <t xml:space="preserve">Transplante miocutâneo com microanastomose</t>
  </si>
  <si>
    <t xml:space="preserve">Transplantes MúsculoCutâneos (Com Microanastomoses Vasculares) (30702003)</t>
  </si>
  <si>
    <t xml:space="preserve">Grande dorsal (latissimus dorsi)</t>
  </si>
  <si>
    <t xml:space="preserve">Grande glúteo (gluteus maximus)</t>
  </si>
  <si>
    <t xml:space="preserve">Outros transplantes músculo-cutâneos</t>
  </si>
  <si>
    <t xml:space="preserve">Reto abdominal (rectus abdominis)</t>
  </si>
  <si>
    <t xml:space="preserve">Reto interno (gracilis)</t>
  </si>
  <si>
    <t xml:space="preserve">Serrato maior (serratus)</t>
  </si>
  <si>
    <t xml:space="preserve">Tensor da fascia lata (tensor fascia lata)</t>
  </si>
  <si>
    <t xml:space="preserve">Trapézio (trapezius)</t>
  </si>
  <si>
    <t xml:space="preserve">Transplantes Musculares (Com Microanastomoses Vasculares) (30703000)</t>
  </si>
  <si>
    <t xml:space="preserve">Bíceps femoral (biceps femoris)</t>
  </si>
  <si>
    <t xml:space="preserve">Extensor comum dos dedos (extensor digitorum longus)</t>
  </si>
  <si>
    <t xml:space="preserve">Extensor próprio do dedo gordo (extensor hallucis longus)</t>
  </si>
  <si>
    <t xml:space="preserve">Flexor curto plantar (flexor digitorum brevis)</t>
  </si>
  <si>
    <t xml:space="preserve">Grande peitoral (pectoralis major)</t>
  </si>
  <si>
    <t xml:space="preserve">Músculo pédio (extensor digitorum brevis)</t>
  </si>
  <si>
    <t xml:space="preserve">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</si>
  <si>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 xml:space="preserve">Outros transplantes musculares</t>
  </si>
  <si>
    <t xml:space="preserve">Primeiro radial externo (extensor carpi radialis longus)</t>
  </si>
  <si>
    <t xml:space="preserve">Reto anterior (rectus femoris)</t>
  </si>
  <si>
    <t xml:space="preserve">Sartório (sartorius)</t>
  </si>
  <si>
    <t xml:space="preserve">Semimembranoso (semimembranosus)</t>
  </si>
  <si>
    <t xml:space="preserve">Semitendinoso (semitendinosus)</t>
  </si>
  <si>
    <t xml:space="preserve">Supinador longo (brachioradialis)</t>
  </si>
  <si>
    <t xml:space="preserve">Transplantes Ósseos Vascularizados e Transplantes Osteomusculocutâneos Vascularizados (Com Microanastomoses Vasculares) (30704006)</t>
  </si>
  <si>
    <t xml:space="preserve">Costela</t>
  </si>
  <si>
    <t xml:space="preserve">Iliaco</t>
  </si>
  <si>
    <t xml:space="preserve">Osteocutâneo de ilíaco</t>
  </si>
  <si>
    <t xml:space="preserve">Osteocutâneo de costela</t>
  </si>
  <si>
    <t xml:space="preserve">Osteomusculocutâneo de costela</t>
  </si>
  <si>
    <t xml:space="preserve">Outros transplantes ósseos e osteomusculocutâneos</t>
  </si>
  <si>
    <t xml:space="preserve">Perônio ou fíbula</t>
  </si>
  <si>
    <t xml:space="preserve">Transplante ósseo vascularizado (microanastomose)</t>
  </si>
  <si>
    <t xml:space="preserve">Microcirurgia nas Grandes Reconstruções de Cabeça e Pescoço, nas Extensas Perdas de Substância e na Ablação de Tumores ao Nível dos Membros (Com Microanastomoses Vasculares) (30705002)</t>
  </si>
  <si>
    <t xml:space="preserve">Autotransplante de dois retalhos musculares combinados, isolados e associados entre si, ligados por um único pedículo</t>
  </si>
  <si>
    <t xml:space="preserve">Autotransplante de dois retalhos cutâneos combinados, isolados e associados entre si, ligados por um único pedículo vascular</t>
  </si>
  <si>
    <t xml:space="preserve">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</si>
  <si>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t>
  </si>
  <si>
    <t xml:space="preserve">Autotransplante de epiplon</t>
  </si>
  <si>
    <t xml:space="preserve">Autotransplante de outros retalhos, isolados entre si, e associados mediante um único pedículo vascular comuns aos retalhos</t>
  </si>
  <si>
    <t xml:space="preserve">Autotransplante de três retalhos, um cutâneo separado, combinado a outros dois retalhos musculares isolados e associados, ligados por um único pedículo vascular</t>
  </si>
  <si>
    <t xml:space="preserve">Reimplante de segmentos distais do membro superior, com ressecção segmentar</t>
  </si>
  <si>
    <t xml:space="preserve">Reimplantes e Revascularizações dos Membros (30706009)</t>
  </si>
  <si>
    <t xml:space="preserve">Reimplante do membro inferior do nível médio proximal da perna até a coxa</t>
  </si>
  <si>
    <t xml:space="preserve">Reimplante do membro inferior do pé até o terço médio da perna</t>
  </si>
  <si>
    <t xml:space="preserve">Reimplante do membro superior, do nível médio do antebraço até o ombro</t>
  </si>
  <si>
    <t xml:space="preserve">30706998 OBSERVAÇÃO:</t>
  </si>
  <si>
    <t xml:space="preserve">Os honorários deste item incluem também outros procedimentos interentes além das microanastomoses vasculares, como as osteossínteses, tenorrafias, neurorrafias e o tratamento de tegumento cutâneo</t>
  </si>
  <si>
    <t xml:space="preserve">Transplantes de Dedos do Pé para a Mão (30707005)</t>
  </si>
  <si>
    <t xml:space="preserve">Transplante articular de metatarsofalângica para a mão</t>
  </si>
  <si>
    <t xml:space="preserve">Transplante de 2º pododáctilo para mão</t>
  </si>
  <si>
    <t xml:space="preserve">Transplante de dedos do pé para a mão</t>
  </si>
  <si>
    <t xml:space="preserve">Transplante do 2º pododáctilo para o polegar</t>
  </si>
  <si>
    <t xml:space="preserve">Transplante do hallux para polegar</t>
  </si>
  <si>
    <t xml:space="preserve">Transplante de dois pododáctilos para a mão</t>
  </si>
  <si>
    <t xml:space="preserve">Tração (30709008)</t>
  </si>
  <si>
    <t xml:space="preserve">Instalação de halo craniano</t>
  </si>
  <si>
    <t xml:space="preserve">Tração cutânea</t>
  </si>
  <si>
    <t xml:space="preserve">Tração transesquelética (por membro)</t>
  </si>
  <si>
    <t xml:space="preserve">Retirada de Material de Síntese (30710006)</t>
  </si>
  <si>
    <t xml:space="preserve">Fios ou pinos metálicos transósseos</t>
  </si>
  <si>
    <t xml:space="preserve">Fios, pinos, parafusos ou hastes metálicas intra-ósseas</t>
  </si>
  <si>
    <t xml:space="preserve">Placas</t>
  </si>
  <si>
    <t xml:space="preserve">Próteses de substituição de pequenas articulações</t>
  </si>
  <si>
    <t xml:space="preserve">Retirada de fixadores externos</t>
  </si>
  <si>
    <t xml:space="preserve">Imobilizações Provisórias  Talas Gessadas (30711002)</t>
  </si>
  <si>
    <t xml:space="preserve">Imobilizações não-gessadas (qualquer segmento)</t>
  </si>
  <si>
    <t xml:space="preserve">Membro inferior</t>
  </si>
  <si>
    <t xml:space="preserve">Membro superior</t>
  </si>
  <si>
    <t xml:space="preserve">Aparelhos Gessados (30712009)</t>
  </si>
  <si>
    <t xml:space="preserve">Áxilo-palmar ou pendente</t>
  </si>
  <si>
    <t xml:space="preserve">Bota com ou sem salto</t>
  </si>
  <si>
    <t xml:space="preserve">Colar</t>
  </si>
  <si>
    <t xml:space="preserve">Colete</t>
  </si>
  <si>
    <t xml:space="preserve">Cruro-podálico</t>
  </si>
  <si>
    <t xml:space="preserve">Dupla abdução ou Ducroquet</t>
  </si>
  <si>
    <t xml:space="preserve">Halo-gesso</t>
  </si>
  <si>
    <t xml:space="preserve">Inguino-maleolar</t>
  </si>
  <si>
    <t xml:space="preserve">Luva</t>
  </si>
  <si>
    <t xml:space="preserve">Minerva ou Risser para escoliose</t>
  </si>
  <si>
    <t xml:space="preserve">Pelvipodálico</t>
  </si>
  <si>
    <t xml:space="preserve">Spica-gessada</t>
  </si>
  <si>
    <t xml:space="preserve">Tipo Velpeau</t>
  </si>
  <si>
    <t xml:space="preserve">Tóraco-braquial</t>
  </si>
  <si>
    <t xml:space="preserve">Outros Procedimentos/Punções (30713005)</t>
  </si>
  <si>
    <t xml:space="preserve">Biópsia óssea</t>
  </si>
  <si>
    <t xml:space="preserve">Biópsias percutânea sinovial ou de tecidos moles</t>
  </si>
  <si>
    <t xml:space="preserve">Enxertos em outras pseudartroses</t>
  </si>
  <si>
    <t xml:space="preserve">Manipulação articular sob anestesia geral</t>
  </si>
  <si>
    <t xml:space="preserve">Retirada de enxerto ósseo</t>
  </si>
  <si>
    <t xml:space="preserve">Punção articular diagnóstica ou terapêutica (infiltração). Quando orientada por RX, US, TC e RM, cobrar código correspondente</t>
  </si>
  <si>
    <t xml:space="preserve">Punção extra-articular diagnóstica ou terapêutica (infiltração/agulhamento seco). Quando orientada por RX, US, TC e RM, cobrar código correspondente</t>
  </si>
  <si>
    <t xml:space="preserve">Artroscopia para diagnóstico com ou sem biópsia sinovial</t>
  </si>
  <si>
    <t xml:space="preserve">Retirada de Corpo Estranho (30714001)</t>
  </si>
  <si>
    <t xml:space="preserve">Corpo estranho intra-articular - tratamento cirúrgico</t>
  </si>
  <si>
    <t xml:space="preserve">Corpo estranho intra-ósseo - tratamento cirúrgico</t>
  </si>
  <si>
    <t xml:space="preserve">Corpo estranho intramuscular - tratamento cirúrgico</t>
  </si>
  <si>
    <t xml:space="preserve">Coluna Vertebral (30715008)</t>
  </si>
  <si>
    <t xml:space="preserve">Artrodese da coluna com instrumentação por segmento</t>
  </si>
  <si>
    <t xml:space="preserve">Artrodese de coluna via anterior ou póstero lateral - tratamento cirúrgico</t>
  </si>
  <si>
    <t xml:space="preserve">Biópsia da coluna</t>
  </si>
  <si>
    <t xml:space="preserve">Biópsia de corpo vertebral com agulha</t>
  </si>
  <si>
    <t xml:space="preserve">Cirurgia de coluna por via endoscópica</t>
  </si>
  <si>
    <t xml:space="preserve">Cordotomia - mielotomia</t>
  </si>
  <si>
    <t xml:space="preserve">Costela cervical - tratamento cirúrgico</t>
  </si>
  <si>
    <t xml:space="preserve">Derivação lombar externa</t>
  </si>
  <si>
    <t xml:space="preserve">Descompressão medular e/ou cauda equina</t>
  </si>
  <si>
    <t xml:space="preserve">Dorso curvo / escoliose / giba costal - tratamento cirúrgico</t>
  </si>
  <si>
    <t xml:space="preserve">Espondilolistese - tratamento cirúrgico</t>
  </si>
  <si>
    <t xml:space="preserve">Fratura de coluna - tratamento conservador</t>
  </si>
  <si>
    <t xml:space="preserve">Fratura do cóccix - redução incruenta</t>
  </si>
  <si>
    <t xml:space="preserve">Fratura do cóccix - tratamento cirúrgico</t>
  </si>
  <si>
    <t xml:space="preserve">Fratura e/ou luxação de coluna vertebral - redução incruenta</t>
  </si>
  <si>
    <t xml:space="preserve">Fraturas ou fratura-luxação de coluna - tratamento cirúrgico</t>
  </si>
  <si>
    <t xml:space="preserve">Hemivértebra - ressecção via anterior ou posterior - tratamento cirúrgico</t>
  </si>
  <si>
    <t xml:space="preserve">Hérnia de disco tóraco-lombar - tratamento cirúrgico</t>
  </si>
  <si>
    <t xml:space="preserve">Laminectomia ou laminotomia</t>
  </si>
  <si>
    <t xml:space="preserve">Osteomielite de coluna - tratamento cirúrgico</t>
  </si>
  <si>
    <t xml:space="preserve">Osteotomia de coluna vertebral - tratamento cirúrgico</t>
  </si>
  <si>
    <t xml:space="preserve">Outras afecções da coluna - tratamento incruento</t>
  </si>
  <si>
    <t xml:space="preserve">Pseudartrose de coluna - tratamento cirúrgico</t>
  </si>
  <si>
    <t xml:space="preserve">Punção liquórica</t>
  </si>
  <si>
    <t xml:space="preserve">Retirada de corpo estranho - tratamento cirúrgico</t>
  </si>
  <si>
    <t xml:space="preserve">Retirada de material de síntese - tratamento cirúrgico</t>
  </si>
  <si>
    <t xml:space="preserve">Substituição de corpo vertebral</t>
  </si>
  <si>
    <t xml:space="preserve">Tração cervical transesquelética</t>
  </si>
  <si>
    <t xml:space="preserve">Tratamento cirúrgico da cifose infantil</t>
  </si>
  <si>
    <t xml:space="preserve">Tratamento cirúrgico da lesão traumática raquimedular</t>
  </si>
  <si>
    <t xml:space="preserve">Tratamento cirúrgico das malformações craniovertebrais</t>
  </si>
  <si>
    <t xml:space="preserve">Tratamento cirúrgico do disrafismo</t>
  </si>
  <si>
    <t xml:space="preserve">Tratamento conservador do traumatismo raquimedular (por dia)</t>
  </si>
  <si>
    <t xml:space="preserve">Tratamento microcirúrgico das lesões intramedulares (tumor, malformações arteriovenosas, siringomielia, parasitoses)</t>
  </si>
  <si>
    <t xml:space="preserve">13B</t>
  </si>
  <si>
    <t xml:space="preserve">Tratamento microcirúrgico do canal vertebral estreito por segmento</t>
  </si>
  <si>
    <t xml:space="preserve">Tratamento pré-natal dos disrafismos espinhais</t>
  </si>
  <si>
    <t xml:space="preserve">Tumor ósseo vertebral - ressecção com substituição com ou sem instrumentação - tratamento cirúrgico</t>
  </si>
  <si>
    <t xml:space="preserve">Hérnia de disco cervical - tratamento cirúrgico</t>
  </si>
  <si>
    <t xml:space="preserve">30715997 OBSERVAÇÃO:</t>
  </si>
  <si>
    <t xml:space="preserve">Segmento em coluna vertebral:</t>
  </si>
  <si>
    <t xml:space="preserve">Referese a uma unidade motora de movimento, composta de duas vértebras, um disco invertebral e estruturas capsuloligamentares e musculares</t>
  </si>
  <si>
    <t xml:space="preserve">Articulação EscápuloUmeral e Cintura Escapular (30717000)</t>
  </si>
  <si>
    <t xml:space="preserve">Artrodese ao nível do ombro - tratamento cirúrgico</t>
  </si>
  <si>
    <t xml:space="preserve">Artroplastia escápulo umeral com implante - tratamento cirúrgico</t>
  </si>
  <si>
    <t xml:space="preserve">Artrotomia glenoumeral - tratamento cirúrgico</t>
  </si>
  <si>
    <t xml:space="preserve">Biópsia cirúrgica da cintura escapular</t>
  </si>
  <si>
    <t xml:space="preserve">Deformidade (doença) Sprengel - tratamento cirúrgico</t>
  </si>
  <si>
    <t xml:space="preserve">Desarticulação ao nível do ombro - tratamento cirúrgico</t>
  </si>
  <si>
    <t xml:space="preserve">Escápula em ressalto - tratamento cirúrgico</t>
  </si>
  <si>
    <t xml:space="preserve">Fratura de cintura escapular - tratamento conservador</t>
  </si>
  <si>
    <t xml:space="preserve">Fraturas e/ou luxações e/ou avulsões - redução incruenta</t>
  </si>
  <si>
    <t xml:space="preserve">Fraturas e/ou luxações e/ou avulsões - tratamento cirúrgico</t>
  </si>
  <si>
    <t xml:space="preserve">Luxações crônicas inveteradas e recidivantes - tratamento cirúrgico</t>
  </si>
  <si>
    <t xml:space="preserve">Osteomielite ao nível da cintura escapular - tratamento cirúrgico</t>
  </si>
  <si>
    <t xml:space="preserve">Pseudartroses e/ou osteotomias da cintura escapular - tratamento cirúrgico</t>
  </si>
  <si>
    <t xml:space="preserve">Ressecção parcial ou total de clavícula - tratamento cirúrgico</t>
  </si>
  <si>
    <t xml:space="preserve">Revisão cirúrgica de prótese de ombro</t>
  </si>
  <si>
    <t xml:space="preserve">Transferências musculares ao nível do ombro - tratamento cirúrgico</t>
  </si>
  <si>
    <t xml:space="preserve">Braço (30718007)</t>
  </si>
  <si>
    <t xml:space="preserve">Amputação ao nível do braço - tratamento cirúrgico</t>
  </si>
  <si>
    <t xml:space="preserve">Biópsia cirúrgica do úmero</t>
  </si>
  <si>
    <t xml:space="preserve">Fixador externo dinâmico com ou sem alongamento - tratamento cirúrgico</t>
  </si>
  <si>
    <t xml:space="preserve">Fratura (incluindo descolamento epifisário) - redução incruenta</t>
  </si>
  <si>
    <t xml:space="preserve">Fratura (incluindo descolamento epifisário) - tratamento cirúrgico</t>
  </si>
  <si>
    <t xml:space="preserve">Fratura de úmero - tratamento conservador</t>
  </si>
  <si>
    <t xml:space="preserve">Fraturas e pseudartroses - fixador externo - tratamento cirúrgico</t>
  </si>
  <si>
    <t xml:space="preserve">Osteomielite de úmero - tratamento cirúrgico</t>
  </si>
  <si>
    <t xml:space="preserve">Pseudartroses, osteotomias, alongamentos/encurtamentos - tratamento cirúrgico</t>
  </si>
  <si>
    <t xml:space="preserve">Cotovelo (30719003)</t>
  </si>
  <si>
    <t xml:space="preserve">Artrodese - tratamento cirúrgico</t>
  </si>
  <si>
    <t xml:space="preserve">Artroplastia com implante - tratamento cirúrgico</t>
  </si>
  <si>
    <t xml:space="preserve">Artroplastias sem implante - tratamento cirúrgico</t>
  </si>
  <si>
    <t xml:space="preserve">Artrotomia de cotovelo - tratamento cirúrgico</t>
  </si>
  <si>
    <t xml:space="preserve">Biópsia cirúrgica de cotovelo</t>
  </si>
  <si>
    <t xml:space="preserve">Desarticulação ao nível do cotovelo - tratamento cirúrgico</t>
  </si>
  <si>
    <t xml:space="preserve">Fratura de cotovelo - tratamento conservador</t>
  </si>
  <si>
    <t xml:space="preserve">Fraturas / pseudartroses / artroses / com fixador externo dinâmico - tratamento cirúrgico</t>
  </si>
  <si>
    <t xml:space="preserve">Fraturas e/ou luxações - redução incruenta</t>
  </si>
  <si>
    <t xml:space="preserve">Fraturas e/ou luxações - tratamento cirúrgico</t>
  </si>
  <si>
    <t xml:space="preserve">Lesões ligamentares - redução incruenta</t>
  </si>
  <si>
    <t xml:space="preserve">Tendinites, sinovites e artrites - tratamento cirúrgico</t>
  </si>
  <si>
    <t xml:space="preserve">Artrodiastase - tratamento cirúrgico com fixador externo</t>
  </si>
  <si>
    <t xml:space="preserve">Antebraço (30720001)</t>
  </si>
  <si>
    <t xml:space="preserve">Abaixamento miotendinoso no antebraço</t>
  </si>
  <si>
    <t xml:space="preserve">Alongamento dos ossos do antebraço com fixador externo dinâmico - tratamento cirúrgico</t>
  </si>
  <si>
    <t xml:space="preserve">Amputação ao nível do antebraço - tratamento cirúrgico</t>
  </si>
  <si>
    <t xml:space="preserve">Biópsia cirúrgica do antebraço</t>
  </si>
  <si>
    <t xml:space="preserve">Contratura isquêmica de Volkmann - tratamento cirúrgico</t>
  </si>
  <si>
    <t xml:space="preserve">Correção de deformidade adquirida de antebraço com fixador externo</t>
  </si>
  <si>
    <t xml:space="preserve">Encurtamento segmentar dos ossos do antebraço com osteossíntese - tratamento cirúrgico</t>
  </si>
  <si>
    <t xml:space="preserve">Fratura do antebraço - tratamento conservador</t>
  </si>
  <si>
    <t xml:space="preserve">Fratura e/ou luxações (incluindo descolamento epifisário cotovelo-punho) - tratamento cirúrgico</t>
  </si>
  <si>
    <t xml:space="preserve">Fratura e/ou luxações (incluindo descolamento epifisário) - redução incruenta</t>
  </si>
  <si>
    <t xml:space="preserve">Fratura viciosamente consolidada de antebraço - tratamento cirúrgico</t>
  </si>
  <si>
    <t xml:space="preserve">Osteomielite dos ossos do antebraço - tratamento cirúrgico</t>
  </si>
  <si>
    <t xml:space="preserve">Pseudartroses e ou osteotomias - tratamento cirúrgico</t>
  </si>
  <si>
    <t xml:space="preserve">Ressecção da cabeça do rádio e/ou da extremidade distal ulna - tratamento cirúrgico</t>
  </si>
  <si>
    <t xml:space="preserve">Ressecção do processo estilóide do rádio - tratamento cirúrgico</t>
  </si>
  <si>
    <t xml:space="preserve">Sinostose rádio-ulnar - tratamento cirúrgico</t>
  </si>
  <si>
    <t xml:space="preserve">Tratamento cirúrgico de fraturas com fixador externo</t>
  </si>
  <si>
    <t xml:space="preserve">Punho (30721008)</t>
  </si>
  <si>
    <t xml:space="preserve">Agenesia de rádio (centralização da ulna no carpo)</t>
  </si>
  <si>
    <t xml:space="preserve">Alongamento do rádio/ulna - tratamento cirúrgico</t>
  </si>
  <si>
    <t xml:space="preserve">Artrodese entre os ossos do carpo</t>
  </si>
  <si>
    <t xml:space="preserve">Artrodese - fixador externo</t>
  </si>
  <si>
    <t xml:space="preserve">Artrodese rádio-cárpica ou do punho</t>
  </si>
  <si>
    <t xml:space="preserve">Artroplastia do punho (com implante) - tratamento cirúrgico</t>
  </si>
  <si>
    <t xml:space="preserve">Artroplastia para ossos do carpo (com implante) - tratamento cirúrgico</t>
  </si>
  <si>
    <t xml:space="preserve">Artrotomia - tratamento cirúrgico</t>
  </si>
  <si>
    <t xml:space="preserve">Biópsia cirúrgica de punho</t>
  </si>
  <si>
    <t xml:space="preserve">Coto de amputação punho e antebraço - revisão</t>
  </si>
  <si>
    <t xml:space="preserve">Desarticulação do punho - tratamento cirúrgico</t>
  </si>
  <si>
    <t xml:space="preserve">Encurtamento rádio/ulnar</t>
  </si>
  <si>
    <t xml:space="preserve">Fratura de punho - tratamento conservador</t>
  </si>
  <si>
    <t xml:space="preserve">Fratura de osso do carpo - redução cirúrgica</t>
  </si>
  <si>
    <t xml:space="preserve">Fratura do carpo - redução incruenta</t>
  </si>
  <si>
    <t xml:space="preserve">Fraturas - fixador externo</t>
  </si>
  <si>
    <t xml:space="preserve">Fraturas do carpo - tratamento conservador</t>
  </si>
  <si>
    <t xml:space="preserve">Fraturas e/ou luxações do punho - redução incruenta</t>
  </si>
  <si>
    <t xml:space="preserve">Fraturas e/ou luxações do punho - tratamento cirúrgico</t>
  </si>
  <si>
    <t xml:space="preserve">Luxação do carpo - redução incruenta</t>
  </si>
  <si>
    <t xml:space="preserve">Pseudartroses - tratamento cirúrgico</t>
  </si>
  <si>
    <t xml:space="preserve">Ressecção de osso do carpo - tratamento cirúrgico</t>
  </si>
  <si>
    <t xml:space="preserve">Reparação ligamentar do carpo</t>
  </si>
  <si>
    <t xml:space="preserve">Sinovectomia de punho - tratamento cirúrgico</t>
  </si>
  <si>
    <t xml:space="preserve">Transposição do rádio para ulna</t>
  </si>
  <si>
    <t xml:space="preserve">Mão (30722004)</t>
  </si>
  <si>
    <t xml:space="preserve">Abscesso de mão e dedos - tenossinovites / espaços palmares / dorsais e comissurais - tratamento cirúrgico</t>
  </si>
  <si>
    <t xml:space="preserve">Abscessos de dedo (drenagem) - tratamento cirúrgico</t>
  </si>
  <si>
    <t xml:space="preserve">Alongamento/transporte ósseo com fixador externo</t>
  </si>
  <si>
    <t xml:space="preserve">Alongamentos tendinosos de mão</t>
  </si>
  <si>
    <t xml:space="preserve">Amputação ao nível dos metacarpianos - tratamento cirúrgico</t>
  </si>
  <si>
    <t xml:space="preserve">Amputação de dedo (cada) - tratamento cirúrgico</t>
  </si>
  <si>
    <t xml:space="preserve">Amputação transmetacarpiana</t>
  </si>
  <si>
    <t xml:space="preserve">Amputação transmetacarpiana com transposição de dedo</t>
  </si>
  <si>
    <t xml:space="preserve">Aponevrose palmar (ressecção) - tratamento cirúrgico</t>
  </si>
  <si>
    <t xml:space="preserve">Artrodese interfalangeana / metacarpofalangeana - tratamento cirúrgico</t>
  </si>
  <si>
    <t xml:space="preserve">Artroplastia com implante na mão (MF e IF) múltipla</t>
  </si>
  <si>
    <t xml:space="preserve">Artroplastia com implante na mão (MF ou IF)</t>
  </si>
  <si>
    <t xml:space="preserve">Artroplastia interfalangeana / metacarpofalangeana - tratamento cirúrgico</t>
  </si>
  <si>
    <t xml:space="preserve">Artrotomia ao nível da mão - tratamento cirúrgico</t>
  </si>
  <si>
    <t xml:space="preserve">Biópsia cirúrgica dos ossos da mão</t>
  </si>
  <si>
    <t xml:space="preserve">Bridas congênitas - tratamento cirúrgico</t>
  </si>
  <si>
    <t xml:space="preserve">Capsulectomias múltiplas MF ou IF</t>
  </si>
  <si>
    <t xml:space="preserve">Capsulectomias única MF e IF</t>
  </si>
  <si>
    <t xml:space="preserve">Centralização da ulna (tratamento da mão torta radial)</t>
  </si>
  <si>
    <t xml:space="preserve">Contratura isquêmica de mão - tratamento cirúrgico</t>
  </si>
  <si>
    <t xml:space="preserve">Coto de amputação digital - revisão</t>
  </si>
  <si>
    <t xml:space="preserve">Dedo colo de cisne - tratamento cirúrgico</t>
  </si>
  <si>
    <t xml:space="preserve">Dedo em botoeira - tratamento cirúrgico</t>
  </si>
  <si>
    <t xml:space="preserve">Dedo em gatilho, capsulotomia / fasciotomia - tratamento cirúrgico</t>
  </si>
  <si>
    <t xml:space="preserve">Dedo em martelo - tratamento cirúrgico</t>
  </si>
  <si>
    <t xml:space="preserve">Dedo em martelo - tratamento conservador</t>
  </si>
  <si>
    <t xml:space="preserve">Enxerto ósseo (perda de substância) - tratamento cirúrgico</t>
  </si>
  <si>
    <t xml:space="preserve">Exploração cirúrgica de tendão de mão</t>
  </si>
  <si>
    <t xml:space="preserve">Falangização</t>
  </si>
  <si>
    <t xml:space="preserve">Fixador externo em cirurgia da mão</t>
  </si>
  <si>
    <t xml:space="preserve">Fratura de falange - tratamento conservador</t>
  </si>
  <si>
    <t xml:space="preserve">Fratura de Bennett - redução incruenta</t>
  </si>
  <si>
    <t xml:space="preserve">Fratura de Bennett - tratamento cirúrgico</t>
  </si>
  <si>
    <t xml:space="preserve">Fratura de osso da mão - tratamento conservador</t>
  </si>
  <si>
    <t xml:space="preserve">Fratura do metacarpiano - tratamento conservador</t>
  </si>
  <si>
    <t xml:space="preserve">Fratura/artrodese com fixador externo</t>
  </si>
  <si>
    <t xml:space="preserve">Fraturas de falanges ou metacarpianos - redução incruenta</t>
  </si>
  <si>
    <t xml:space="preserve">Fraturas de falanges ou metacarpianos - tratamento cirúrgico com fixação</t>
  </si>
  <si>
    <t xml:space="preserve">Fraturas e/ou luxações de falanges (interfalangeanas) - redução incruenta</t>
  </si>
  <si>
    <t xml:space="preserve">Fraturas e/ou luxações de falanges (interfalangeanas) - tratamento cirúrgico</t>
  </si>
  <si>
    <t xml:space="preserve">Fraturas e/ou luxações de metacarpianos - redução incruenta</t>
  </si>
  <si>
    <t xml:space="preserve">Gigantismo ao nível da mão - tratamento cirúrgico</t>
  </si>
  <si>
    <t xml:space="preserve">Lesões ligamentares agudas da mão - reparação cirúrgica .</t>
  </si>
  <si>
    <t xml:space="preserve">Lesões ligamentares crônicas da mão - reparação cirúrgica</t>
  </si>
  <si>
    <t xml:space="preserve">Ligamentoplastia com âncora</t>
  </si>
  <si>
    <t xml:space="preserve">Luxação metacarpofalangeana - redução incruenta</t>
  </si>
  <si>
    <t xml:space="preserve">Luxação metacarpofalangeana - tratamento cirúrgico</t>
  </si>
  <si>
    <t xml:space="preserve">Osteomielite ao nível da mão - tratamento cirúrgico</t>
  </si>
  <si>
    <t xml:space="preserve">Osteossíntese de fratura de falange e metacarpeana com fixação externa</t>
  </si>
  <si>
    <t xml:space="preserve">Osteossíntese de fratura de falange e metacarpeana com uso de miniparafuso</t>
  </si>
  <si>
    <t xml:space="preserve">Perda de substância da mão (reparação) - tratamento cirúrgico</t>
  </si>
  <si>
    <t xml:space="preserve">Plástica ungueal</t>
  </si>
  <si>
    <t xml:space="preserve">Policização ou transferência digital</t>
  </si>
  <si>
    <t xml:space="preserve">Polidactilia articulada - tratamento cirúrgico</t>
  </si>
  <si>
    <t xml:space="preserve">Polidactilia não articulada - tratamento cirúrgico</t>
  </si>
  <si>
    <t xml:space="preserve">Prótese (implante) para ossos do carpo</t>
  </si>
  <si>
    <t xml:space="preserve">Pseudartrose com perda de substâncias de metacarpiano e falanges</t>
  </si>
  <si>
    <t xml:space="preserve">Pseudartrose do escafóide - tratamento cirúrgico</t>
  </si>
  <si>
    <t xml:space="preserve">Pseudartrose dos ossos da mão - tratamento cirúrgico</t>
  </si>
  <si>
    <t xml:space="preserve">Reconstrução da falange com retalho homodigital</t>
  </si>
  <si>
    <t xml:space="preserve">Reconstrução de leito ungueal</t>
  </si>
  <si>
    <t xml:space="preserve">Reconstrução do polegar com retalho ilhado osteocutâneo antebraquial</t>
  </si>
  <si>
    <t xml:space="preserve">Reimplante de dois dedos da mão (por cada dedo adicional reimplantado será adicionado o porte 3B)</t>
  </si>
  <si>
    <t xml:space="preserve">Reimplante do membro superior nível transmetacarpiano até o terço distal do antebraço</t>
  </si>
  <si>
    <t xml:space="preserve">Reimplante do polegar</t>
  </si>
  <si>
    <t xml:space="preserve">Reparações cutâneas com retalho ilhado antebraquial invertido</t>
  </si>
  <si>
    <t xml:space="preserve">Ressecção 1ª fileira dos ossos do carpo</t>
  </si>
  <si>
    <t xml:space="preserve">Ressecção de cisto sinovial</t>
  </si>
  <si>
    <t xml:space="preserve">Retração cicatricial de mais de um dedo, sem comprometimento tendinoso - tratamento cirúrgico</t>
  </si>
  <si>
    <t xml:space="preserve">Retração cicatricial de um dedo sem comprometimento tendinoso - tratamento cirúrgico</t>
  </si>
  <si>
    <t xml:space="preserve">Retração cicatricial dos dedos com lesão tendínea - tratamento cirúrgico</t>
  </si>
  <si>
    <t xml:space="preserve">Revascularização do polegar ou outro dedo (por cada dedo adicional revascularizado será adicionado o porte 3B)</t>
  </si>
  <si>
    <t xml:space="preserve">Roturas do aparelho extensor de dedo - redução incruenta.</t>
  </si>
  <si>
    <t xml:space="preserve">Roturas tendino-ligamentares da mão (mais que 1) - tratamento cirúrgico</t>
  </si>
  <si>
    <t xml:space="preserve">Sequestrectomias</t>
  </si>
  <si>
    <t xml:space="preserve">Sindactilia de 2 dígitos - tratamento cirúrgico</t>
  </si>
  <si>
    <t xml:space="preserve">Sindactilia múltipla - tratamento cirúrgico</t>
  </si>
  <si>
    <t xml:space="preserve">Sinovectomia da mão (1 articulação)</t>
  </si>
  <si>
    <t xml:space="preserve">Sinovectomia da mão (múltiplas)</t>
  </si>
  <si>
    <t xml:space="preserve">Transposição de dedo - tratamento cirúrgico</t>
  </si>
  <si>
    <t xml:space="preserve">Tratamento cirúrgico da polidactilia múltipla e/ou complexa</t>
  </si>
  <si>
    <t xml:space="preserve">Tratamento cirúrgico da sindactilia múltipla com emprego de expansor - por estágio</t>
  </si>
  <si>
    <t xml:space="preserve">Tratamento da doença de Kiembuck com transplante vascularizado</t>
  </si>
  <si>
    <t xml:space="preserve">Tratamento da pseudoartrose do escafóide com transplante ósseo vascularizado e fixação com micro parafuso</t>
  </si>
  <si>
    <t xml:space="preserve">Cintura Pélvica (30723000)</t>
  </si>
  <si>
    <t xml:space="preserve">Biópsia cirúrgica de cintura pélvica</t>
  </si>
  <si>
    <t xml:space="preserve">Desarticulação interílio abdominal - tratamento cirúrgico</t>
  </si>
  <si>
    <t xml:space="preserve">Fratura da cintura pélvica - tratamento conservador</t>
  </si>
  <si>
    <t xml:space="preserve">Fratura/luxação com fixador externo - tratamento cirúrgico</t>
  </si>
  <si>
    <t xml:space="preserve">Fraturas e/ou luxações do anel pélvico (com uma ou mais abordagens) - tratamento cirúrgico</t>
  </si>
  <si>
    <t xml:space="preserve">Fraturas e/ou luxações do anel pélvico - redução incruenta</t>
  </si>
  <si>
    <t xml:space="preserve">Osteomielite ao nível da pelve - tratamento cirúrgico</t>
  </si>
  <si>
    <t xml:space="preserve">Osteotomias / artrodeses - tratamento cirúrgico</t>
  </si>
  <si>
    <t xml:space="preserve">Articulação CoxoFemoral (30724007)</t>
  </si>
  <si>
    <t xml:space="preserve">Artrite séptica - tratamento cirúrgico</t>
  </si>
  <si>
    <t xml:space="preserve">Artrodese / fratura de acetábulo (ligamentotaxia) com fixador externo</t>
  </si>
  <si>
    <t xml:space="preserve">Artrodese coxo-femoral em geral - tratamento cirúrgico</t>
  </si>
  <si>
    <t xml:space="preserve">Artrodiastase de quadril</t>
  </si>
  <si>
    <t xml:space="preserve">Artroplastia (qualquer técnica ou versão de quadril) - tratamento cirúrgico</t>
  </si>
  <si>
    <t xml:space="preserve">Artroplastia de quadril infectada (retirada dos componentes) - tratamento cirúrgico</t>
  </si>
  <si>
    <t xml:space="preserve">Artroplastia de ressecção do quadril (Girdlestone) - tratamento cirúrgico</t>
  </si>
  <si>
    <t xml:space="preserve">Artroplastia parcial do quadril (tipo Thompson ou qualquer técnica) - tratamento cirúrgico</t>
  </si>
  <si>
    <t xml:space="preserve">Artrotomia de quadril infectada (incisão e drenagem de artrite séptica) sem retirada de componente - tratamento cirúrgico</t>
  </si>
  <si>
    <t xml:space="preserve">Artrotomia coxo-femoral - tratamento cirúrgico</t>
  </si>
  <si>
    <t xml:space="preserve">Biópsia cirúrgica coxo-femoral</t>
  </si>
  <si>
    <t xml:space="preserve">Desarticulação coxo-femoral - tratamento cirúrgico</t>
  </si>
  <si>
    <t xml:space="preserve">Epifisiodese com abaixamento do grande trocanter - tratamento cirúrgico</t>
  </si>
  <si>
    <t xml:space="preserve">Epifisiolistese proximal de fêmur (fixação "in situ") - tratamento cirúrgico</t>
  </si>
  <si>
    <t xml:space="preserve">Fratura de acetábulo (com uma ou mais abordagens) - tratamento cirúrgico</t>
  </si>
  <si>
    <t xml:space="preserve">Fratura de acetábulo - redução incruenta</t>
  </si>
  <si>
    <t xml:space="preserve">Fratura e/ou luxação e/ou avulsão coxo-femoral - redução incruenta</t>
  </si>
  <si>
    <t xml:space="preserve">Fratura e/ou luxação e/ou avulsão coxo-femoral -tratamento cirúrgico</t>
  </si>
  <si>
    <t xml:space="preserve">Luxação congênita de quadril (redução cirúrgica e osteotomia) - tratamento cirúrgico</t>
  </si>
  <si>
    <t xml:space="preserve">Luxação congênita de quadril (redução cirúrgica simples) - tratamento cirúrgico</t>
  </si>
  <si>
    <t xml:space="preserve">Luxação congênita de quadril (redução incruenta com ou sem tenotomia de adutores)</t>
  </si>
  <si>
    <t xml:space="preserve">Osteotomia - fixador externo</t>
  </si>
  <si>
    <t xml:space="preserve">Osteotomias ao nível do colo ou região trocanteriana (Sugioka, Martin, Bombelli etc) - tratamento cirúrgico</t>
  </si>
  <si>
    <t xml:space="preserve">Osteotomias supra-acetabulares (Chiari, Pemberton, "dial", etc) - tratamento cirúrgico</t>
  </si>
  <si>
    <t xml:space="preserve">Punção-biópsia coxo-femoral-artrocentese</t>
  </si>
  <si>
    <t xml:space="preserve">Reconstrução de quadril com fixador externo</t>
  </si>
  <si>
    <t xml:space="preserve">Revisão de artroplastias de quadril com retirada de componentes e implante de prótese</t>
  </si>
  <si>
    <t xml:space="preserve">Tratamento de necrose avascular por foragem de estaqueamento associada à necrose microcirúrgica da cabeça femoral - tratamento cirúrgico</t>
  </si>
  <si>
    <t xml:space="preserve">Coxa/Fêmur (30725003)</t>
  </si>
  <si>
    <t xml:space="preserve">Alongamento / transporte ósseo / pseudoartrose com fixador externo</t>
  </si>
  <si>
    <t xml:space="preserve">Alongamento de fêmur - tratamento cirúrgico</t>
  </si>
  <si>
    <t xml:space="preserve">Amputação ao nível da coxa - tratamento cirúrgico</t>
  </si>
  <si>
    <t xml:space="preserve">Biópsia cirúrgica de fêmur</t>
  </si>
  <si>
    <t xml:space="preserve">Correção de deformidade adquirida de fêmur com fixador externo</t>
  </si>
  <si>
    <t xml:space="preserve">Descolamento epifisário (traumático ou não) - redução incruenta</t>
  </si>
  <si>
    <t xml:space="preserve">Descolamento epifisário (traumático ou não) -tratamento cirúrgico</t>
  </si>
  <si>
    <t xml:space="preserve">Encurtamento de fêmur - tratamento cirúrgico</t>
  </si>
  <si>
    <t xml:space="preserve">Epifisiodese (por segmento) - tratamento cirúrgico</t>
  </si>
  <si>
    <t xml:space="preserve">Fratura de fêmur - tratamento conservador</t>
  </si>
  <si>
    <t xml:space="preserve">Fraturas de fêmur - redução incruenta</t>
  </si>
  <si>
    <t xml:space="preserve">Fraturas de fêmur - tratamento cirúrgico</t>
  </si>
  <si>
    <t xml:space="preserve">Fraturas, pseudartroses, correção de deformidades e alongamentos com fixador externo dinâmico - tratamento cirúrgico</t>
  </si>
  <si>
    <t xml:space="preserve">Osteomielite de fêmur - tratamento cirúrgico</t>
  </si>
  <si>
    <t xml:space="preserve">Pseudartroses e/ou osteotomias - tratamento cirúrgico</t>
  </si>
  <si>
    <t xml:space="preserve">Joelho (30726000)</t>
  </si>
  <si>
    <t xml:space="preserve">Artrodese de joelho - tratamento cirúrgico</t>
  </si>
  <si>
    <t xml:space="preserve">Artroplastia total de joelho com implantes - tratamento cirúrgico</t>
  </si>
  <si>
    <t xml:space="preserve">Biópsia cirúrgica de joelho</t>
  </si>
  <si>
    <t xml:space="preserve">Desarticulação de joelho - tratamento cirúrgico</t>
  </si>
  <si>
    <t xml:space="preserve">Epifisites e tendinites - tratamento cirúrgico</t>
  </si>
  <si>
    <t xml:space="preserve">Fratura de joelho - tratamento conservador</t>
  </si>
  <si>
    <t xml:space="preserve">Fratura e/ou luxação de patela (inclusive osteocondral) - redução incruenta</t>
  </si>
  <si>
    <t xml:space="preserve">Fratura e/ou luxação de patela - tratamento cirúrgico</t>
  </si>
  <si>
    <t xml:space="preserve">Fraturas e/ou luxações ao nível do joelho - redução incruenta</t>
  </si>
  <si>
    <t xml:space="preserve">Fraturas e/ou luxações ao nível do joelho - tratamento cirúrgico</t>
  </si>
  <si>
    <t xml:space="preserve">Lesão aguda de ligamento colateral, associada a ligamento cruzado e menisco - tratamento cirúrgico</t>
  </si>
  <si>
    <t xml:space="preserve">Lesões agudas e/ou luxações de meniscos (1 ou ambos) - tratamento cirúrgico</t>
  </si>
  <si>
    <t xml:space="preserve">Lesões complexas de joelho (fratura com lesão ligamentar e meniscal) - tratamento cirúrgico</t>
  </si>
  <si>
    <t xml:space="preserve">Lesões intrínsecas de joelho (lesões condrais, osteocondrite dissecante, plica patológica, corpos livres, artrofitose) - tratamento cirúrgico</t>
  </si>
  <si>
    <t xml:space="preserve">Lesões ligamentares agudas - tratamento incruento</t>
  </si>
  <si>
    <t xml:space="preserve">Lesões ligamentares agudas - tratamento cirúrgico</t>
  </si>
  <si>
    <t xml:space="preserve">Lesões ligamentares periféricas crônicas - tratamento cirúrgico</t>
  </si>
  <si>
    <t xml:space="preserve">Liberação lateral e facectomias - tratamento cirúrgico</t>
  </si>
  <si>
    <t xml:space="preserve">Meniscorrafia - tratamento cirúrgico</t>
  </si>
  <si>
    <t xml:space="preserve">Osteotomias ao nível do joelho - tratamento cirúrgico</t>
  </si>
  <si>
    <t xml:space="preserve">Realinhamentos do aparelho extensor - tratamento cirúrgico</t>
  </si>
  <si>
    <t xml:space="preserve">Reconstruções ligamentares do pivot central - tratamento cirúrgico</t>
  </si>
  <si>
    <t xml:space="preserve">Revisões de artroplastia total - tratamento cirúrgico</t>
  </si>
  <si>
    <t xml:space="preserve">Revisões de realinhamentos do aparelho extensor - tratamento cirúrgico</t>
  </si>
  <si>
    <t xml:space="preserve">Revisões de reconstruções intra-articulares - tratamento cirúrgico</t>
  </si>
  <si>
    <t xml:space="preserve">Toalete cirúrgica - correção de joelho flexo - tratamento cirúrgico</t>
  </si>
  <si>
    <t xml:space="preserve">Transplantes homólogos ao nível do joelho - tratamento cirúrgico</t>
  </si>
  <si>
    <t xml:space="preserve">Tratamento cirúrgico de luxações / artrodese / contraturas com fixador externo</t>
  </si>
  <si>
    <t xml:space="preserve">Perna (30727006)</t>
  </si>
  <si>
    <t xml:space="preserve">Alongamento com fixador dinâmico - tratamento cirúrgico</t>
  </si>
  <si>
    <t xml:space="preserve">Alongamento dos ossos da perna - tratamento cirúrgico</t>
  </si>
  <si>
    <t xml:space="preserve">Amputação de perna - tratamento cirúrgico</t>
  </si>
  <si>
    <t xml:space="preserve">Biópsia cirúrgica de tíbia ou fíbula</t>
  </si>
  <si>
    <t xml:space="preserve">Correção de deformidade adquirida de tíbia com fixador externo</t>
  </si>
  <si>
    <t xml:space="preserve">Correção de deformidades congênitas na perna com fixador externo</t>
  </si>
  <si>
    <t xml:space="preserve">Encurtamento dos ossos da perna - tratamento cirúrgico</t>
  </si>
  <si>
    <t xml:space="preserve">Epifisiodese de tíbia/fíbula - tratamento cirúrgico</t>
  </si>
  <si>
    <t xml:space="preserve">Fratura de osso da perna - tratamento conservador</t>
  </si>
  <si>
    <t xml:space="preserve">Fraturas de fíbula (inclui o descolamento epifisário) - tratamento cirúrgico</t>
  </si>
  <si>
    <t xml:space="preserve">Fraturas de fíbula (inclui descolamento epifisário) - redução incruenta</t>
  </si>
  <si>
    <t xml:space="preserve">Fraturas de tíbia associada ou não a fíbula (inclui descolamento epifisário) - tratamento cirúrgico</t>
  </si>
  <si>
    <t xml:space="preserve">Fraturas de tíbia e fíbula (inclui descolamento epifisário) - redução incruenta</t>
  </si>
  <si>
    <t xml:space="preserve">Osteomielite dos ossos da perna - tratamento cirúrgico</t>
  </si>
  <si>
    <t xml:space="preserve">Osteotomias e/ou pseudartroses - tratamento cirúrgico</t>
  </si>
  <si>
    <t xml:space="preserve">Transposição de fíbula/tíbia - tratamento cirúrgico</t>
  </si>
  <si>
    <t xml:space="preserve">Tratamento cirúrgico de fraturas de tíbia com fixador externo</t>
  </si>
  <si>
    <t xml:space="preserve">Tornozelo (30728002)</t>
  </si>
  <si>
    <t xml:space="preserve">Amputação ao nível do tornozelo - tratamento cirúrgico</t>
  </si>
  <si>
    <t xml:space="preserve">Artrite ou osteoartrite - tratamento cirúrgico</t>
  </si>
  <si>
    <t xml:space="preserve">Artrodese (com ou sem alongamento simultâneo) com fixador externo</t>
  </si>
  <si>
    <t xml:space="preserve">Artrodese ao nível do tornozelo - tratamento cirúrgico</t>
  </si>
  <si>
    <t xml:space="preserve">Artroplastia de tornozelo (com implante) - tratamento cirúrgico</t>
  </si>
  <si>
    <t xml:space="preserve">Artrorrise do tornozelo - tratamento cirúrgico</t>
  </si>
  <si>
    <t xml:space="preserve">Artrotomia de tornozelo - tratamento cirúrgico</t>
  </si>
  <si>
    <t xml:space="preserve">Biópsia cirúrgica do tornozelo</t>
  </si>
  <si>
    <t xml:space="preserve">Fratura de tornozelo - tratamento conservador</t>
  </si>
  <si>
    <t xml:space="preserve">Fraturas e/ou luxações ao nível do tornozelo - redução incruenta</t>
  </si>
  <si>
    <t xml:space="preserve">Fraturas e/ou luxações ao nível do tornozelo - tratamento cirúrgico</t>
  </si>
  <si>
    <t xml:space="preserve">Lesões ligamentares agudas ao nível do tornozelo - tratamento incruento</t>
  </si>
  <si>
    <t xml:space="preserve">Lesões ligamentares agudas ao nível do tornozelo - tratamento cirúrgico</t>
  </si>
  <si>
    <t xml:space="preserve">Lesões ligamentares crônicas ao nível do tornozelo - tratamento cirúrgico</t>
  </si>
  <si>
    <t xml:space="preserve">Osteocondrite de tornozelo - tratamento cirúrgico</t>
  </si>
  <si>
    <t xml:space="preserve">Pseudartroses ou osteotomias - tratamento cirúrgico</t>
  </si>
  <si>
    <t xml:space="preserve">Pé (30729009)</t>
  </si>
  <si>
    <t xml:space="preserve">Amputação ao nível do pé - tratamento cirúrgico</t>
  </si>
  <si>
    <t xml:space="preserve">Amputação/desarticulação de pododáctilos (porsegmento) - tratamento cirúrgico</t>
  </si>
  <si>
    <t xml:space="preserve">Artrite ou osteoartrite dos ossos do pé (inclui osteomielite) - tratamento cirúrgico</t>
  </si>
  <si>
    <t xml:space="preserve">Artrodese de tarso e/ou médio pé - tratamento cirúrgico</t>
  </si>
  <si>
    <t xml:space="preserve">Artrodese metatarso - falângica ou interfalângica - tratamento cirúrgico</t>
  </si>
  <si>
    <t xml:space="preserve">Biópsia cirúrgica dos ossos do pé</t>
  </si>
  <si>
    <t xml:space="preserve">Correção de deformidades do pé com fixador externo dinâmico - tratamento cirúrgico</t>
  </si>
  <si>
    <t xml:space="preserve">Correção de pé torto congênito com fixador externo</t>
  </si>
  <si>
    <t xml:space="preserve">Deformidade dos dedos - tratamento cirúrgico</t>
  </si>
  <si>
    <t xml:space="preserve">Exérese ungueal</t>
  </si>
  <si>
    <t xml:space="preserve">Fasciotomia ou ressecção de fascia plantar - tratamento cirúrgico</t>
  </si>
  <si>
    <t xml:space="preserve">Fratura de osso do pé - tratamento conservador</t>
  </si>
  <si>
    <t xml:space="preserve">Fratura e/ou luxações do pé (exceto antepé) - redução incruenta</t>
  </si>
  <si>
    <t xml:space="preserve">Fratura e/ou luxações do pé (exceto antepé) - tratamento cirúrgico</t>
  </si>
  <si>
    <t xml:space="preserve">Fraturas e/ou luxações do antepé - redução incruenta</t>
  </si>
  <si>
    <t xml:space="preserve">Fraturas e/ou luxações do antepé - tratamento cirúrgico</t>
  </si>
  <si>
    <t xml:space="preserve">Hallux valgus (um pé) - tratamento cirúrgico</t>
  </si>
  <si>
    <t xml:space="preserve">Osteotomia ou pseudartrose do tarso e médio pé - tratamento cirúrgico</t>
  </si>
  <si>
    <t xml:space="preserve">Osteotomia ou pseudartrose dos metatarsos/falanges - tratamento cirúrgico</t>
  </si>
  <si>
    <t xml:space="preserve">Osteotomias / fraturas com fixador externo</t>
  </si>
  <si>
    <t xml:space="preserve">Pé plano/pé cavo/coalisão tarsal - tratamento cirúrgico</t>
  </si>
  <si>
    <t xml:space="preserve">Pé torto congênito (um pé) - tratamento cirúrgico</t>
  </si>
  <si>
    <t xml:space="preserve">Ressecção de osso do pé - tratamento cirúrgico</t>
  </si>
  <si>
    <t xml:space="preserve">Retração cicatricial dos dedos</t>
  </si>
  <si>
    <t xml:space="preserve">Rotura do tendão de Aquiles - tratamento incruento</t>
  </si>
  <si>
    <t xml:space="preserve">Rotura do tendão de Aquiles - tratamento cirúrgico</t>
  </si>
  <si>
    <t xml:space="preserve">Tratamento cirúrgico da sindactilia complexa e/ou múltipla</t>
  </si>
  <si>
    <t xml:space="preserve">Tratamento cirúrgico da sindactilia simples</t>
  </si>
  <si>
    <t xml:space="preserve">Tratamento cirúrgico de gigantismo</t>
  </si>
  <si>
    <t xml:space="preserve">Tratamento cirúrgico de linfedema ao nível do pé</t>
  </si>
  <si>
    <t xml:space="preserve">Tratamento cirúrgico de polidactilia múltipla e/ou complexa</t>
  </si>
  <si>
    <t xml:space="preserve">Tratamento cirúrgico de polidactilia simples</t>
  </si>
  <si>
    <t xml:space="preserve">Tratamento cirúrgico do mal perfurante plantar</t>
  </si>
  <si>
    <t xml:space="preserve">Músculos e Fascias (30730007)</t>
  </si>
  <si>
    <t xml:space="preserve">Alongamento</t>
  </si>
  <si>
    <t xml:space="preserve">Biópsia de músculo</t>
  </si>
  <si>
    <t xml:space="preserve">Desbridamento cirúrgico de feridas ou extremidades</t>
  </si>
  <si>
    <t xml:space="preserve">Desinserção ou miotomia</t>
  </si>
  <si>
    <t xml:space="preserve">Dissecção muscular</t>
  </si>
  <si>
    <t xml:space="preserve">Drenagem cirúrgica do psoas</t>
  </si>
  <si>
    <t xml:space="preserve">Fasciotomia</t>
  </si>
  <si>
    <t xml:space="preserve">Fasciotomia - por compartimento</t>
  </si>
  <si>
    <t xml:space="preserve">Fasciotomias (descompressivas)</t>
  </si>
  <si>
    <t xml:space="preserve">Fasciotomias acima do punho</t>
  </si>
  <si>
    <t xml:space="preserve">Miorrafias</t>
  </si>
  <si>
    <t xml:space="preserve">Transposição muscular</t>
  </si>
  <si>
    <t xml:space="preserve">Tendões, Bursas e Sinóvias (30731003)</t>
  </si>
  <si>
    <t xml:space="preserve">Abertura de bainha tendinosa - tratamento cirúrgico</t>
  </si>
  <si>
    <t xml:space="preserve">Biópsias cirúrgicas de tendões, bursas e sinóvias</t>
  </si>
  <si>
    <t xml:space="preserve">Bursectomia - tratamento cirúrgico</t>
  </si>
  <si>
    <t xml:space="preserve">Cisto sinovial - tratamento cirúrgico</t>
  </si>
  <si>
    <t xml:space="preserve">Encurtamento de tendão - tratamento cirúrgico</t>
  </si>
  <si>
    <t xml:space="preserve">Sinovectomia - tratamento cirúrgico</t>
  </si>
  <si>
    <t xml:space="preserve">Tenoartroplastia para ossos do carpo</t>
  </si>
  <si>
    <t xml:space="preserve">Tenodese</t>
  </si>
  <si>
    <t xml:space="preserve">Tenólise no túnel osteofibroso</t>
  </si>
  <si>
    <t xml:space="preserve">Tenólise/tendonese - tratamento cirúrgico</t>
  </si>
  <si>
    <t xml:space="preserve">Tenoplastia / enxerto de tendão - tratamento cirúrgico</t>
  </si>
  <si>
    <t xml:space="preserve">Tenoplastia de tendão em outras regiões</t>
  </si>
  <si>
    <t xml:space="preserve">Tenorrafia múltipla em outras regiões</t>
  </si>
  <si>
    <t xml:space="preserve">Tenorrafia no túnel osteofibroso - mais de 2 dígitos</t>
  </si>
  <si>
    <t xml:space="preserve">Tenorrafia no túnel osteofibroso até 2 dígitos</t>
  </si>
  <si>
    <t xml:space="preserve">Tenorrafia única em outras regiões</t>
  </si>
  <si>
    <t xml:space="preserve">Tenossinovectomia de mão ou punho</t>
  </si>
  <si>
    <t xml:space="preserve">Tenossinovites estenosantes - tratamento cirúrgico</t>
  </si>
  <si>
    <t xml:space="preserve">Tenossinovites infecciosas - drenagem</t>
  </si>
  <si>
    <t xml:space="preserve">Tenotomia</t>
  </si>
  <si>
    <t xml:space="preserve">Transposição de mais de 1 tendão - tratamento cirúrgico</t>
  </si>
  <si>
    <t xml:space="preserve">Transposição única de tendão</t>
  </si>
  <si>
    <t xml:space="preserve">Tumores de tendão ou sinovial - tratamento cirúrgico</t>
  </si>
  <si>
    <t xml:space="preserve">Ossos (30732000)</t>
  </si>
  <si>
    <t xml:space="preserve">Curetagem ou ressecção em bloco de tumor com reconstrução e enxerto vascularizado</t>
  </si>
  <si>
    <t xml:space="preserve">Enxerto ósseo</t>
  </si>
  <si>
    <t xml:space="preserve">Ressecção da lesão com cimentação e osteossíntese</t>
  </si>
  <si>
    <t xml:space="preserve">Tumor ósseo (ressecção com substituição)</t>
  </si>
  <si>
    <t xml:space="preserve">Tumor ósseo (ressecção e artrodese)</t>
  </si>
  <si>
    <t xml:space="preserve">Tumor ósseo (ressecção e cimento)</t>
  </si>
  <si>
    <t xml:space="preserve">Tumor ósseo (ressecção e enxerto)</t>
  </si>
  <si>
    <t xml:space="preserve">Tumor ósseo (ressecção segmentar)</t>
  </si>
  <si>
    <t xml:space="preserve">Tumor ósseo (ressecção simples)</t>
  </si>
  <si>
    <t xml:space="preserve">Procedimentos Videoartroscópicos de Joelho (30733006)</t>
  </si>
  <si>
    <t xml:space="preserve">Sinovectomia total</t>
  </si>
  <si>
    <t xml:space="preserve">Sinovectomia parcial ou subtotal</t>
  </si>
  <si>
    <t xml:space="preserve">Condroplastia (com remoção de corpos livres)</t>
  </si>
  <si>
    <t xml:space="preserve">Osteocondroplastia - estabilização, ressecção e/ou plastia</t>
  </si>
  <si>
    <t xml:space="preserve">Meniscectomia - um menisco</t>
  </si>
  <si>
    <t xml:space="preserve">Reparo ou sutura de um menisco</t>
  </si>
  <si>
    <t xml:space="preserve">Reconstrução, retencionamento ou reforço do ligamento cruzado anterior ou posterior</t>
  </si>
  <si>
    <t xml:space="preserve">Fratura com redução e/ou estabilização da superfície articular - um compartimento</t>
  </si>
  <si>
    <t xml:space="preserve">Tratamento cirúrgico da artrofibrose</t>
  </si>
  <si>
    <t xml:space="preserve">Instabilidade femoro-patelar, release lateral da patela, retencionamento, reforço ou reconstrução do ligamento patelo-femoral medial</t>
  </si>
  <si>
    <t xml:space="preserve">Procedimentos Videoartroscópicos de Tornozelo (30734002)</t>
  </si>
  <si>
    <t xml:space="preserve">Osteocondroplastia - estabilização, ressecção e/ou plastia (enxertia)</t>
  </si>
  <si>
    <t xml:space="preserve">Reconstrução, retencionamento ou reforço de ligamento</t>
  </si>
  <si>
    <t xml:space="preserve">Fraturas - redução e estabilização de cada superfície</t>
  </si>
  <si>
    <t xml:space="preserve">Procedimentos Videoartroscópicos de Ombro ( 30735009)</t>
  </si>
  <si>
    <t xml:space="preserve">Acromioplastia</t>
  </si>
  <si>
    <t xml:space="preserve">Lesão labral</t>
  </si>
  <si>
    <t xml:space="preserve">Luxação gleno-umeral</t>
  </si>
  <si>
    <t xml:space="preserve">Ruptura do manguito rotador</t>
  </si>
  <si>
    <t xml:space="preserve">Instabilidade multidirecional</t>
  </si>
  <si>
    <t xml:space="preserve">Ressecção lateral da clavícula</t>
  </si>
  <si>
    <t xml:space="preserve">Tenotomia da porção longa do bíceps</t>
  </si>
  <si>
    <t xml:space="preserve">Procedimentos Videoartroscópicos de Cotovelo ( 30736005)</t>
  </si>
  <si>
    <t xml:space="preserve">Osteocondroplastia - estabilização, ressecçãoe/ou plastia (enxertia)</t>
  </si>
  <si>
    <t xml:space="preserve">Reconstrução, retencionamento ou reforço de ligamento # .</t>
  </si>
  <si>
    <t xml:space="preserve">Fraturas: redução e estabilização para cada superfície</t>
  </si>
  <si>
    <t xml:space="preserve">Procedimentos Videoartroscópicos de Punho e Túnel do Carpo (30737001)</t>
  </si>
  <si>
    <t xml:space="preserve">Osteocondroplastia - estabilização, ressecçãoe/ou plastia enxertia</t>
  </si>
  <si>
    <t xml:space="preserve">Reconstrução, retencionamento ou reforço de ligamento ou reparo de cartilagem triangular</t>
  </si>
  <si>
    <t xml:space="preserve">Túnel do carpo - descompressão</t>
  </si>
  <si>
    <t xml:space="preserve">Procedimentos Videoartroscópicos de Coxofemoral (30738008)</t>
  </si>
  <si>
    <t xml:space="preserve">Sinovectomia parcial e/ou remoção de corpos livres</t>
  </si>
  <si>
    <t xml:space="preserve">Desbridamento do labrum ou ligamento redondo com ou sem condroplastia</t>
  </si>
  <si>
    <t xml:space="preserve">Tratamento do impacto femoro-acetabular</t>
  </si>
  <si>
    <t xml:space="preserve">Condroplastia com sutura labral</t>
  </si>
  <si>
    <t xml:space="preserve">30799007 OBSERVAÇÕES:</t>
  </si>
  <si>
    <t xml:space="preserve">1 Nos portes atribuídos aos procedimentos ortopédicos e traumatológicos já está incluída a primeira imobilização Em se tratando de entorses, contusões e distensões musculares, a valoração do ato corresponderá à consulta acrescida da imobilização realizada</t>
  </si>
  <si>
    <t xml:space="preserve">2 Havendo necessidade de troca de aparelho gessado em ato posterior, a ele correwsponderá novo porte, que será valorado com observância da presente Classificação</t>
  </si>
  <si>
    <t xml:space="preserve">3 Para o tratamento clínico em regime de internção, o porte equivalerá a uma visita hospitalar</t>
  </si>
  <si>
    <t xml:space="preserve">4 Revisão de coto de amputação equivale à metade dos portes estipulados para a amputação do mesmo segmento, com direito a 1 auxiliar</t>
  </si>
  <si>
    <t xml:space="preserve">5 Nos atendimentos ortopédicos e traumatológicos não tratados cirurgicamente nem submetidos a manobras incruentas, além da consulta inicial, será remunerada uma segunda consulta dentro dos primeiros 15 dias, quando efetivamente realizada</t>
  </si>
  <si>
    <t xml:space="preserve">6 Referente aos códigos 30733006, 30734002, 30736005, 30737001, 30738008:</t>
  </si>
  <si>
    <t xml:space="preserve">a) Nas cirurgias videoartroscópicas, quando houver a necessidade de atuar em mais de uma estrutura articular, procedimentos intraarticulares poderão ser associados para conclusão do ato operatório até um limite de três por articulação Estas associações estarão sujeitas às Instruções Gerais da Tabela</t>
  </si>
  <si>
    <t xml:space="preserve">b) Os procedimentos extraarticulares poderão ser associados a qualquer procedimento ou associações de procedimentos intraarticulares desta lista para conclusão em bom termo do ato médico cirúrgico (retirada e transposições tendíneas, retirada e transposições osteocondrais, osteotomias) Estes atos estarão regidos pelas Instruções Gerais da Tabela</t>
  </si>
  <si>
    <t xml:space="preserve"># Exclui a captura e transposição de enxertos, devem ser cobrados em código específico</t>
  </si>
  <si>
    <t xml:space="preserve">Traquéia (30801001)</t>
  </si>
  <si>
    <t xml:space="preserve">Colocação de órtese traqueal, traqueobrônquica ou brônquica, por via endoscópica (tubo de silicone ou metálico)</t>
  </si>
  <si>
    <t xml:space="preserve">Colocação de prótese traqueal ou traqueobrônquica (qualquer via)</t>
  </si>
  <si>
    <t xml:space="preserve">Fechamento de fístula tráqueo-cutânea</t>
  </si>
  <si>
    <t xml:space="preserve">Punção traqueal</t>
  </si>
  <si>
    <t xml:space="preserve">Ressecção carinal (traqueobrônquica)</t>
  </si>
  <si>
    <t xml:space="preserve">Ressecção de tumor traqueal</t>
  </si>
  <si>
    <t xml:space="preserve">Traqueoplastia (qualquer via)</t>
  </si>
  <si>
    <t xml:space="preserve">Traqueorrafia (qualquer via)</t>
  </si>
  <si>
    <t xml:space="preserve">Traqueostomia</t>
  </si>
  <si>
    <t xml:space="preserve">Traqueostomia com colocação de órtese traqueal ou traqueobrônquica por via cervical</t>
  </si>
  <si>
    <t xml:space="preserve">Traqueostomia mediastinal</t>
  </si>
  <si>
    <t xml:space="preserve">Plastia de traqueostoma</t>
  </si>
  <si>
    <t xml:space="preserve">Traqueotomia ou fechamento cirúrgico</t>
  </si>
  <si>
    <t xml:space="preserve">Troca de prótese tráqueo-esofágica</t>
  </si>
  <si>
    <t xml:space="preserve">Ressecção de tumor traqueal por videotoracoscopia</t>
  </si>
  <si>
    <t xml:space="preserve">Traqueorrafia por videotoracoscopia</t>
  </si>
  <si>
    <t xml:space="preserve">Brônquios (30802008)</t>
  </si>
  <si>
    <t xml:space="preserve">Broncoplastia e/ou arterioplastia</t>
  </si>
  <si>
    <t xml:space="preserve">Broncotomia e/ou broncorrafia</t>
  </si>
  <si>
    <t xml:space="preserve">Colocação de molde brônquico por toracotomia</t>
  </si>
  <si>
    <t xml:space="preserve">Broncoplastia e/ou arterioplastia por videotoracoscopia</t>
  </si>
  <si>
    <t xml:space="preserve">Broncotomia e/ou broncorrafia por videotoracoscopia</t>
  </si>
  <si>
    <t xml:space="preserve">Pulmão (30803004)</t>
  </si>
  <si>
    <t xml:space="preserve">Bulectomia unilateral</t>
  </si>
  <si>
    <t xml:space="preserve">Cirurgia redutora do volume pulmonar unilateral (qualquer técnica)</t>
  </si>
  <si>
    <t xml:space="preserve">Cisto pulmonar congênito - tratamento cirúrgico</t>
  </si>
  <si>
    <t xml:space="preserve">Correção de fístula bronco-pleural (qualquer técnica)</t>
  </si>
  <si>
    <t xml:space="preserve">Drenagem tubular aberta de cavidade pulmonar</t>
  </si>
  <si>
    <t xml:space="preserve">Embolectomia pulmonar</t>
  </si>
  <si>
    <t xml:space="preserve">Lobectomia por malformação pulmonar</t>
  </si>
  <si>
    <t xml:space="preserve">Lobectomia pulmonar</t>
  </si>
  <si>
    <t xml:space="preserve">Metastasectomia pulmonar unilateral (qualquer técnica)</t>
  </si>
  <si>
    <t xml:space="preserve">Pneumonectomia</t>
  </si>
  <si>
    <t xml:space="preserve">Pneumonectomia de totalização</t>
  </si>
  <si>
    <t xml:space="preserve">Pneumorrafia</t>
  </si>
  <si>
    <t xml:space="preserve">Pneumostomia (cavernostomia) com costectomia e estoma cutâneo-cavitário</t>
  </si>
  <si>
    <t xml:space="preserve">Posicionamento de agulhas radiativas por toracotomia (braquiterapia)</t>
  </si>
  <si>
    <t xml:space="preserve">Segmentectomia (qualquer técnica)</t>
  </si>
  <si>
    <t xml:space="preserve">Tromboendarterectomia pulmonar</t>
  </si>
  <si>
    <t xml:space="preserve">Bulectomia unilateral por videotoracoscopia</t>
  </si>
  <si>
    <t xml:space="preserve">Cirurgia redutora do volume pulmonar unilateral por videotoracoscopia</t>
  </si>
  <si>
    <t xml:space="preserve">Correção de fístula bronco-pleural por videotoracoscopia</t>
  </si>
  <si>
    <t xml:space="preserve">Drenagem tubular aberta de cavidade pulmonar por videotoracoscopia</t>
  </si>
  <si>
    <t xml:space="preserve">Lobectomia pulmonar por videotoracoscopia</t>
  </si>
  <si>
    <t xml:space="preserve">Metastasectomia pulmonar unilateral por videotoracoscopia</t>
  </si>
  <si>
    <t xml:space="preserve">Segmentectomia por videotoracoscopia</t>
  </si>
  <si>
    <t xml:space="preserve">Pleura (30804000)</t>
  </si>
  <si>
    <t xml:space="preserve">Biópsia percutânea de pleura por agulha</t>
  </si>
  <si>
    <t xml:space="preserve">Descorticação pulmonar</t>
  </si>
  <si>
    <t xml:space="preserve">Pleurectomia</t>
  </si>
  <si>
    <t xml:space="preserve">Pleurodese (qualquer técnica)</t>
  </si>
  <si>
    <t xml:space="preserve">Pleuroscopia</t>
  </si>
  <si>
    <t xml:space="preserve">Pleurostomia (aberta)</t>
  </si>
  <si>
    <t xml:space="preserve">Punção pleural</t>
  </si>
  <si>
    <t xml:space="preserve">Repleção de cavidade pleural com solução de antibiótico para tratamento de empiema</t>
  </si>
  <si>
    <t xml:space="preserve">Ressecção de tumor da pleura localizado</t>
  </si>
  <si>
    <t xml:space="preserve">Retirada de dreno tubular torácico (colocado em outro serviço)</t>
  </si>
  <si>
    <t xml:space="preserve">Tenda pleural</t>
  </si>
  <si>
    <t xml:space="preserve">Toracostomia com drenagem pleural fechada</t>
  </si>
  <si>
    <t xml:space="preserve">Tratamento operatório da hemorragia intrapleural</t>
  </si>
  <si>
    <t xml:space="preserve">Descorticação pulmonar por videotoracoscopia</t>
  </si>
  <si>
    <t xml:space="preserve">Pleurectomia por videotoracoscopia</t>
  </si>
  <si>
    <t xml:space="preserve">Pleurodese por video</t>
  </si>
  <si>
    <t xml:space="preserve">Pleuroscopia por vídeo</t>
  </si>
  <si>
    <t xml:space="preserve">Ressecção de tumor da pleura localizado por vídeo</t>
  </si>
  <si>
    <t xml:space="preserve">Tenda pleural por vídeo</t>
  </si>
  <si>
    <t xml:space="preserve">Tratamento operatório da hemorragia intrapleural por vídeo</t>
  </si>
  <si>
    <t xml:space="preserve">Ressecção de bócio intratorácico</t>
  </si>
  <si>
    <t xml:space="preserve">Biópsia de linfonodos pré-escalênicos ou do confluente venoso</t>
  </si>
  <si>
    <t xml:space="preserve">Biópsia de tumor do mediastino (qualquer via)</t>
  </si>
  <si>
    <t xml:space="preserve">Mediastino (30805007)</t>
  </si>
  <si>
    <t xml:space="preserve">Cisto ou duplicação brônquica ou esôfagica - tratamento cirúrgico</t>
  </si>
  <si>
    <t xml:space="preserve">Ligadura de artérias brônquicas por toracotomia para controle de hemoptise</t>
  </si>
  <si>
    <t xml:space="preserve">Ligadura de ducto-torácico (qualquer via)</t>
  </si>
  <si>
    <t xml:space="preserve">Linfadenectomia mediastinal</t>
  </si>
  <si>
    <t xml:space="preserve">Mediastinoscopia, via cervical</t>
  </si>
  <si>
    <t xml:space="preserve">Mediastinotomia (via paraesternal, transesternal, cervical)</t>
  </si>
  <si>
    <t xml:space="preserve">Mediastinotomia extrapleural por via posterior</t>
  </si>
  <si>
    <t xml:space="preserve">Pericardiotomia com abertura pleuro-pericárdica (qualquer técnica)</t>
  </si>
  <si>
    <t xml:space="preserve">Ressecção de tumor de mediastino</t>
  </si>
  <si>
    <t xml:space="preserve">Timectomia (qualquer via)</t>
  </si>
  <si>
    <t xml:space="preserve">Tratamento da mediastinite (qualquer via)</t>
  </si>
  <si>
    <t xml:space="preserve">Vagotomia troncular terapêutica por toracotomia</t>
  </si>
  <si>
    <t xml:space="preserve">Biópsia de tumor do mediastino por vídeo</t>
  </si>
  <si>
    <t xml:space="preserve">Cisto ou duplicação brônquica ou esofágica -tratamento cirúrgico por vídeo</t>
  </si>
  <si>
    <t xml:space="preserve">Ligadura de artérias brônquicas para controle de hemoptise por vídeo</t>
  </si>
  <si>
    <t xml:space="preserve">Ligadura de ducto-torácico por vídeo</t>
  </si>
  <si>
    <t xml:space="preserve">Linfadenectomia mediastinal por vídeo</t>
  </si>
  <si>
    <t xml:space="preserve">Mediastinoscopia, via cervical por vídeo</t>
  </si>
  <si>
    <t xml:space="preserve">Mediastinotomia extrapleural por via posterior por vídeo</t>
  </si>
  <si>
    <t xml:space="preserve">Pericardiotomia com abertura pleuro-pericárdica por vídeo</t>
  </si>
  <si>
    <t xml:space="preserve">Ressecção de tumor de mediastino por vídeo</t>
  </si>
  <si>
    <t xml:space="preserve">Timectomia por vídeo</t>
  </si>
  <si>
    <t xml:space="preserve">Tratamento da mediastinite por vídeo</t>
  </si>
  <si>
    <t xml:space="preserve">Retirada de corpo estranho do mediastino</t>
  </si>
  <si>
    <t xml:space="preserve">Diafragma (30806003)</t>
  </si>
  <si>
    <t xml:space="preserve">Abscesso subfrênico - tratamento cirúrgico</t>
  </si>
  <si>
    <t xml:space="preserve">Eventração diafragmática - tratamento cirúrgico</t>
  </si>
  <si>
    <t xml:space="preserve">Hérnia diafragmática - tratamento cirúrgico(qualquer técnica)</t>
  </si>
  <si>
    <t xml:space="preserve">Implante de marca-passo diafragmático definitivo</t>
  </si>
  <si>
    <t xml:space="preserve">Hérnia diafragmática - tratamento cirúrgico por vídeo</t>
  </si>
  <si>
    <t xml:space="preserve">Defeitos Cardíacos Congênitos (30901008)</t>
  </si>
  <si>
    <t xml:space="preserve">Ampliação (anel valvar, grandes vasos, átrio, ventrículo)</t>
  </si>
  <si>
    <t xml:space="preserve">Canal arterial persistente - correção cirúrgica</t>
  </si>
  <si>
    <t xml:space="preserve">Coarctação da aorta - correção cirúrgica</t>
  </si>
  <si>
    <t xml:space="preserve">Confecção de bandagem da artéria pulmonar</t>
  </si>
  <si>
    <t xml:space="preserve">Correção cirúrgica da comunicação interatrial</t>
  </si>
  <si>
    <t xml:space="preserve">Correção cirúrgica da comunicação interventricular</t>
  </si>
  <si>
    <t xml:space="preserve">Correção de cardiopatia congênita + cirurgia valvar</t>
  </si>
  <si>
    <t xml:space="preserve">Correção de cardiopatia congênita + revascularização do miocárdio</t>
  </si>
  <si>
    <t xml:space="preserve">13C</t>
  </si>
  <si>
    <t xml:space="preserve">Redirecionamento do fluxo sanguíneo (com anastomose direta, retalho, tubo)</t>
  </si>
  <si>
    <t xml:space="preserve">Ressecção (infundíbulo, septo, membranas, bandas)</t>
  </si>
  <si>
    <t xml:space="preserve">Transposições (vasos, câmaras)</t>
  </si>
  <si>
    <t xml:space="preserve">14B</t>
  </si>
  <si>
    <t xml:space="preserve">Valvoplastias (30902002)</t>
  </si>
  <si>
    <t xml:space="preserve">Ampliação do anel valvar</t>
  </si>
  <si>
    <t xml:space="preserve">Cirurgia multivalvar</t>
  </si>
  <si>
    <t xml:space="preserve">Comissurotomia valvar</t>
  </si>
  <si>
    <t xml:space="preserve">Plastia valvar</t>
  </si>
  <si>
    <t xml:space="preserve">Troca valvar</t>
  </si>
  <si>
    <t xml:space="preserve">Coronariopatias (30903009)</t>
  </si>
  <si>
    <t xml:space="preserve">Aneurismectomia de VE</t>
  </si>
  <si>
    <t xml:space="preserve">Revascularização do miocárdio</t>
  </si>
  <si>
    <t xml:space="preserve">Revascularização do miocárdio + cirurgia valvar</t>
  </si>
  <si>
    <t xml:space="preserve">Ventriculectomia parcial</t>
  </si>
  <si>
    <t xml:space="preserve">MarcaPasso (30904005)</t>
  </si>
  <si>
    <t xml:space="preserve">Cárdio-estimulação transesofágica (CETE), terapêutica ou diagnóstica</t>
  </si>
  <si>
    <t xml:space="preserve">Implante de desfibrilador interno, placas e eletrodos</t>
  </si>
  <si>
    <t xml:space="preserve">Implante de estimulador cardíaco artificial multissítio</t>
  </si>
  <si>
    <t xml:space="preserve">Instalação de marca-passo epimiocárdio temporário</t>
  </si>
  <si>
    <t xml:space="preserve">Implante de marca-passo temporário à beira do leito</t>
  </si>
  <si>
    <t xml:space="preserve">Recolocação de eletrodo / gerador com ou sem troca de unidades</t>
  </si>
  <si>
    <t xml:space="preserve">Retirada do sistema (não aplicável na troca do gerador)</t>
  </si>
  <si>
    <t xml:space="preserve">Troca de gerador</t>
  </si>
  <si>
    <t xml:space="preserve">Implante de marca-passo monocameral (gerador + eletrodo atrial ou ventricular)</t>
  </si>
  <si>
    <t xml:space="preserve">Implante de marca-passo bicameral (gerador + eletrodo atrial e ventricular)</t>
  </si>
  <si>
    <t xml:space="preserve">Remoção de cabo-eletrodo de marcapasso e/ou cárdio-desfibrilador implantável com auxílio de dilatador mecânico, laser ou radiofreqüência</t>
  </si>
  <si>
    <t xml:space="preserve">Outros Procedimentos (30905001)</t>
  </si>
  <si>
    <t xml:space="preserve">Colocação de balão intra-aórtico</t>
  </si>
  <si>
    <t xml:space="preserve">Colocação de stent na aorta sem CEC</t>
  </si>
  <si>
    <t xml:space="preserve">Instalação do circuito de circulação extracorpórea convencional</t>
  </si>
  <si>
    <t xml:space="preserve">Instalação do circuito de circulação extracorpórea em crianças de baixo peso (10 kg)</t>
  </si>
  <si>
    <t xml:space="preserve">Derivação cavo-atrial</t>
  </si>
  <si>
    <t xml:space="preserve">Perfusionista</t>
  </si>
  <si>
    <t xml:space="preserve">Cirurgia Arterial (30906008)</t>
  </si>
  <si>
    <t xml:space="preserve">Aneurisma de aorta abdominal infra-renal</t>
  </si>
  <si>
    <t xml:space="preserve">Aneurisma de aorta abdominal supra-renal</t>
  </si>
  <si>
    <t xml:space="preserve">Aneurisma de aorta-torácica - correção cirúrgica</t>
  </si>
  <si>
    <t xml:space="preserve">Aneurisma de artérias viscerais</t>
  </si>
  <si>
    <t xml:space="preserve">Aneurisma de axilar, femoral, poplítea</t>
  </si>
  <si>
    <t xml:space="preserve">Aneurisma de carótida, subclávia, ilíaca</t>
  </si>
  <si>
    <t xml:space="preserve">Aneurismas - outros</t>
  </si>
  <si>
    <t xml:space="preserve">Aneurismas torácicos ou tóraco-abdominais - correção cirúrgica</t>
  </si>
  <si>
    <t xml:space="preserve">Angioplastia transluminal transoperatória - por artéria</t>
  </si>
  <si>
    <t xml:space="preserve">Artéria hipogástrica - unilateral - qualquer técnica</t>
  </si>
  <si>
    <t xml:space="preserve">Artéria mesentérica inferior - qualquer técnica</t>
  </si>
  <si>
    <t xml:space="preserve">Artéria mesentérica superior - qualquer técnica</t>
  </si>
  <si>
    <t xml:space="preserve">Artéria renal bilateral revascularização</t>
  </si>
  <si>
    <t xml:space="preserve">Cateterismo da artéria radial - para PAM</t>
  </si>
  <si>
    <t xml:space="preserve">Correção das dissecções da aorta</t>
  </si>
  <si>
    <t xml:space="preserve">Endarterectomia aorto-ilíaca</t>
  </si>
  <si>
    <t xml:space="preserve">Endarterectomia carotídea - cada segmento arterial tratado</t>
  </si>
  <si>
    <t xml:space="preserve">Endarterectomia ilíaco-femoral</t>
  </si>
  <si>
    <t xml:space="preserve">Ligadura de carótida ou ramos</t>
  </si>
  <si>
    <t xml:space="preserve">Ponte aorto-bifemoral</t>
  </si>
  <si>
    <t xml:space="preserve">Ponte aorto-biilíaca</t>
  </si>
  <si>
    <t xml:space="preserve">Ponte aorto-femoral - unilateral</t>
  </si>
  <si>
    <t xml:space="preserve">Ponte aorto-ilíaca - unilateral</t>
  </si>
  <si>
    <t xml:space="preserve">Ponte axilo-bifemoral</t>
  </si>
  <si>
    <t xml:space="preserve">Ponte axilo-femoral</t>
  </si>
  <si>
    <t xml:space="preserve">Ponte distal</t>
  </si>
  <si>
    <t xml:space="preserve">Ponte fêmoro poplítea proximal</t>
  </si>
  <si>
    <t xml:space="preserve">Ponte fêmoro-femoral cruzada</t>
  </si>
  <si>
    <t xml:space="preserve">Ponte fêmoro-femoral ipsilateral</t>
  </si>
  <si>
    <t xml:space="preserve">Ponte subclávio bifemoral</t>
  </si>
  <si>
    <t xml:space="preserve">Ponte subclávio femoral</t>
  </si>
  <si>
    <t xml:space="preserve">Pontes aorto-cervicais ou endarterectomias dos troncos supra-aórticos</t>
  </si>
  <si>
    <t xml:space="preserve">Pontes transcervicais - qualquer tipo</t>
  </si>
  <si>
    <t xml:space="preserve">Preparo de veia autóloga para remendos vasculares</t>
  </si>
  <si>
    <t xml:space="preserve">Arterioplastia da femoral profunda (profundoplastia)</t>
  </si>
  <si>
    <t xml:space="preserve">Reoperação de aorta abdominal</t>
  </si>
  <si>
    <t xml:space="preserve">Retirada de enxerto infectado em posição não aórtica</t>
  </si>
  <si>
    <t xml:space="preserve">Revascularização aorto-femoral - unilateral</t>
  </si>
  <si>
    <t xml:space="preserve">Revascularização arterial de membro superior</t>
  </si>
  <si>
    <t xml:space="preserve">Tratamento cirúrgico da isquemia cerebral</t>
  </si>
  <si>
    <t xml:space="preserve">Tratamento cirúrgico de síndrome vértebro basilar</t>
  </si>
  <si>
    <t xml:space="preserve">Tratamento cirúrgico de tumor carotídeo</t>
  </si>
  <si>
    <t xml:space="preserve">Tronco celíaco - qualquer técnica</t>
  </si>
  <si>
    <t xml:space="preserve">Cirurgia Venosa (30907004)</t>
  </si>
  <si>
    <t xml:space="preserve">Cirurgia de restauração venosa com pontes em cavidades</t>
  </si>
  <si>
    <t xml:space="preserve">Cirurgia de restauração venosa com pontes nos membros</t>
  </si>
  <si>
    <t xml:space="preserve">Cura cirúrgica da impotência coeundi venosa</t>
  </si>
  <si>
    <t xml:space="preserve">Cura cirúrgica de hipertensão portal - qualquer tipo</t>
  </si>
  <si>
    <t xml:space="preserve">Escleroterapia de veias - por sessão - sem insumos</t>
  </si>
  <si>
    <t xml:space="preserve">Fulguração de telangiectasias (por grupo)</t>
  </si>
  <si>
    <t xml:space="preserve">Implante de filtro de veia cava</t>
  </si>
  <si>
    <t xml:space="preserve">Interrupção cirúrgica veia cava inferior</t>
  </si>
  <si>
    <t xml:space="preserve">Tratamento cirúrgico de varizes com lipodermatoesclerose ou úlcera (um membro)</t>
  </si>
  <si>
    <t xml:space="preserve">Trombectomia venosa</t>
  </si>
  <si>
    <t xml:space="preserve">Valvuloplastia ou interposição de segmento valvulado venoso</t>
  </si>
  <si>
    <t xml:space="preserve">Varizes - tratamento cirúrgico de dois membros</t>
  </si>
  <si>
    <t xml:space="preserve">Varizes - tratamento cirúrgico de um membro</t>
  </si>
  <si>
    <t xml:space="preserve">Varizes - ressecção de colaterais com anestesia local em consultório / ambulatório (por grupo de até 3 vasos)</t>
  </si>
  <si>
    <t xml:space="preserve">30907993 OBSERVAÇÕES:</t>
  </si>
  <si>
    <t xml:space="preserve">Classificação e graduação das doenças venosas (CEAP):</t>
  </si>
  <si>
    <t xml:space="preserve">* São indicados para tratamento cirúrgico os portadores de varizes de classificação clínica CEAP 2, 3, 4 e 5, sendo, de acordo com o nível de comprometimento quanto à quantidade, disseminação em membros inferiores, variação de calibre (2 a 4 mm), também são passíveis de tratamento cirúrgico as veias varicosas de classificação clínica CEAP 1</t>
  </si>
  <si>
    <t xml:space="preserve">* Classe 0  Não apresenta doença venosa;</t>
  </si>
  <si>
    <t xml:space="preserve">*Classe 1  Telengectasias e/ou veias reticulares (2 a 4 mm);</t>
  </si>
  <si>
    <t xml:space="preserve">*Classe 2  Veias varicosas (&gt;4mm);</t>
  </si>
  <si>
    <t xml:space="preserve">* Classe 3  Classe 2 + Edema;</t>
  </si>
  <si>
    <t xml:space="preserve">* Classe 4  Classe 3 + Pigmentação, eczema e lipodermoesclerose;</t>
  </si>
  <si>
    <t xml:space="preserve">* Classe 5  Classe 4 + Úlcera varicosa cicatrizada;</t>
  </si>
  <si>
    <t xml:space="preserve">* Classe 6  Úlcera varicosa aberta</t>
  </si>
  <si>
    <t xml:space="preserve">Fístulas Arteriovenosas Congênitas ou Adquiridas (30908000)</t>
  </si>
  <si>
    <t xml:space="preserve">Fístula aorto-cava, reno-cava ou ílio-ilíaca</t>
  </si>
  <si>
    <t xml:space="preserve">Fístula arteriovenosa - com enxerto</t>
  </si>
  <si>
    <t xml:space="preserve">Fístula arteriovenosa cervical ou cefálica extracraniana</t>
  </si>
  <si>
    <t xml:space="preserve">Fístula arteriovenosa congênita - reintervenção</t>
  </si>
  <si>
    <t xml:space="preserve">Fístula arteriovenosa congênita - cirurgia radical</t>
  </si>
  <si>
    <t xml:space="preserve">Fístula arteriovenosa congênita para redução de fluxo</t>
  </si>
  <si>
    <t xml:space="preserve">Fístula arteriovenosa direta</t>
  </si>
  <si>
    <t xml:space="preserve">Fístula arteriovenosa dos grandes vasos intratorácicos</t>
  </si>
  <si>
    <t xml:space="preserve">Fístula arteriovenosa dos membros</t>
  </si>
  <si>
    <t xml:space="preserve">Tromboembolectomia de fístula arteriovenosa</t>
  </si>
  <si>
    <t xml:space="preserve">Hemodiálise de Curta e Longa Permanência (30909007)</t>
  </si>
  <si>
    <t xml:space="preserve">Hemodiálise contínua (12h)</t>
  </si>
  <si>
    <t xml:space="preserve">Hemodiálise crônica (por sessão)</t>
  </si>
  <si>
    <t xml:space="preserve">Hemodepuração de casos agudos (sessão hemodiálise, hemofiltração, hemodiafiltração isolada, plasmaferese ou hemoperfusão) - até 4 horas ou fração</t>
  </si>
  <si>
    <t xml:space="preserve">Hemodepuração de casos agudos (sessão hemodiálise, hemofiltração, hemodiafiltração isolada, plasmaferese ou hemoperfusão) - até 12 horas</t>
  </si>
  <si>
    <t xml:space="preserve">30909996 OBSERVAÇÃO:</t>
  </si>
  <si>
    <t xml:space="preserve">* Referente ao código 30909031:</t>
  </si>
  <si>
    <t xml:space="preserve">O custo operacional inclui o uso do equipamento</t>
  </si>
  <si>
    <t xml:space="preserve">Cirurgia Vascular de Urgência</t>
  </si>
  <si>
    <t xml:space="preserve">Aneurisma roto ou trombosado de aorta abdominal abaixo da artéria renal</t>
  </si>
  <si>
    <t xml:space="preserve">Aneurismas rotos ou trombosados - outros</t>
  </si>
  <si>
    <t xml:space="preserve">Aneurismas rotos ou trombosados de aorta abdominal acima da artéria renal</t>
  </si>
  <si>
    <t xml:space="preserve">Aneurismas rotos ou trombosados de artérias viscerais</t>
  </si>
  <si>
    <t xml:space="preserve">Aneurismas rotos ou trombosados de axilar, femoral, poplítea</t>
  </si>
  <si>
    <t xml:space="preserve">Aneurismas rotos ou trombosados de carótida, subclávia, ilíaca</t>
  </si>
  <si>
    <t xml:space="preserve">Aneurismas rotos ou trombosados torácicos ou tóraco-abdominais</t>
  </si>
  <si>
    <t xml:space="preserve">Embolectomia ou tromboembolectomia arterial</t>
  </si>
  <si>
    <t xml:space="preserve">Exploração vascular em traumas de outros segmentos</t>
  </si>
  <si>
    <t xml:space="preserve">Exploração vascular em traumas torácicos e abdominais</t>
  </si>
  <si>
    <t xml:space="preserve">Lesões vasculares cervicais e cérvico-torácicas</t>
  </si>
  <si>
    <t xml:space="preserve">Lesões vasculares de membro inferior ou superior - unilateral</t>
  </si>
  <si>
    <t xml:space="preserve">Lesões vasculares intra-abdominais</t>
  </si>
  <si>
    <t xml:space="preserve">Lesões vasculares traumáticas intratorácicas</t>
  </si>
  <si>
    <t xml:space="preserve">Hemodinâmica  Cardiologia Intervencionista (Procedimentos Diagnósticos) (30911001)</t>
  </si>
  <si>
    <t xml:space="preserve">Avaliação da viabilidade miocárdica por cateter</t>
  </si>
  <si>
    <t xml:space="preserve">Avaliação fisiológica da gravidade de obstruções (cateter ou guia)</t>
  </si>
  <si>
    <t xml:space="preserve">Biópsia endomiocárdica</t>
  </si>
  <si>
    <t xml:space="preserve">Cateterismo cardíaco D e/ou E com ou sem cinecoronariografia / cineangiografia com avaliação de reatividade vascular pulmonar ou teste de sobrecarga hemodinânica</t>
  </si>
  <si>
    <t xml:space="preserve">Cateterismo cardíaco D e/ou E com estudo cineangiográfico e de revascularização cirúrgica do miocárdio</t>
  </si>
  <si>
    <t xml:space="preserve">Cateterismo cardíaco direito com estudo angiográfico da artéria pulmonar</t>
  </si>
  <si>
    <t xml:space="preserve">Cateterismo cardíaco E e/ou D com cineangiocoronariografia e ventriculografia</t>
  </si>
  <si>
    <t xml:space="preserve">Cateterismo cardíaco E e/ou D com cineangiocoronariografia, ventriculografia e estudo angiográfico da aorta e/ou ramos tóraco-abdominais e/ou membros</t>
  </si>
  <si>
    <t xml:space="preserve">Cateterismo E e estudo cineangiográfico da aorta e/ou seus ramos</t>
  </si>
  <si>
    <t xml:space="preserve">Cateterização cardíaca E por via transeptal</t>
  </si>
  <si>
    <t xml:space="preserve">Estudo eletrofisiológico - mapeamento eletro-eletrônico tridimensional - do sistema de condução com ou sem ação farmacológica</t>
  </si>
  <si>
    <t xml:space="preserve">Estudo hemodinâmico das cardiopatias congênitas estruturalmente complexas (menos: CIA, CIV, PCA, Co, AO, estenose aórtica e pulmonar isoladas)</t>
  </si>
  <si>
    <t xml:space="preserve">Estudo hemodinâmico de cardiopatias congênitas e/ou valvopatias com ou sem cinecoronariografia ou oximetria</t>
  </si>
  <si>
    <t xml:space="preserve">Estudo ultrassonográfico intravascular</t>
  </si>
  <si>
    <t xml:space="preserve">Mapeamento de feixes anômalos e focos ectópicos por eletrofisiologia intracavitárias, com provas</t>
  </si>
  <si>
    <t xml:space="preserve">Teste de avaliação do limiar de fibrilação ventricular</t>
  </si>
  <si>
    <t xml:space="preserve">30911990 OBSERVAÇÕES:</t>
  </si>
  <si>
    <t xml:space="preserve">1) Referente ao código 30911001:</t>
  </si>
  <si>
    <t xml:space="preserve">* As valorações correspondentes a taxa de sala, medicamentos, cateteres, contrastes, filmes e custo operacional serão ajustados diretamente e de comum acordo entre as partes contratantes</t>
  </si>
  <si>
    <t xml:space="preserve">* Quando realizados concomitantemente procedimentos diagnósticos, terapêuticos e diagnósticos/terapêuticos, para fins de valoração dos atos praticados, será observado o disposto no item 4 das Instruções Gerais</t>
  </si>
  <si>
    <t xml:space="preserve">Hemodinâmica  Cardiologia Intervencionista (Procedimentos Terapêuticos) (30912008)</t>
  </si>
  <si>
    <t xml:space="preserve">Ablação de circuito arritmogênico por catéter de radiofrequencia</t>
  </si>
  <si>
    <t xml:space="preserve">Angioplastia transluminal da aorta ou ramos ou da artéria pulmonar e ramos (por vaso)</t>
  </si>
  <si>
    <t xml:space="preserve">Angioplastia transluminal percutânea de múltiplos vasos, com implante de stent</t>
  </si>
  <si>
    <t xml:space="preserve">Angioplastia transluminal percutânea por balão (1 vaso)</t>
  </si>
  <si>
    <t xml:space="preserve">Atriosseptostomia por balão</t>
  </si>
  <si>
    <t xml:space="preserve">Atriosseptostomia por lâmina</t>
  </si>
  <si>
    <t xml:space="preserve">Emboloterapia</t>
  </si>
  <si>
    <t xml:space="preserve">Colocação de cateter intracavitário para monitorização hemodinâmica</t>
  </si>
  <si>
    <t xml:space="preserve">Implante de prótese intravascular na aorta/pulmonar ou ramos com ou sem angioplastia</t>
  </si>
  <si>
    <t xml:space="preserve">Implante de stent coronário com ou sem angioplastia por balão concomitante (1 vaso)</t>
  </si>
  <si>
    <t xml:space="preserve">Infusão seletiva intravascular de enzimas trombolíticas</t>
  </si>
  <si>
    <t xml:space="preserve">Oclusão percutânea de "shunts" intracardíacos</t>
  </si>
  <si>
    <t xml:space="preserve">Oclusão percutânea de fístula e/ou conexões sistêmico pulmonares</t>
  </si>
  <si>
    <t xml:space="preserve">Oclusão percutânea do canal arterial</t>
  </si>
  <si>
    <t xml:space="preserve">Punção saco pericárdico com introdução de catéter multipolar no espaço pericárdico</t>
  </si>
  <si>
    <t xml:space="preserve">Punção transeptal com introdução de catéter multipolar nas câmaras esquerdas e/ou veias pulmonares</t>
  </si>
  <si>
    <t xml:space="preserve">Radiação ou antiproliferação intracoronária</t>
  </si>
  <si>
    <t xml:space="preserve">Recanalização arterial no IAM - angioplastia primária - com implante de stent com ou sem suporte circulatório (balão intra-órtico)</t>
  </si>
  <si>
    <t xml:space="preserve">Recanalização mecânica do IAM (angioplastia primária com balão)</t>
  </si>
  <si>
    <t xml:space="preserve">Redução miocárdica por infusão seletiva de drogas</t>
  </si>
  <si>
    <t xml:space="preserve">Retirada percutânea de corpos estranhos vasculares</t>
  </si>
  <si>
    <t xml:space="preserve">Revascularização transmiocárdica percutânea</t>
  </si>
  <si>
    <t xml:space="preserve">Tratamento percutâneo do aneurisma/dissecção da aorta</t>
  </si>
  <si>
    <t xml:space="preserve">Valvoplastia percutânea por via arterial ou venosa</t>
  </si>
  <si>
    <t xml:space="preserve">Valvoplastia percutânea por via transeptal</t>
  </si>
  <si>
    <t xml:space="preserve">Angioplastia transluminal percutânea de bifurcação e de tronco com implante de stent</t>
  </si>
  <si>
    <t xml:space="preserve">Ateromectomia rotacional, direcional, extracional ou uso de laser coronariano com ou sem angioplastia por balão, com ou sem implante de stent</t>
  </si>
  <si>
    <t xml:space="preserve">Implante Transcateter de Prótese Valvar Aórtica (TAVI)</t>
  </si>
  <si>
    <t xml:space="preserve">30912997 OBSERVAÇÕES:</t>
  </si>
  <si>
    <t xml:space="preserve">1) Referente ao código 30912008:</t>
  </si>
  <si>
    <t xml:space="preserve">Acessos Vasculares (30913004)</t>
  </si>
  <si>
    <t xml:space="preserve">Implante de cateter venoso central por punção, para NPP, QT, Hemodepuração ou para infusão de soros/drogas</t>
  </si>
  <si>
    <t xml:space="preserve">Instalação de cateter para monitorização hemodinâmica à beira do leito (Suan-Ganz)</t>
  </si>
  <si>
    <t xml:space="preserve">Instalação de circuito para assistência mecânica circulatória prolongada (toracotomia)</t>
  </si>
  <si>
    <t xml:space="preserve">Manutenção de circuito para assistência mecânica circulatória prolongada - período de 6 horas</t>
  </si>
  <si>
    <t xml:space="preserve">Dissecção de vaso umbilical com colocação de cateter</t>
  </si>
  <si>
    <t xml:space="preserve">Dissecção de veia em RN ou lactente</t>
  </si>
  <si>
    <t xml:space="preserve">Dissecção de veia com colocação cateter venoso</t>
  </si>
  <si>
    <t xml:space="preserve">Implante cirúrgico de cateter de longa permanência para NPP, QT ou para Hemodepuração</t>
  </si>
  <si>
    <t xml:space="preserve">Retirada cirúrgica de cateter de longa permanência para NPP, QT ou para Hemodepuração</t>
  </si>
  <si>
    <t xml:space="preserve">Confecção de fístula AV para hemodiálise</t>
  </si>
  <si>
    <t xml:space="preserve">Retirada/desativação de fístula AV para hemodiálise</t>
  </si>
  <si>
    <t xml:space="preserve">Cirurgia Linfática (30914000)</t>
  </si>
  <si>
    <t xml:space="preserve">Anastomose linfovenosa</t>
  </si>
  <si>
    <t xml:space="preserve">Doença de Hodgkin - estadiamento cirúrgico</t>
  </si>
  <si>
    <t xml:space="preserve">Linfadenectomia inguinal ou ilíaca</t>
  </si>
  <si>
    <t xml:space="preserve">Linfadenectomia cervical</t>
  </si>
  <si>
    <t xml:space="preserve">Linfadenectomia pélvica</t>
  </si>
  <si>
    <t xml:space="preserve">Linfadenectomia retroperitoneal</t>
  </si>
  <si>
    <t xml:space="preserve">Linfangioplastia</t>
  </si>
  <si>
    <t xml:space="preserve">Linfedema - ressecção total</t>
  </si>
  <si>
    <t xml:space="preserve">Linfedema genital - ressecção</t>
  </si>
  <si>
    <t xml:space="preserve">Marsupialização de linfocele</t>
  </si>
  <si>
    <t xml:space="preserve">Punção biópsia ganglionar</t>
  </si>
  <si>
    <t xml:space="preserve">Linfedema - ressecção parcial</t>
  </si>
  <si>
    <t xml:space="preserve">Linfadenectomia pélvica laparoscópica</t>
  </si>
  <si>
    <t xml:space="preserve">Linfadenectomia retroperitoneal laparoscópica</t>
  </si>
  <si>
    <t xml:space="preserve">Marsupialização laparoscópica de linfocele</t>
  </si>
  <si>
    <t xml:space="preserve">Pericárdio (30915007)</t>
  </si>
  <si>
    <t xml:space="preserve">Correção cirúrgica das arritmias</t>
  </si>
  <si>
    <t xml:space="preserve">Drenagem do pericárdio</t>
  </si>
  <si>
    <t xml:space="preserve">Pericardiocentese</t>
  </si>
  <si>
    <t xml:space="preserve">Pericardiotomia / Pericardiectomia</t>
  </si>
  <si>
    <t xml:space="preserve">Drenagem do pericárdio por vídeo</t>
  </si>
  <si>
    <t xml:space="preserve">Pericardiotomia / Pericardiectomia por vídeo</t>
  </si>
  <si>
    <t xml:space="preserve">Hipotermia (30916003)</t>
  </si>
  <si>
    <t xml:space="preserve">Hipotermia profunda com ou sem parada circulatória total</t>
  </si>
  <si>
    <t xml:space="preserve">Miocárdio (30917000)</t>
  </si>
  <si>
    <t xml:space="preserve">Biópsia do miocárdio</t>
  </si>
  <si>
    <t xml:space="preserve">Cardiomioplastia</t>
  </si>
  <si>
    <t xml:space="preserve">Cardiotomia (ferimento, corpo estranho, exploração)</t>
  </si>
  <si>
    <t xml:space="preserve">Retirada de tumores intracardíacos</t>
  </si>
  <si>
    <t xml:space="preserve">30999006 OBSERVAÇÕES:</t>
  </si>
  <si>
    <t xml:space="preserve">1) Referente aos códigos 30901006, 30902002, 30903009 e 30905001:</t>
  </si>
  <si>
    <t xml:space="preserve">* As cirurgias cardíacas com circulação extracorpórea compõemse do procedimento principal acrescido dos códigos 30905036, 30913098, 30906164 e 30905044 observandose o previsto nos itens 41 e 42 das Instruções Gerais</t>
  </si>
  <si>
    <t xml:space="preserve">* Quando utilizado enxerto com veia, acrescentar o Porte 3C, com artéria 5A</t>
  </si>
  <si>
    <t xml:space="preserve">* Os procedimentos de códigos 30915023, 30912083, 20201044, 20201052, 30907144, 30904080, 30804116, 30804132 e 20104049 são considerados atos integrantes da Cirurgia Cardíaca com circulação extracorpórea</t>
  </si>
  <si>
    <t xml:space="preserve">Estudo eletrofisiológico cardíaco com ou sem sensibilização farmacológica</t>
  </si>
  <si>
    <t xml:space="preserve">Mapeamento de feixes anômalos e focos ectópicos por eletrofisiologia intracavitária, com provas</t>
  </si>
  <si>
    <t xml:space="preserve">Mapeamento eletroanatômico tridimensional</t>
  </si>
  <si>
    <t xml:space="preserve">Punção saco pericárdico com introdução de cateter multipolar no espaço pericárdico</t>
  </si>
  <si>
    <t xml:space="preserve">Punção transeptal com introdução de cateter multipolar nas camaras esquerdas e/ou veias pulmonares</t>
  </si>
  <si>
    <t xml:space="preserve">Ablação de circuito arritmogênico por cateter de radiofrequência</t>
  </si>
  <si>
    <t xml:space="preserve">Ablação percutânea por cateter para tratamento de arritmias cardíacas complexas (Fibrilação Atrial, Taquicardia Ventricular com modificação de cicatriz, Taquicardias Atriais Macrorreentrantes com modificação de cicatriz) por energia de radiofrequência</t>
  </si>
  <si>
    <t xml:space="preserve">Esôfago (31001009)</t>
  </si>
  <si>
    <t xml:space="preserve">Atresia de esôfago com fístula traqueal - tratamento cirúrgico</t>
  </si>
  <si>
    <t xml:space="preserve">Atresia de esôfago sem fístula (dupla estomia) - tratamento cirúrgico</t>
  </si>
  <si>
    <t xml:space="preserve">Autotransplante com microcirurgia</t>
  </si>
  <si>
    <t xml:space="preserve">Esofagectomia distal com toracotomia</t>
  </si>
  <si>
    <t xml:space="preserve">Esofagectomia distal sem toracotomia</t>
  </si>
  <si>
    <t xml:space="preserve">Esofagoplastia (coloplastia)</t>
  </si>
  <si>
    <t xml:space="preserve">Esofagoplastia (gastroplastia)</t>
  </si>
  <si>
    <t xml:space="preserve">Estenose de esôfago - tratamento cirúrgico via torácica</t>
  </si>
  <si>
    <t xml:space="preserve">Faringo-laringo-esofagectomia total com ou sem toracotomia</t>
  </si>
  <si>
    <t xml:space="preserve">Fístula tráqueo esofágica - tratamento cirúrgico via cervical</t>
  </si>
  <si>
    <t xml:space="preserve">Fístula tráqueo esofágica - tratamento cirúrgico via torácica</t>
  </si>
  <si>
    <t xml:space="preserve">Reintervenção sobre a transição esôfago gástrica</t>
  </si>
  <si>
    <t xml:space="preserve">Ressecção do esôfago cervical e/ou torácico e transplante com microcirurgia</t>
  </si>
  <si>
    <t xml:space="preserve">Substituição esofágica - cólon ou tubo gástrico</t>
  </si>
  <si>
    <t xml:space="preserve">Tratamento cirúrgico das varizes esofágicas</t>
  </si>
  <si>
    <t xml:space="preserve">Tratamento cirúrgico conservador do megaesofago</t>
  </si>
  <si>
    <t xml:space="preserve">Tunelização esofágica</t>
  </si>
  <si>
    <t xml:space="preserve">Esofagorrafia cervical</t>
  </si>
  <si>
    <t xml:space="preserve">Esofagorrafia torácica</t>
  </si>
  <si>
    <t xml:space="preserve">Esofagostomia</t>
  </si>
  <si>
    <t xml:space="preserve">Tratamento cirúrgico do divertículo esofágico</t>
  </si>
  <si>
    <t xml:space="preserve">Tratamento cirúrgico do divertículo faringoesofágico</t>
  </si>
  <si>
    <t xml:space="preserve">Esofagectomia subtotal com linfadenectomia com ou sem toracotomia</t>
  </si>
  <si>
    <t xml:space="preserve">Refluxo gastroesofágico - tratamento cirúrgico (Hérnia de hiato)</t>
  </si>
  <si>
    <t xml:space="preserve">Reconstrução do esôfago cervical e torácico com transplante segmentar de intestino</t>
  </si>
  <si>
    <t xml:space="preserve">Reconstrução do esôfago cervical ou torácico, com transplante de intestino</t>
  </si>
  <si>
    <t xml:space="preserve">Dissecção do esôfago torácico (qualquer técnica)</t>
  </si>
  <si>
    <t xml:space="preserve">Esofagectomia distal com ou sem toracotomia por videolaparoscopia</t>
  </si>
  <si>
    <t xml:space="preserve">Reintervenção sobre a transição esôfago gástrica por videolaparoscopia</t>
  </si>
  <si>
    <t xml:space="preserve">Tratamento cirúrgico das varizes esofágicas por videolaparoscopia</t>
  </si>
  <si>
    <t xml:space="preserve">Tratamento cirúrgico conservador do megaesôfago por videolaparoscopia</t>
  </si>
  <si>
    <t xml:space="preserve">Esofagorrafia torácica por videotoracoscopia</t>
  </si>
  <si>
    <t xml:space="preserve">Tratamento cirúrgico do divertículo esofágico por videotoracoscopia</t>
  </si>
  <si>
    <t xml:space="preserve">Refluxo gastroesofágico - tratamento cirúrgico (Hérnia de hiato) por videolaparoscopia</t>
  </si>
  <si>
    <t xml:space="preserve">Estômago (31002005)</t>
  </si>
  <si>
    <t xml:space="preserve">Colocação de banda gástrica</t>
  </si>
  <si>
    <t xml:space="preserve">Conversão de anastomose gastrojejunal (qualquer técnica)</t>
  </si>
  <si>
    <t xml:space="preserve">Degastrogastrectomia com vagotomia</t>
  </si>
  <si>
    <t xml:space="preserve">Degastrogastrectomia sem vagotomia</t>
  </si>
  <si>
    <t xml:space="preserve">Gastrostomia confecção / fechamento</t>
  </si>
  <si>
    <t xml:space="preserve">Gastrectomia parcial com linfadenectomia</t>
  </si>
  <si>
    <t xml:space="preserve">Gastrectomia parcial com vagotomia</t>
  </si>
  <si>
    <t xml:space="preserve">Gastrectomia parcial sem vagotomia</t>
  </si>
  <si>
    <t xml:space="preserve">Gastrectomia polar superior com reconstrução jejunal com toracotomia</t>
  </si>
  <si>
    <t xml:space="preserve">Gastrectomia polar superior com reconstrução jejunalsem toracotomia</t>
  </si>
  <si>
    <t xml:space="preserve">Gastrectomia total com linfadenectomia</t>
  </si>
  <si>
    <t xml:space="preserve">Gastrectomia total via abdominal</t>
  </si>
  <si>
    <t xml:space="preserve">Gastroenteroanastomose</t>
  </si>
  <si>
    <t xml:space="preserve">Gastrorrafia</t>
  </si>
  <si>
    <t xml:space="preserve">Gastrotomia com sutura de varizes</t>
  </si>
  <si>
    <t xml:space="preserve">Gastrotomia para retirada de CE ou lesão isolada</t>
  </si>
  <si>
    <t xml:space="preserve">Gastrotomia para qualquer finalidade</t>
  </si>
  <si>
    <t xml:space="preserve">Membrana antral - tratamento cirúrgico</t>
  </si>
  <si>
    <t xml:space="preserve">Piloroplastia</t>
  </si>
  <si>
    <t xml:space="preserve">Gastroplastia para obesidade mórbida - qualquer técnica</t>
  </si>
  <si>
    <t xml:space="preserve">Tratamento cirúrgico das varizes gástricas</t>
  </si>
  <si>
    <t xml:space="preserve">Vagotomia com operação de drenagem</t>
  </si>
  <si>
    <t xml:space="preserve">Vagotomia gástrica proximal ou superseletiva com duodenoplastia (operação de drenagem)</t>
  </si>
  <si>
    <t xml:space="preserve">Vagotomia superseletiva ou vagotomia gástrica proximal</t>
  </si>
  <si>
    <t xml:space="preserve">Colocação de banda gástrica por videolaparoscopia</t>
  </si>
  <si>
    <t xml:space="preserve">Conversão de anastomose gastrojejunal por videolaparoscopia</t>
  </si>
  <si>
    <t xml:space="preserve">Gastrectomia parcial com linfadenectomia por videolaparoscopia</t>
  </si>
  <si>
    <t xml:space="preserve">Gastrectomia parcial com vagotomia por videolaparoscopia</t>
  </si>
  <si>
    <t xml:space="preserve">Gastrectomia parcial sem vagotomia por videolaparoscopia</t>
  </si>
  <si>
    <t xml:space="preserve">Gastrectomia total com linfadenectomia por videolaparoscopia</t>
  </si>
  <si>
    <t xml:space="preserve">Gastrectomia total via abdominal por videolaparoscopia</t>
  </si>
  <si>
    <t xml:space="preserve">Gastroenteroanastomose por videolaparoscopia</t>
  </si>
  <si>
    <t xml:space="preserve">Gastrotomia para retirada de CE ou lesão isolada por videolaparoscopia</t>
  </si>
  <si>
    <t xml:space="preserve">Piloroplastia por videolaparoscopia</t>
  </si>
  <si>
    <t xml:space="preserve">Gastroplastia para obesidade mórbida por videolaparoscopia</t>
  </si>
  <si>
    <t xml:space="preserve">Vagotomia gástrica proximal ou superseletiva com duodeno- plastia (operação de drenagem) por videolaparoscopia</t>
  </si>
  <si>
    <t xml:space="preserve">Vagotomia superseletiva ou vagotomia gástrica proximal por videolaparoscopia</t>
  </si>
  <si>
    <t xml:space="preserve">Intestinos (31003001)</t>
  </si>
  <si>
    <t xml:space="preserve">Amputação abdômino-perineal do reto (completa)</t>
  </si>
  <si>
    <t xml:space="preserve">Amputação do reto por procidência</t>
  </si>
  <si>
    <t xml:space="preserve">Anomalia anorretal - correção via sagital posterior</t>
  </si>
  <si>
    <t xml:space="preserve">Anomalia anorretal - tratamento cirúrgico via abdômino- perineal</t>
  </si>
  <si>
    <t xml:space="preserve">Anomalia anorretal - tratamento cirúrgico via perineal</t>
  </si>
  <si>
    <t xml:space="preserve">Anorretomiomectomia</t>
  </si>
  <si>
    <t xml:space="preserve">Apendicectomia</t>
  </si>
  <si>
    <t xml:space="preserve">Apple-Peel - tratamento cirúrgico</t>
  </si>
  <si>
    <t xml:space="preserve">Atresia de cólon - tratamento cirúrgico</t>
  </si>
  <si>
    <t xml:space="preserve">Atresia de duodeno - tratamento cirúrgico</t>
  </si>
  <si>
    <t xml:space="preserve">Atresia jejunal distal ou ileal - tratamento cirúrgico</t>
  </si>
  <si>
    <t xml:space="preserve">Atresia jejunal proximal - tratamento cirúrgico</t>
  </si>
  <si>
    <t xml:space="preserve">Cirurgia de abaixamento - qualquer técnica</t>
  </si>
  <si>
    <t xml:space="preserve">Cirurgia de acesso posterior</t>
  </si>
  <si>
    <t xml:space="preserve">Cisto mesentérico - tratamento cirúrgico</t>
  </si>
  <si>
    <t xml:space="preserve">Colectomia parcial com colostomia</t>
  </si>
  <si>
    <t xml:space="preserve">Colectomia parcial sem colostomia</t>
  </si>
  <si>
    <t xml:space="preserve">Colectomia total com íleo-reto-anastomose</t>
  </si>
  <si>
    <t xml:space="preserve">Colectomia total com ileostomia</t>
  </si>
  <si>
    <t xml:space="preserve">Colocação de sonda enteral</t>
  </si>
  <si>
    <t xml:space="preserve">Colostomia ou enterostomia</t>
  </si>
  <si>
    <t xml:space="preserve">Colotomia e colorrafia</t>
  </si>
  <si>
    <t xml:space="preserve">Distorção de volvo por laparotomia</t>
  </si>
  <si>
    <t xml:space="preserve">Distorção de volvo por via endoscópica</t>
  </si>
  <si>
    <t xml:space="preserve">Divertículo de Meckel - exérese</t>
  </si>
  <si>
    <t xml:space="preserve">Duplicação do tubo digestivo - tratamento cirúrgico</t>
  </si>
  <si>
    <t xml:space="preserve">Enterectomia segmentar</t>
  </si>
  <si>
    <t xml:space="preserve">Entero-anastomose - qualquer segmento</t>
  </si>
  <si>
    <t xml:space="preserve">Enterocolite necrotizante - tratamento cirúrgico</t>
  </si>
  <si>
    <t xml:space="preserve">Enteropexia - qualquer segmento</t>
  </si>
  <si>
    <t xml:space="preserve">Enterotomia e/ou enterorrafia de qualquer segmento (por sutura ou ressecção)</t>
  </si>
  <si>
    <t xml:space="preserve">Esporão retal - ressecção</t>
  </si>
  <si>
    <t xml:space="preserve">Esvaziamento pélvico anterior ou posterior</t>
  </si>
  <si>
    <t xml:space="preserve">Esvaziamento pélvico total</t>
  </si>
  <si>
    <t xml:space="preserve">Fecaloma - remoção manual</t>
  </si>
  <si>
    <t xml:space="preserve">Fechamento de colostomia ou enterostomia</t>
  </si>
  <si>
    <t xml:space="preserve">Fixação do reto por via abdominal</t>
  </si>
  <si>
    <t xml:space="preserve">Íleo meconial - tratamento cirúrgico</t>
  </si>
  <si>
    <t xml:space="preserve">Invaginação intestinal - ressecção</t>
  </si>
  <si>
    <t xml:space="preserve">Invaginação intestinal sem ressecção - tratamento cirúrgico</t>
  </si>
  <si>
    <t xml:space="preserve">Má-rotação intestinal - tratamento cirúrgico</t>
  </si>
  <si>
    <t xml:space="preserve">Megacólon congênito - tratamento cirúrgico</t>
  </si>
  <si>
    <t xml:space="preserve">Membrana duodenal - tratamento cirúrgico</t>
  </si>
  <si>
    <t xml:space="preserve">Pâncreas anular - tratamento cirúrgico</t>
  </si>
  <si>
    <t xml:space="preserve">Perfuração duodenal ou delgado - tratamento cirúrgico</t>
  </si>
  <si>
    <t xml:space="preserve">Piloromiotomia</t>
  </si>
  <si>
    <t xml:space="preserve">Procidência do reto - redução manual</t>
  </si>
  <si>
    <t xml:space="preserve">Proctocolectomia total</t>
  </si>
  <si>
    <t xml:space="preserve">Proctocolectomia total com reservatório ileal</t>
  </si>
  <si>
    <t xml:space="preserve">Ressecção total de intestino delgado</t>
  </si>
  <si>
    <t xml:space="preserve">Retossigmoidectomia abdominal</t>
  </si>
  <si>
    <t xml:space="preserve">Tumor anorretal - ressecção endo-anal, tratamento cirúrgico,</t>
  </si>
  <si>
    <t xml:space="preserve">Amputação abdômino-perineal do reto (completa) por videolaparoscopia</t>
  </si>
  <si>
    <t xml:space="preserve">Apendicectomia por videolaparoscopia</t>
  </si>
  <si>
    <t xml:space="preserve">Cirurgia de abaixamento por videolaparoscopia</t>
  </si>
  <si>
    <t xml:space="preserve">Cisto mesentérico - tratamento cirúrgico por videolaparoscopia</t>
  </si>
  <si>
    <t xml:space="preserve">Colectomia parcial com colostomia por videolaparoscopia</t>
  </si>
  <si>
    <t xml:space="preserve">Colectomia parcial sem colostomia por videolaparoscopia</t>
  </si>
  <si>
    <t xml:space="preserve">Colectomia total com íleo-reto-anastomose por videolaparoscopia</t>
  </si>
  <si>
    <t xml:space="preserve">Colectomia total com ileostomia por videolaparoscopia</t>
  </si>
  <si>
    <t xml:space="preserve">Distorção de volvo por videolaparoscopia</t>
  </si>
  <si>
    <t xml:space="preserve">Divertículo de Meckel - exérese por videolaparoscopia</t>
  </si>
  <si>
    <t xml:space="preserve">Enterectomia segmentar por videolaparoscopia</t>
  </si>
  <si>
    <t xml:space="preserve">Entero-anastomose (qualquer segmento) por videolaparoscopia</t>
  </si>
  <si>
    <t xml:space="preserve">Enteropexia (qualquer segmento) por videolaparoscopia</t>
  </si>
  <si>
    <t xml:space="preserve">Esvaziamento pélvico anterior ou posterior por videolaparoscopia</t>
  </si>
  <si>
    <t xml:space="preserve">Esvaziamento pélvico total por videolaparoscopia</t>
  </si>
  <si>
    <t xml:space="preserve">Fixação do reto por via abdominal por videolaparoscopia</t>
  </si>
  <si>
    <t xml:space="preserve">Megacólon congênito - tratamento cirúrgico por videolaparoscopia</t>
  </si>
  <si>
    <t xml:space="preserve">Pâncreas anular - tratamento cirúrgico por videolaparoscopia</t>
  </si>
  <si>
    <t xml:space="preserve">Perfuração duodenal ou delgado - tratamento cirúrgico por videolaparoscopia</t>
  </si>
  <si>
    <t xml:space="preserve">Piloromiotomia por videolaparoscopia</t>
  </si>
  <si>
    <t xml:space="preserve">Proctocolectomia total com reservatório ileal por videolaparoscopia</t>
  </si>
  <si>
    <t xml:space="preserve">Proctocolectomia total por videolaparoscopia</t>
  </si>
  <si>
    <t xml:space="preserve">Retossigmoidectomia abdominal por videolaparoscopia</t>
  </si>
  <si>
    <t xml:space="preserve">Ânus (31004008)</t>
  </si>
  <si>
    <t xml:space="preserve">Abscesso anorretal - drenagem</t>
  </si>
  <si>
    <t xml:space="preserve">Abscesso isquio-retal - drenagem</t>
  </si>
  <si>
    <t xml:space="preserve">Cerclagem anal</t>
  </si>
  <si>
    <t xml:space="preserve">Corpo estranho do reto - retirada</t>
  </si>
  <si>
    <t xml:space="preserve">Criptectomia (única ou múltipla)</t>
  </si>
  <si>
    <t xml:space="preserve">Dilatação digital ou instrumental do ânus e/ou do reto.</t>
  </si>
  <si>
    <t xml:space="preserve">Esfincteroplastia anal (qualquer técnica)</t>
  </si>
  <si>
    <t xml:space="preserve">Estenose anal - tratamento cirúrgico (qualquer técnica)</t>
  </si>
  <si>
    <t xml:space="preserve">Excisão de plicoma</t>
  </si>
  <si>
    <t xml:space="preserve">Fissurectomia com ou sem esfincterotomia</t>
  </si>
  <si>
    <t xml:space="preserve">Fístula reto-vaginal e fístula anal em ferradura-tratamento cirúrgico via perineal .</t>
  </si>
  <si>
    <t xml:space="preserve">Fistulectomia anal em dois tempos</t>
  </si>
  <si>
    <t xml:space="preserve">Fistulectomia anal em ferradura</t>
  </si>
  <si>
    <t xml:space="preserve">Fistulectomia anal em um tempo</t>
  </si>
  <si>
    <t xml:space="preserve">Fistulectomia anorretal com abaixamento mucoso</t>
  </si>
  <si>
    <t xml:space="preserve">Fistulectomia perineal</t>
  </si>
  <si>
    <t xml:space="preserve">Hemorróidas - fotocoagulação com raio infravermelho (por sessão)</t>
  </si>
  <si>
    <t xml:space="preserve">Hemorróidas - ligadura elástica (por sessão)</t>
  </si>
  <si>
    <t xml:space="preserve">Hemorróidas - tratamento esclerosante (por sessão)</t>
  </si>
  <si>
    <t xml:space="preserve">Hemorroidectomia aberta ou fechada, com ou sem esfincterotomia, sem grampeador</t>
  </si>
  <si>
    <t xml:space="preserve">Laceração anorretal - tratamento cirúrgico por via perineal</t>
  </si>
  <si>
    <t xml:space="preserve">Lesão anal - eletrocauterização</t>
  </si>
  <si>
    <t xml:space="preserve">Papilectomia (única ou múltipla)</t>
  </si>
  <si>
    <t xml:space="preserve">Pólipo retal - ressecção endoanal</t>
  </si>
  <si>
    <t xml:space="preserve">Prolapso retal - esclerose (por sessão)</t>
  </si>
  <si>
    <t xml:space="preserve">Prolapso retal - tratamento cirúrgico perineal</t>
  </si>
  <si>
    <t xml:space="preserve">Reconstituição de esfincter anal por plástica muscular (qualquer técnica)</t>
  </si>
  <si>
    <t xml:space="preserve">Reconstrução total anoperineal</t>
  </si>
  <si>
    <t xml:space="preserve">Tratamento cirúrgico de retocele (colpoperineoplastia posterior)</t>
  </si>
  <si>
    <t xml:space="preserve">Trombose hemorroidária - exérese</t>
  </si>
  <si>
    <t xml:space="preserve">Prurido anal - tratamento cirúrgico.</t>
  </si>
  <si>
    <t xml:space="preserve">Esfincterotomia</t>
  </si>
  <si>
    <t xml:space="preserve">Anopexia mecânica com grampeador</t>
  </si>
  <si>
    <t xml:space="preserve">Fígado e Vias Biliares (31005004)</t>
  </si>
  <si>
    <t xml:space="preserve">Abscesso hepático - drenagem cirúrgica (até 3 fragmentos)</t>
  </si>
  <si>
    <t xml:space="preserve">Alcoolização percutânea dirigida de tumor hepático</t>
  </si>
  <si>
    <t xml:space="preserve">Anastomose biliodigestiva intra-hepática</t>
  </si>
  <si>
    <t xml:space="preserve">Atresia de vias biliares - tratamento cirúrgico</t>
  </si>
  <si>
    <t xml:space="preserve">Biópsia hepática por laparotomia (até 3 fragmentos)</t>
  </si>
  <si>
    <t xml:space="preserve">Biópsia hepática transparietal (até 3 fragmentos)</t>
  </si>
  <si>
    <t xml:space="preserve">Laparotomia para implantação cirúrgica de cateter arterial visceral para quimioterapia</t>
  </si>
  <si>
    <t xml:space="preserve">Cisto de colédoco - tratamento cirúrgico</t>
  </si>
  <si>
    <t xml:space="preserve">Colecistectomia com colangiografia</t>
  </si>
  <si>
    <t xml:space="preserve">Colecistectomia com fístula biliodigestiva</t>
  </si>
  <si>
    <t xml:space="preserve">Colecistectomia sem colangiografia</t>
  </si>
  <si>
    <t xml:space="preserve">Colecistojejunostomia</t>
  </si>
  <si>
    <t xml:space="preserve">Colecistostomia</t>
  </si>
  <si>
    <t xml:space="preserve">Colédoco ou hepático-jejunostomia (qualquer técnica)</t>
  </si>
  <si>
    <t xml:space="preserve">Colédoco ou hepaticoplastia</t>
  </si>
  <si>
    <t xml:space="preserve">Colédoco-duodenostomia</t>
  </si>
  <si>
    <t xml:space="preserve">Coledocotomia ou coledocostomia sem colecistectomia</t>
  </si>
  <si>
    <t xml:space="preserve">Coledocoscopia intra-operatória</t>
  </si>
  <si>
    <t xml:space="preserve">Derivação porto sistêmica</t>
  </si>
  <si>
    <t xml:space="preserve">Desconexão ázigos - portal com esplenectomia</t>
  </si>
  <si>
    <t xml:space="preserve">Desconexão ázigos - portal sem esplenectomia</t>
  </si>
  <si>
    <t xml:space="preserve">Desvascularização hepática</t>
  </si>
  <si>
    <t xml:space="preserve">Drenagem biliar trans-hepática</t>
  </si>
  <si>
    <t xml:space="preserve">Enucleação de metástases hepáticas</t>
  </si>
  <si>
    <t xml:space="preserve">Enucleação de metástases, por metástase</t>
  </si>
  <si>
    <t xml:space="preserve">Hepatorrafia</t>
  </si>
  <si>
    <t xml:space="preserve">Hepatorrafia complexa com lesão de estruturas vasculares bilares</t>
  </si>
  <si>
    <t xml:space="preserve">Lobectomia hepática direita</t>
  </si>
  <si>
    <t xml:space="preserve">Lobectomia hepática esquerda</t>
  </si>
  <si>
    <t xml:space="preserve">Papilotomia transduodenal</t>
  </si>
  <si>
    <t xml:space="preserve">Punção hepática para drenagem de abscessos</t>
  </si>
  <si>
    <t xml:space="preserve">Radioablação / termoablação de tumores hepáticos</t>
  </si>
  <si>
    <t xml:space="preserve">Ressecção de cisto hepático com hepatectomia</t>
  </si>
  <si>
    <t xml:space="preserve">Ressecção de cisto hepático sem hepatectomia</t>
  </si>
  <si>
    <t xml:space="preserve">Ressecção de tumor de vesícula ou da via biliar com hepatectomia</t>
  </si>
  <si>
    <t xml:space="preserve">Ressecção de tumor de vesícula ou da via biliar sem hepatectomia</t>
  </si>
  <si>
    <t xml:space="preserve">Segmentectomia hepática</t>
  </si>
  <si>
    <t xml:space="preserve">Sequestrectomia hepática</t>
  </si>
  <si>
    <t xml:space="preserve">Tratamento cirúrgico de estenose cicatricial das vias biliares</t>
  </si>
  <si>
    <t xml:space="preserve">Trissegmentectomias</t>
  </si>
  <si>
    <t xml:space="preserve">Coledocotomia ou coledocostomia com colecistectomia</t>
  </si>
  <si>
    <t xml:space="preserve">Abscesso hepático - drenagem cirúrgica por videolaparoscopia</t>
  </si>
  <si>
    <t xml:space="preserve">Alcoolização percutânea dirigida de tumor hepático por videolaparoscopia</t>
  </si>
  <si>
    <t xml:space="preserve">Colecistectomia com colangiografia por videolaparoscopia</t>
  </si>
  <si>
    <t xml:space="preserve">Colecistectomia com fístula biliodigestiva por videolaparoscopia</t>
  </si>
  <si>
    <t xml:space="preserve">Colecistectomia sem colangiografia por videolaparoscopia</t>
  </si>
  <si>
    <t xml:space="preserve">Colecistojejunostomia por videolaparoscopia</t>
  </si>
  <si>
    <t xml:space="preserve">Colecistostomia por videolaparoscopia</t>
  </si>
  <si>
    <t xml:space="preserve">Colédoco ou hepático-jejunostomia por videolaparoscopia</t>
  </si>
  <si>
    <t xml:space="preserve">Colédoco-duodenostomia por videolaparoscopia</t>
  </si>
  <si>
    <t xml:space="preserve">Coledocotomia ou coledocostomia com colecistectomia por videolaparoscopia</t>
  </si>
  <si>
    <t xml:space="preserve">Coledocotomia ou coledocostomia sem colecistectomia por videolaparoscopia</t>
  </si>
  <si>
    <t xml:space="preserve">Desconexão ázigos - portal com esplenectomia por videolaparoscopia</t>
  </si>
  <si>
    <t xml:space="preserve">Desconexão ázigos - portal sem esplenectomia por videolaparoscopia</t>
  </si>
  <si>
    <t xml:space="preserve">Enucleação de metástases hepáticas por videolaparoscopia</t>
  </si>
  <si>
    <t xml:space="preserve">Hepatorrafia complexa com lesão de estruturasvasculares biliares por videolaparoscopia</t>
  </si>
  <si>
    <t xml:space="preserve">Hepatorrafia por videolaparoscopia</t>
  </si>
  <si>
    <t xml:space="preserve">Lobectomia hepática direita por videolaparoscopia</t>
  </si>
  <si>
    <t xml:space="preserve">Lobectomia hepática esquerda por videolaparoscopia</t>
  </si>
  <si>
    <t xml:space="preserve">Punção hepática para drenagem de abscessos por videolaparoscopia</t>
  </si>
  <si>
    <t xml:space="preserve">Radioablação / termoablação de tumores hepáticos por videolaparoscopia</t>
  </si>
  <si>
    <t xml:space="preserve">Ressecção de cisto hepático com hepatectomia por videolaparoscopia</t>
  </si>
  <si>
    <t xml:space="preserve">Ressecção de cisto hepático sem hepatectomia por videolaparoscopia</t>
  </si>
  <si>
    <t xml:space="preserve">Biópsia hepática por videolaparoscopia</t>
  </si>
  <si>
    <t xml:space="preserve">Biópsia hepática por laparotomia (acima de 3 fragmentos)</t>
  </si>
  <si>
    <t xml:space="preserve">Biópsia hepática transparietal (acima de 3 fragmentos)</t>
  </si>
  <si>
    <t xml:space="preserve">Pâncreas (31006000)</t>
  </si>
  <si>
    <t xml:space="preserve">Biópsia de pâncreas por laparotomia</t>
  </si>
  <si>
    <t xml:space="preserve">Biópsia de pâncreas por punção dirigida</t>
  </si>
  <si>
    <t xml:space="preserve">Enucleação de tumores pancreáticos</t>
  </si>
  <si>
    <t xml:space="preserve">Hipoglicemia - tratamento cirúrgico (pancreatotomia parcial ou total)</t>
  </si>
  <si>
    <t xml:space="preserve">Pancreatectomia corpo caudal com preservação do baço</t>
  </si>
  <si>
    <t xml:space="preserve">Pancreatectomia parcial ou sequestrectomia</t>
  </si>
  <si>
    <t xml:space="preserve">Pancreato-duodenectomia com linfadenectomia</t>
  </si>
  <si>
    <t xml:space="preserve">Pancreato-enterostomia</t>
  </si>
  <si>
    <t xml:space="preserve">Pancreatorrafia</t>
  </si>
  <si>
    <t xml:space="preserve">Pseudocisto pâncreas - drenagem externa (qualquer técnica)</t>
  </si>
  <si>
    <t xml:space="preserve">Pseudocisto pâncreas - drenagem interna (qualquer técnica)</t>
  </si>
  <si>
    <t xml:space="preserve">Biópsia de pâncreas por videolaparoscopia</t>
  </si>
  <si>
    <t xml:space="preserve">Enucleação de tumores pancreáticos por videolaparoscopia</t>
  </si>
  <si>
    <t xml:space="preserve">Pseudocisto pâncreas - drenagem externa por videolaparoscopia</t>
  </si>
  <si>
    <t xml:space="preserve">Pseudocisto pâncreas - drenagem interna por videolaparoscopia</t>
  </si>
  <si>
    <t xml:space="preserve">Baço (31007007)</t>
  </si>
  <si>
    <t xml:space="preserve">Biópsia esplênica</t>
  </si>
  <si>
    <t xml:space="preserve">Esplenectomia parcial</t>
  </si>
  <si>
    <t xml:space="preserve">Esplenectomia total</t>
  </si>
  <si>
    <t xml:space="preserve">Esplenorrafia</t>
  </si>
  <si>
    <t xml:space="preserve">Esplenectomia parcial por videolaparoscopia</t>
  </si>
  <si>
    <t xml:space="preserve">Esplenectomia total por videolaparoscopia</t>
  </si>
  <si>
    <t xml:space="preserve">Esplenorrafia por videolaparoscopia</t>
  </si>
  <si>
    <t xml:space="preserve">Peritônio (31008003)</t>
  </si>
  <si>
    <t xml:space="preserve">Diálise peritoneal intermitente - agudo ou crônico (por sessão)</t>
  </si>
  <si>
    <t xml:space="preserve">Diálise peritoneal ambulatorial contínua (CAPD) 9 dias - treinamento</t>
  </si>
  <si>
    <t xml:space="preserve">Diálise peritoneal ambulatorial contínua (CAPD) por mês/paciente</t>
  </si>
  <si>
    <t xml:space="preserve">Diálise peritoneal automática (APD) - tratamento (agudo ou crônico)</t>
  </si>
  <si>
    <t xml:space="preserve">Epiploplastia</t>
  </si>
  <si>
    <t xml:space="preserve">Implante de cateter peritoneal</t>
  </si>
  <si>
    <t xml:space="preserve">Instalação de cateter Tenckhoff</t>
  </si>
  <si>
    <t xml:space="preserve">Retirada de cateter Tenckhoff</t>
  </si>
  <si>
    <t xml:space="preserve">Epiploplastia por videolaparoscopia</t>
  </si>
  <si>
    <t xml:space="preserve">Diálise peritoneal automática por mês (agudo ou crônico)</t>
  </si>
  <si>
    <t xml:space="preserve">Abdome, Parede e Cavidade (31009000)</t>
  </si>
  <si>
    <t xml:space="preserve">Abscesso perineal - drenagem cirúrgica</t>
  </si>
  <si>
    <t xml:space="preserve">Biópsia de parede abdominal</t>
  </si>
  <si>
    <t xml:space="preserve">Cisto sacro-coccígeo - tratamento cirúrgico</t>
  </si>
  <si>
    <t xml:space="preserve">Diástase dos retos-abdominais - tratamento cirúrgico</t>
  </si>
  <si>
    <t xml:space="preserve">Hérnia inguinal encarcerada em RN ou lactente</t>
  </si>
  <si>
    <t xml:space="preserve">Herniorrafia com ressecção intestinal - estrangulada</t>
  </si>
  <si>
    <t xml:space="preserve">Herniorrafia crural - unilateral</t>
  </si>
  <si>
    <t xml:space="preserve">Herniorrafia epigástrica</t>
  </si>
  <si>
    <t xml:space="preserve">Herniorrafia incisional</t>
  </si>
  <si>
    <t xml:space="preserve">Herniorrafia inguinal - unilateral</t>
  </si>
  <si>
    <t xml:space="preserve">Herniorrafia inguinal no RN ou lactente</t>
  </si>
  <si>
    <t xml:space="preserve">Herniorrafia lombar</t>
  </si>
  <si>
    <t xml:space="preserve">Herniorrafia recidivante</t>
  </si>
  <si>
    <t xml:space="preserve">Herniorrafia sem ressecção intestinal encarcerada</t>
  </si>
  <si>
    <t xml:space="preserve">Herniorrafia umbilical</t>
  </si>
  <si>
    <t xml:space="preserve">Laparotomia exploradora, ou para biópsia, ou para drenagem de abscesso, ou para liberação de bridas em vigência de oclusão</t>
  </si>
  <si>
    <t xml:space="preserve">Neuroblastoma abdominal - exérese</t>
  </si>
  <si>
    <t xml:space="preserve">Onfalocele/gastrosquise em 1 tempo ou primeiro tempo ou prótese - tratamento cirúrgico</t>
  </si>
  <si>
    <t xml:space="preserve">Onfalocele/gastrosquise - segundo tempo - tratamento cirúrgico</t>
  </si>
  <si>
    <t xml:space="preserve">Paracentese abdominal</t>
  </si>
  <si>
    <t xml:space="preserve">Reconstrução da parede abdominal com retalho muscular ou miocutâneo</t>
  </si>
  <si>
    <t xml:space="preserve">Reparação de outras hérnias (inclui herniorrafia muscular)</t>
  </si>
  <si>
    <t xml:space="preserve">Ressecção de cisto ou fístula de úraco</t>
  </si>
  <si>
    <t xml:space="preserve">Ressecção de cisto ou fístula ou restos do ducto onfalomesentérico</t>
  </si>
  <si>
    <t xml:space="preserve">Ressutura da parede abdominal (por deiscência total ou evisceração)</t>
  </si>
  <si>
    <t xml:space="preserve">Teratoma sacro-coccígeo - exérese</t>
  </si>
  <si>
    <t xml:space="preserve">Herniorrafia com ressecção intestinal - estrangulada por videolaparoscopia</t>
  </si>
  <si>
    <t xml:space="preserve">Herniorrafia crural - unilateral por videolaparoscopia</t>
  </si>
  <si>
    <t xml:space="preserve">Herniorrafia inguinal - unilateral por videolaparoscopia</t>
  </si>
  <si>
    <t xml:space="preserve">Herniorrafia recidivante por videolaparoscopia</t>
  </si>
  <si>
    <t xml:space="preserve">Laparotomia exploradora, ou para biópsia, ou para drenagem de abscesso, ou para liberação de bridas em vigência de oclusão por videolaparoscopia</t>
  </si>
  <si>
    <t xml:space="preserve">Herniorrafia inguinal em criança - unilateral</t>
  </si>
  <si>
    <t xml:space="preserve">Rim, Bacinete e SupraRenal (31101003)</t>
  </si>
  <si>
    <t xml:space="preserve">Abscesso renal ou peri-renal - drenagem cirúrgica</t>
  </si>
  <si>
    <t xml:space="preserve">Abscesso renal ou peri-renal - drenagem percutânea</t>
  </si>
  <si>
    <t xml:space="preserve">Adrenalectomia unilateral</t>
  </si>
  <si>
    <t xml:space="preserve">Angioplastia renal unilateral a céu aberto</t>
  </si>
  <si>
    <t xml:space="preserve">Angioplastia renal unilateral transluminal</t>
  </si>
  <si>
    <t xml:space="preserve">Autotransplante renal unilateral</t>
  </si>
  <si>
    <t xml:space="preserve">Biópsia renal cirúrgica unilateral</t>
  </si>
  <si>
    <t xml:space="preserve">Cisto renal - escleroterapia percutânea - por cisto</t>
  </si>
  <si>
    <t xml:space="preserve">Endopielotomia percutânea unilateral</t>
  </si>
  <si>
    <t xml:space="preserve">Estenose de junção pieloureteral - tratamento cirúrgico</t>
  </si>
  <si>
    <t xml:space="preserve">Fístula pielo-cutânea - tratamento cirúrgico</t>
  </si>
  <si>
    <t xml:space="preserve">Lombotomia exploradora</t>
  </si>
  <si>
    <t xml:space="preserve">Marsupialização de cistos renais unilateral</t>
  </si>
  <si>
    <t xml:space="preserve">Nefrectomia parcial com ureterectomia</t>
  </si>
  <si>
    <t xml:space="preserve">Nefrectomia parcial unilateral</t>
  </si>
  <si>
    <t xml:space="preserve">Nefrectomia parcial unilateral extracorpórea</t>
  </si>
  <si>
    <t xml:space="preserve">Nefrectomia radical unilateral</t>
  </si>
  <si>
    <t xml:space="preserve">Nefrectomia total unilateral</t>
  </si>
  <si>
    <t xml:space="preserve">Nefro ou pieloenterocistostomia unilateral</t>
  </si>
  <si>
    <t xml:space="preserve">Nefrolitotomia anatrófica unilateral</t>
  </si>
  <si>
    <t xml:space="preserve">Nefrolitotomia percutânea unilateral</t>
  </si>
  <si>
    <t xml:space="preserve">Nefrolitotomia simples unilateral</t>
  </si>
  <si>
    <t xml:space="preserve">Nefrolitotripsia extracorpórea - 1ª sessão</t>
  </si>
  <si>
    <t xml:space="preserve">Nefrolitotripsia extracorpórea - reaplicações (até 3 meses)</t>
  </si>
  <si>
    <t xml:space="preserve">Nefrolitotripsia percutânea unilateral (MEC., E.H., ou US)</t>
  </si>
  <si>
    <t xml:space="preserve">Nefropexia unilateral</t>
  </si>
  <si>
    <t xml:space="preserve">Nefrorrafia (trauma) unilateral</t>
  </si>
  <si>
    <t xml:space="preserve">Nefrostomia a céu aberto unilateral</t>
  </si>
  <si>
    <t xml:space="preserve">Nefrostomia percutânea unilateral</t>
  </si>
  <si>
    <t xml:space="preserve">Nefroureterectomia com ressecção vesical unilateral</t>
  </si>
  <si>
    <t xml:space="preserve">Pielolitotomia com nefrolitotomia anatrófica unilateral</t>
  </si>
  <si>
    <t xml:space="preserve">Pielolitotomia com nefrolitotomia simples unilateral</t>
  </si>
  <si>
    <t xml:space="preserve">Pielolitotomia unilateral</t>
  </si>
  <si>
    <t xml:space="preserve">Pieloplastia</t>
  </si>
  <si>
    <t xml:space="preserve">Pielostomia unilateral</t>
  </si>
  <si>
    <t xml:space="preserve">Pielotomia exploradora unilateral</t>
  </si>
  <si>
    <t xml:space="preserve">Punção aspirativa renal para diagnóstico de rejeição (ato médico)</t>
  </si>
  <si>
    <t xml:space="preserve">Punção biópsia renal percutânea</t>
  </si>
  <si>
    <t xml:space="preserve">Revascularização renal - qualquer técnica</t>
  </si>
  <si>
    <t xml:space="preserve">Sinfisiotomia (rim em ferradura)</t>
  </si>
  <si>
    <t xml:space="preserve">Transuretero anastomose</t>
  </si>
  <si>
    <t xml:space="preserve">Tratamento cirúrgico da fístula pielo-intestinal</t>
  </si>
  <si>
    <t xml:space="preserve">Tumor renal - enucleação unilateral</t>
  </si>
  <si>
    <t xml:space="preserve">Tumor Wilms - tratamento cirúrgico</t>
  </si>
  <si>
    <t xml:space="preserve">Tumores retro-peritoneais malignos unilaterais - exérese</t>
  </si>
  <si>
    <t xml:space="preserve">Adrenalectomia laparoscópica unilateral</t>
  </si>
  <si>
    <t xml:space="preserve">Marsupialização laparoscópica de cisto renal unilateral</t>
  </si>
  <si>
    <t xml:space="preserve">Biópsia renal laparoscópica unilateral</t>
  </si>
  <si>
    <t xml:space="preserve">Nefropexia laparoscópica unilateral</t>
  </si>
  <si>
    <t xml:space="preserve">Pieloplastia laparoscópica unilateral</t>
  </si>
  <si>
    <t xml:space="preserve">Pielolitotomia laparoscópica unilateral</t>
  </si>
  <si>
    <t xml:space="preserve">Nefroureterectomia com ressecção vesical laparoscópica unilateral</t>
  </si>
  <si>
    <t xml:space="preserve">Nefrectomia radical laparoscópica unilateral</t>
  </si>
  <si>
    <t xml:space="preserve">Nefrectomia parcial laparoscópica unilateral</t>
  </si>
  <si>
    <t xml:space="preserve">Nefrolitotripsia percutânea unilateral a laser</t>
  </si>
  <si>
    <t xml:space="preserve">Nefrectomia total unilateral por videolaparoscopia</t>
  </si>
  <si>
    <t xml:space="preserve">Ureter (31102000)</t>
  </si>
  <si>
    <t xml:space="preserve">Biópsia cirúrgica de ureter unilateral</t>
  </si>
  <si>
    <t xml:space="preserve">Biópsia endoscópica de ureter unilateral</t>
  </si>
  <si>
    <t xml:space="preserve">Cateterismo ureteral unilateral</t>
  </si>
  <si>
    <t xml:space="preserve">Colocação cirúrgica de duplo J unilateral</t>
  </si>
  <si>
    <t xml:space="preserve">Colocação cistoscópica de duplo J unilateral</t>
  </si>
  <si>
    <t xml:space="preserve">Colocação nefroscópica de duplo J unilateral</t>
  </si>
  <si>
    <t xml:space="preserve">Colocação ureteroscópica de duplo J unilateral</t>
  </si>
  <si>
    <t xml:space="preserve">Dilatação endoscópica unilateral</t>
  </si>
  <si>
    <t xml:space="preserve">Duplicação pieloureteral - tratamento cirúrgico</t>
  </si>
  <si>
    <t xml:space="preserve">Fístula uretero-cutânea unilateral - tratamento cirúrgico</t>
  </si>
  <si>
    <t xml:space="preserve">Fístula uretero-intestinal unilateral - tratamento cirúrgico</t>
  </si>
  <si>
    <t xml:space="preserve">Fístula uretero-vaginal unilateral - tratamento cirúrgico</t>
  </si>
  <si>
    <t xml:space="preserve">Meatotomia endoscópica unilateral</t>
  </si>
  <si>
    <t xml:space="preserve">Reimplante ureterointestinal uni ou bilateral</t>
  </si>
  <si>
    <t xml:space="preserve">Reimplante ureteral por via extra ou intravesical unilateral</t>
  </si>
  <si>
    <t xml:space="preserve">Reimplante uretero-vesical unilateral - via combinada</t>
  </si>
  <si>
    <t xml:space="preserve">Retirada endoscópica de cálculo de ureter unilateral</t>
  </si>
  <si>
    <t xml:space="preserve">Transureterostomia</t>
  </si>
  <si>
    <t xml:space="preserve">Ureterectomia unilateral</t>
  </si>
  <si>
    <t xml:space="preserve">Ureterocele unilateral - ressecção a céu aberto</t>
  </si>
  <si>
    <t xml:space="preserve">Ureteroceles - tratamento endoscópico</t>
  </si>
  <si>
    <t xml:space="preserve">Ureteroileocistostomia unilateral</t>
  </si>
  <si>
    <t xml:space="preserve">Ureteroileostomia cutânea unilateral</t>
  </si>
  <si>
    <t xml:space="preserve">Ureterólise unilateral</t>
  </si>
  <si>
    <t xml:space="preserve">Ureterolitotomia unilateral</t>
  </si>
  <si>
    <t xml:space="preserve">Ureterolitotripsia extracorpórea - 1ª sessão</t>
  </si>
  <si>
    <t xml:space="preserve">Ureterolitotripsia extracorpórea - reaplicações (até 3 meses)</t>
  </si>
  <si>
    <t xml:space="preserve">Ureteroplastia unilateral</t>
  </si>
  <si>
    <t xml:space="preserve">Ureterorrenolitotomia unilateral</t>
  </si>
  <si>
    <t xml:space="preserve">Ureterorrenolitotripsia flexível a laser unilateral</t>
  </si>
  <si>
    <t xml:space="preserve">Ureterorrenolitotripsia rígida unilateral</t>
  </si>
  <si>
    <t xml:space="preserve">Ureterossigmoidoplastia unilateral</t>
  </si>
  <si>
    <t xml:space="preserve">Ureterossigmoidostomia unilateral</t>
  </si>
  <si>
    <t xml:space="preserve">Ureterostomia cutânea unilateral</t>
  </si>
  <si>
    <t xml:space="preserve">Ureterotomia interna percutânea unilateral</t>
  </si>
  <si>
    <t xml:space="preserve">Ureterotomia interna ureteroscópica flexível unilateral</t>
  </si>
  <si>
    <t xml:space="preserve">Ureterotomia interna ureteroscópica rígida unilateral</t>
  </si>
  <si>
    <t xml:space="preserve">Ureteroureterocistoneostomia</t>
  </si>
  <si>
    <t xml:space="preserve">Ureteroureterostomia unilateral</t>
  </si>
  <si>
    <t xml:space="preserve">Ureterolitotomia laparoscópica unilateral</t>
  </si>
  <si>
    <t xml:space="preserve">Ureterólise laparoscópica unilateral</t>
  </si>
  <si>
    <t xml:space="preserve">Ureteroureterostomia laparoscópica unilateral</t>
  </si>
  <si>
    <t xml:space="preserve">Ureteroplastia laparoscópica unilateral</t>
  </si>
  <si>
    <t xml:space="preserve">Correção laparoscópica de refluxo vesico-ureteral unilateral</t>
  </si>
  <si>
    <t xml:space="preserve">Reimplante uretero-vesical laparoscópico unilateral</t>
  </si>
  <si>
    <t xml:space="preserve">Reimplante ureterointestinal laparoscópico unilateral</t>
  </si>
  <si>
    <t xml:space="preserve">Ureterorrenolitotripsia rígida unilateral a laser</t>
  </si>
  <si>
    <t xml:space="preserve">Refluxo vésico-ureteral - tratamento endoscópico</t>
  </si>
  <si>
    <t xml:space="preserve">Bexiga (31103006)</t>
  </si>
  <si>
    <t xml:space="preserve">Ampliação vesical</t>
  </si>
  <si>
    <t xml:space="preserve">Bexiga psóica</t>
  </si>
  <si>
    <t xml:space="preserve">Biópsia endoscópica de bexiga (inclui cistoscopia)</t>
  </si>
  <si>
    <t xml:space="preserve">Biópsia vesical a céu aberto</t>
  </si>
  <si>
    <t xml:space="preserve">Cálculo vesical - extração endoscópica</t>
  </si>
  <si>
    <t xml:space="preserve">Cistectomia parcial</t>
  </si>
  <si>
    <t xml:space="preserve">Cistectomia radical (inclui próstata ou útero)</t>
  </si>
  <si>
    <t xml:space="preserve">Cistectomia total</t>
  </si>
  <si>
    <t xml:space="preserve">Cistolitotomia</t>
  </si>
  <si>
    <t xml:space="preserve">Cistolitotripsia extracorpórea - 1ª sessão</t>
  </si>
  <si>
    <t xml:space="preserve">Cistolitotripsia extracorpórea - reaplicações (até 3 meses)</t>
  </si>
  <si>
    <t xml:space="preserve">Cistolitotripsia percutânea (U.S., E.H., E.C.)</t>
  </si>
  <si>
    <t xml:space="preserve">Cistolitotripsia transuretral (U.S., E.H., E.C.)</t>
  </si>
  <si>
    <t xml:space="preserve">Cistoplastia redutora</t>
  </si>
  <si>
    <t xml:space="preserve">Cistorrafia (trauma)</t>
  </si>
  <si>
    <t xml:space="preserve">Cistostomia cirúrgica</t>
  </si>
  <si>
    <t xml:space="preserve">Cistostomia com procedimento endoscópico</t>
  </si>
  <si>
    <t xml:space="preserve">Cistostomia por punção com trocater</t>
  </si>
  <si>
    <t xml:space="preserve">Colo de divertículo - ressecção endoscópica</t>
  </si>
  <si>
    <t xml:space="preserve">Colo vesical - ressecção endoscópica</t>
  </si>
  <si>
    <t xml:space="preserve">Corpo estranho - extração cirúrgica</t>
  </si>
  <si>
    <t xml:space="preserve">Corpo estranho - extração endoscópica</t>
  </si>
  <si>
    <t xml:space="preserve">Diverticulectomia vesical</t>
  </si>
  <si>
    <t xml:space="preserve">Enterocistoplastia (ampliação vesical)</t>
  </si>
  <si>
    <t xml:space="preserve">Extrofia em cloaca - tratamento cirúrgico</t>
  </si>
  <si>
    <t xml:space="preserve">Extrofia vesical - tratamento cirúrgico</t>
  </si>
  <si>
    <t xml:space="preserve">Fístula vésico-cutânea - tratamento cirúrgico</t>
  </si>
  <si>
    <t xml:space="preserve">Fístula vésico-entérica - tratamento cirúrgico</t>
  </si>
  <si>
    <t xml:space="preserve">Fístula vésico-retal - tratamento cirúrgico</t>
  </si>
  <si>
    <t xml:space="preserve">Fístula vésico-uterina - tratamento cirúrgico</t>
  </si>
  <si>
    <t xml:space="preserve">Fístula vésico-vaginal - tratamento cirúrgico</t>
  </si>
  <si>
    <t xml:space="preserve">Incontinência urinária - "sling" vaginal ou abdominal</t>
  </si>
  <si>
    <t xml:space="preserve">Incontinência urinária - suspensão endoscópica de colo</t>
  </si>
  <si>
    <t xml:space="preserve">Incontinência urinária - tratamento cirúrgico supra-púbico</t>
  </si>
  <si>
    <t xml:space="preserve">Incontinência urinária - tratamento endoscópico (injeção)</t>
  </si>
  <si>
    <t xml:space="preserve">Incontinência urinária com colpoplastia anterior - tratamento cirúrgico (com ou sem uso de prótese)</t>
  </si>
  <si>
    <t xml:space="preserve">Pólipos vesicais - ressecção cirúrgica</t>
  </si>
  <si>
    <t xml:space="preserve">Pólipos vesicais - ressecção endoscópica</t>
  </si>
  <si>
    <t xml:space="preserve">Punção e aspiração vesical</t>
  </si>
  <si>
    <t xml:space="preserve">Reimplante uretero-vesical à Boari</t>
  </si>
  <si>
    <t xml:space="preserve">Retenção por coágulo - aspiração vesical</t>
  </si>
  <si>
    <t xml:space="preserve">Tumor vesical - fotocoagulação a laser</t>
  </si>
  <si>
    <t xml:space="preserve">Tumor vesical - ressecção endoscópica</t>
  </si>
  <si>
    <t xml:space="preserve">Vesicostomia cutânea</t>
  </si>
  <si>
    <t xml:space="preserve">Retirada endoscópica de duplo J</t>
  </si>
  <si>
    <t xml:space="preserve">Neobexiga cutânea continente</t>
  </si>
  <si>
    <t xml:space="preserve">Neobexiga retal continente</t>
  </si>
  <si>
    <t xml:space="preserve">Neobexiga uretral continente</t>
  </si>
  <si>
    <t xml:space="preserve">Correção laparoscópica de incontinência urinária</t>
  </si>
  <si>
    <t xml:space="preserve">Cistectomia parcial laparoscópica</t>
  </si>
  <si>
    <t xml:space="preserve">Cistectomia radical laparoscópica (inclui próstata ou útero)</t>
  </si>
  <si>
    <t xml:space="preserve">Neobexiga laparoscópica</t>
  </si>
  <si>
    <t xml:space="preserve">Diverticulectomia vesical laparoscópica</t>
  </si>
  <si>
    <t xml:space="preserve">Cistolitotripsia a laser</t>
  </si>
  <si>
    <t xml:space="preserve">TRATAMENTO DA HIPERATIVIDADE VESICAL: INJEÇÃO INTRAVESICAL DE TOXINA BOTULÍNICA</t>
  </si>
  <si>
    <t xml:space="preserve">Uretra (31104002)</t>
  </si>
  <si>
    <t xml:space="preserve">Abscesso periuretral - tratamento cirúrgico</t>
  </si>
  <si>
    <t xml:space="preserve">Biópsia endoscópica de uretra</t>
  </si>
  <si>
    <t xml:space="preserve">Corpo estranho ou cálculo - extração cirúrgica</t>
  </si>
  <si>
    <t xml:space="preserve">Corpo estranho ou cálculo - extração endoscópica</t>
  </si>
  <si>
    <t xml:space="preserve">Divertículo uretral - tratamento cirúrgico</t>
  </si>
  <si>
    <t xml:space="preserve">Eletrocoagulação endoscópica</t>
  </si>
  <si>
    <t xml:space="preserve">Fístula uretro-cutânea - correção cirúrgica</t>
  </si>
  <si>
    <t xml:space="preserve">Fístula uretro-retal - correção cirúrgica</t>
  </si>
  <si>
    <t xml:space="preserve">Fístula uretro-vaginal - correção cirúrgica</t>
  </si>
  <si>
    <t xml:space="preserve">Incontinência urinária masculina - tratamento cirúrgico (exclui implante de esfincter artificial)</t>
  </si>
  <si>
    <t xml:space="preserve">Injeções periuretrais (incluindo uretrocistocopia) por tratamento</t>
  </si>
  <si>
    <t xml:space="preserve">Meatoplastia (retalho cutâneo)</t>
  </si>
  <si>
    <t xml:space="preserve">Meatotomia uretral</t>
  </si>
  <si>
    <t xml:space="preserve">Neouretra proximal (cistouretroplastia)</t>
  </si>
  <si>
    <t xml:space="preserve">Ressecção de carúncula</t>
  </si>
  <si>
    <t xml:space="preserve">Ressecção de válvula uretral posterior</t>
  </si>
  <si>
    <t xml:space="preserve">Tumor uretral - excisão</t>
  </si>
  <si>
    <t xml:space="preserve">Uretroplastia anterior</t>
  </si>
  <si>
    <t xml:space="preserve">Uretroplastia posterior</t>
  </si>
  <si>
    <t xml:space="preserve">Uretrostomia</t>
  </si>
  <si>
    <t xml:space="preserve">Uretrotomia interna</t>
  </si>
  <si>
    <t xml:space="preserve">Uretrotomia interna com prótese endouretral</t>
  </si>
  <si>
    <t xml:space="preserve">Uretrectomia total</t>
  </si>
  <si>
    <t xml:space="preserve">Incontinência urinária masculina - "sling" ou esfíncter artificial</t>
  </si>
  <si>
    <t xml:space="preserve">31199003 OBSERVAÇÃO:</t>
  </si>
  <si>
    <t xml:space="preserve">1 Custos operacionais referentes a acessórios e descartáveis serão ajustados diretamente e de comum acordo entre as partes</t>
  </si>
  <si>
    <t xml:space="preserve">Próstata e Vesículas Seminais (31201008)</t>
  </si>
  <si>
    <t xml:space="preserve">Ablação prostática a laser</t>
  </si>
  <si>
    <t xml:space="preserve">Abscesso de próstata - drenagem</t>
  </si>
  <si>
    <t xml:space="preserve">Biópsia prostática - até 8 fragmentos</t>
  </si>
  <si>
    <t xml:space="preserve">Biópsia prostática - mais de 8 fragmentos</t>
  </si>
  <si>
    <t xml:space="preserve">Eletrovaporização de próstata</t>
  </si>
  <si>
    <t xml:space="preserve">Hemorragia da loja prostática - evacuação e irrigação</t>
  </si>
  <si>
    <t xml:space="preserve">Hemorragia da loja prostática - revisão endoscópica</t>
  </si>
  <si>
    <t xml:space="preserve">Hipertrofia prostática - implante de prótese</t>
  </si>
  <si>
    <t xml:space="preserve">Hipertrofia prostática - tratamento por dilatação</t>
  </si>
  <si>
    <t xml:space="preserve">Prostatavesiculectomia radical</t>
  </si>
  <si>
    <t xml:space="preserve">Prostatectomia a céu aberto</t>
  </si>
  <si>
    <t xml:space="preserve">Ressecção endoscópica da próstata</t>
  </si>
  <si>
    <t xml:space="preserve">Prostatavesiculectomia radical laparoscópica</t>
  </si>
  <si>
    <t xml:space="preserve">Exérese laparoscópica de cisto de vesícula seminal unilateral</t>
  </si>
  <si>
    <t xml:space="preserve">31201997 OBSERVAÇÃO:</t>
  </si>
  <si>
    <t xml:space="preserve">* Referente aos códigos 31201032 e 31201040:</t>
  </si>
  <si>
    <t xml:space="preserve">Quando orientados por US, acrescentar US transretal (40901335)</t>
  </si>
  <si>
    <t xml:space="preserve">Escroto (31202004)</t>
  </si>
  <si>
    <t xml:space="preserve">Drenagem de abscesso</t>
  </si>
  <si>
    <t xml:space="preserve">Elefantíase peno-escrotal - tratamento cirúrgico</t>
  </si>
  <si>
    <t xml:space="preserve">Exérese de cisto escrotal</t>
  </si>
  <si>
    <t xml:space="preserve">Reconstrução da bolsa escrotal com retalho inguinal pediculado - por estágio</t>
  </si>
  <si>
    <t xml:space="preserve">Ressecção parcial da bolsa escrotal</t>
  </si>
  <si>
    <t xml:space="preserve">Testículo (31203000)</t>
  </si>
  <si>
    <t xml:space="preserve">Autotransplante de um testículo</t>
  </si>
  <si>
    <t xml:space="preserve">Biópsia unilateral de testículo</t>
  </si>
  <si>
    <t xml:space="preserve">Escroto agudo - exploração cirúrgica</t>
  </si>
  <si>
    <t xml:space="preserve">Hidrocele unilateral - correção cirúrgica</t>
  </si>
  <si>
    <t xml:space="preserve">Implante de prótese testicular unilateral</t>
  </si>
  <si>
    <t xml:space="preserve">Orquidopexia unilateral</t>
  </si>
  <si>
    <t xml:space="preserve">Orquiectomia unilateral</t>
  </si>
  <si>
    <t xml:space="preserve">Punção da vaginal</t>
  </si>
  <si>
    <t xml:space="preserve">Reparação plástica (trauma)</t>
  </si>
  <si>
    <t xml:space="preserve">Torção de testículo - cura cirúrgica</t>
  </si>
  <si>
    <t xml:space="preserve">Tumor de testículo - ressecção</t>
  </si>
  <si>
    <t xml:space="preserve">Varicocele unilateral - correção cirúrgica</t>
  </si>
  <si>
    <t xml:space="preserve">Orquidopexia laparoscópica unilateral</t>
  </si>
  <si>
    <t xml:space="preserve">Orquiectomia intra-abdominal laparoscópica unilateral</t>
  </si>
  <si>
    <t xml:space="preserve">Correção laparoscópica de varicocele unilateral</t>
  </si>
  <si>
    <t xml:space="preserve">Epidídimo (31204007)</t>
  </si>
  <si>
    <t xml:space="preserve">Biópsia de epidídimo</t>
  </si>
  <si>
    <t xml:space="preserve">Epididimectomia unilateral</t>
  </si>
  <si>
    <t xml:space="preserve">Epididimovasoplastia unilateral</t>
  </si>
  <si>
    <t xml:space="preserve">Epididimovasoplastia unilateral microcirúrgica</t>
  </si>
  <si>
    <t xml:space="preserve">Exérese de cisto unilateral</t>
  </si>
  <si>
    <t xml:space="preserve">Cordão Espermático (31205003)</t>
  </si>
  <si>
    <t xml:space="preserve">Espermatocelectomia unilateral</t>
  </si>
  <si>
    <t xml:space="preserve">Exploração cirúrgica do deferente unilateral</t>
  </si>
  <si>
    <t xml:space="preserve">Recanalização dos ductos deferentes</t>
  </si>
  <si>
    <t xml:space="preserve">Vasectomia unilateral</t>
  </si>
  <si>
    <t xml:space="preserve">Vaso-vasostomia microcirúrgica unilateral (recanalização dos ductos deferentes)</t>
  </si>
  <si>
    <t xml:space="preserve">Cirurgia esterilizadora masculina</t>
  </si>
  <si>
    <t xml:space="preserve">31205992 OBSERVAÇÕES:</t>
  </si>
  <si>
    <t xml:space="preserve">Referente ao código 31205070  Cirurgia esterilizadora masculina:</t>
  </si>
  <si>
    <t xml:space="preserve">* A esterilização masculina é um conjunto de ações complexas das quais o ato médicocirúrgico de ligadura bilateral dos canais deferentes é apenas uma das etapas</t>
  </si>
  <si>
    <t xml:space="preserve">* O procedimento cirúrgico de esterilização masculina pode ser realizado apenas em pacientes com capacidade civil plena, de acordo com o previsto na Lei 9263 de 12 de janeiro de 1996 e somente 60 (sessenta) dias depois da manifestação de vontade</t>
  </si>
  <si>
    <t xml:space="preserve">* A manifestação de vontade, bem como o procedimento realizado, devem estar devidamente registrados em prontuário</t>
  </si>
  <si>
    <t xml:space="preserve">O médico que se propõe a realizar o procedimento de esterilização masculina deve estar habilitado para proceder a sua reversão</t>
  </si>
  <si>
    <t xml:space="preserve">Pênis (31206000)</t>
  </si>
  <si>
    <t xml:space="preserve">Amputação parcial</t>
  </si>
  <si>
    <t xml:space="preserve">Amputação total</t>
  </si>
  <si>
    <t xml:space="preserve">Biópsia peniana</t>
  </si>
  <si>
    <t xml:space="preserve">Doença de Peyronie - tratamento cirúrgico</t>
  </si>
  <si>
    <t xml:space="preserve">Eletrocoagulação de lesões cutâneas</t>
  </si>
  <si>
    <t xml:space="preserve">Emasculação</t>
  </si>
  <si>
    <t xml:space="preserve">Epispadia - reconstrução por etapa</t>
  </si>
  <si>
    <t xml:space="preserve">Epispadia com incontinência - tratamento cirúrgico</t>
  </si>
  <si>
    <t xml:space="preserve">Fratura de pênis - tratamento cirúrgico</t>
  </si>
  <si>
    <t xml:space="preserve">Hipospadia - por estágio</t>
  </si>
  <si>
    <t xml:space="preserve">Hipospadia distal - tratamento em 1 tempo</t>
  </si>
  <si>
    <t xml:space="preserve">Hipospadia proximal - tratamento em 1 tempo</t>
  </si>
  <si>
    <t xml:space="preserve">Implante de prótese semi-rígida (exclui próteses infláveis)</t>
  </si>
  <si>
    <t xml:space="preserve">Neofaloplastia - por estágio</t>
  </si>
  <si>
    <t xml:space="preserve">Neofaloplastia com retalho inguinal pediculado com reconstrução uretral - por estágio</t>
  </si>
  <si>
    <t xml:space="preserve">Parafimose - redução manual ou cirúrgica</t>
  </si>
  <si>
    <t xml:space="preserve">Pênis curvo congênito</t>
  </si>
  <si>
    <t xml:space="preserve">Plástica - retalho cutâneo à distância</t>
  </si>
  <si>
    <t xml:space="preserve">Plástica de corpo cavernoso</t>
  </si>
  <si>
    <t xml:space="preserve">Plástica do freio bálano-prepucial</t>
  </si>
  <si>
    <t xml:space="preserve">Postectomia</t>
  </si>
  <si>
    <t xml:space="preserve">Priapismo - tratamento cirúrgico</t>
  </si>
  <si>
    <t xml:space="preserve">Reconstrução de pênis com enxerto - plástica total</t>
  </si>
  <si>
    <t xml:space="preserve">Reimplante do pênis</t>
  </si>
  <si>
    <t xml:space="preserve">Revascularização peniana</t>
  </si>
  <si>
    <t xml:space="preserve">31299008 OBSERVAÇÃO:</t>
  </si>
  <si>
    <t xml:space="preserve">Vulva (31301002)</t>
  </si>
  <si>
    <t xml:space="preserve">Bartolinectomia unilateral</t>
  </si>
  <si>
    <t xml:space="preserve">Biópsia de vulva</t>
  </si>
  <si>
    <t xml:space="preserve">Cauterização química, ou eletrocauterização, ou criocauterização de lesões da vulva (por grupo de até 5 lesões)</t>
  </si>
  <si>
    <t xml:space="preserve">Clitorectomia (parcial ou total)</t>
  </si>
  <si>
    <t xml:space="preserve">Clitoroplastia</t>
  </si>
  <si>
    <t xml:space="preserve">Excisão radical local da vulva (não inclui a linfadenectomia)</t>
  </si>
  <si>
    <t xml:space="preserve">Exérese de glândula de Skene</t>
  </si>
  <si>
    <t xml:space="preserve">Exérese de lesão da vulva e/ou do períneo (por grupo de até 5 lesões)</t>
  </si>
  <si>
    <t xml:space="preserve">Hipertrofia dos pequenos lábios - correção cirúrgica</t>
  </si>
  <si>
    <t xml:space="preserve">Incisão e drenagem da glândula de Bartholin ou Skene</t>
  </si>
  <si>
    <t xml:space="preserve">Marsupialização da glândula de Bartholin</t>
  </si>
  <si>
    <t xml:space="preserve">Vulvectomia ampliada (não inclui a linfadenectomia)</t>
  </si>
  <si>
    <t xml:space="preserve">Vulvectomia simples</t>
  </si>
  <si>
    <t xml:space="preserve">Vagina (31302009)</t>
  </si>
  <si>
    <t xml:space="preserve">Biópsia de vagina</t>
  </si>
  <si>
    <t xml:space="preserve">Colpectomia</t>
  </si>
  <si>
    <t xml:space="preserve">Colpocleise (Lefort)</t>
  </si>
  <si>
    <t xml:space="preserve">Colpoplastia anterior</t>
  </si>
  <si>
    <t xml:space="preserve">Colpoplastia posterior com perineorrafia</t>
  </si>
  <si>
    <t xml:space="preserve">Colporrafia ou colpoperineoplastia incluindo ressecção de septo ou ressutura de parede vaginal</t>
  </si>
  <si>
    <t xml:space="preserve">Colpotomia ou culdocentese</t>
  </si>
  <si>
    <t xml:space="preserve">Exérese de cisto vaginal</t>
  </si>
  <si>
    <t xml:space="preserve">Extração de corpo estranho com anestesia geral ou bloqueio</t>
  </si>
  <si>
    <t xml:space="preserve">Fístula ginecológica - tratamento cirúrgico</t>
  </si>
  <si>
    <t xml:space="preserve">Himenotomia</t>
  </si>
  <si>
    <t xml:space="preserve">Neovagina (cólon, delgado, tubo de pele)</t>
  </si>
  <si>
    <t xml:space="preserve">Cauterização química, ou eletrocauterização, ou criocauterização de lesões da vagina (por grupo de até 5 lesões)</t>
  </si>
  <si>
    <t xml:space="preserve">Útero (31303005)</t>
  </si>
  <si>
    <t xml:space="preserve">Aspiração manual intra-uterina (AMIU)</t>
  </si>
  <si>
    <t xml:space="preserve">Biópsia do colo uterino</t>
  </si>
  <si>
    <t xml:space="preserve">Biópsia do endométrio</t>
  </si>
  <si>
    <t xml:space="preserve">Curetagem ginecológica semiótica e/ou terapêutica com ou sem dilatação de colo uterino</t>
  </si>
  <si>
    <t xml:space="preserve">Dilatação do colo uterino</t>
  </si>
  <si>
    <t xml:space="preserve">Excisão de pólipo cervical</t>
  </si>
  <si>
    <t xml:space="preserve">Histerectomia subtotal com ou sem anexectomia, uni ou bilateral - qualquer via</t>
  </si>
  <si>
    <t xml:space="preserve">Histerectomia total - qualquer via</t>
  </si>
  <si>
    <t xml:space="preserve">Histerectomia total ampliada - qualquer via - (não inclui a linfadenectomia pélvica)</t>
  </si>
  <si>
    <t xml:space="preserve">Histerectomia total com anexectomia uni ou bilateral - qualquer via</t>
  </si>
  <si>
    <t xml:space="preserve">Metroplastia (Strassmann ou outra técnica)</t>
  </si>
  <si>
    <t xml:space="preserve">Miomectomia uterina</t>
  </si>
  <si>
    <t xml:space="preserve">Traquelectomia - amputação, conização (com ou sem cirurgia de alta frequência / CAF)</t>
  </si>
  <si>
    <t xml:space="preserve">Traquelectomia radical (não inclui a linfadenectomia)</t>
  </si>
  <si>
    <t xml:space="preserve">Histeroscopia cirúrgica com biópsia e/ou curetagem uterina, lise de sinéquias, retirada de corpo estranho</t>
  </si>
  <si>
    <t xml:space="preserve">Histeroscopia com ressectoscópio para miomectomia, polipectomia, metroplastia, endometrectomia e ressecção de sinéquias</t>
  </si>
  <si>
    <t xml:space="preserve">Cauterização química, ou eletrocauterização, ou criocauterização de lesões de colo uterino (por sessão)</t>
  </si>
  <si>
    <t xml:space="preserve">Histerectomia subtotal laparoscópica com ou sem anexectomia, uni ou bilateral - via alta</t>
  </si>
  <si>
    <t xml:space="preserve">Histerectomia total laparoscópica</t>
  </si>
  <si>
    <t xml:space="preserve">Histerectomia total laparoscópica ampliada</t>
  </si>
  <si>
    <t xml:space="preserve">Histerectomia total laparoscópica com anexectomia uni ou bilateral</t>
  </si>
  <si>
    <t xml:space="preserve">Metroplastia laparoscópica</t>
  </si>
  <si>
    <t xml:space="preserve">Miomectomia uterina laparoscópica</t>
  </si>
  <si>
    <t xml:space="preserve">Implante de dispositivo intra-uterino (DIU) não hormonal</t>
  </si>
  <si>
    <t xml:space="preserve">Implante de dispositivo intra-uterino (DIU) hormonal</t>
  </si>
  <si>
    <t xml:space="preserve">Curetagem uterina pós-parto</t>
  </si>
  <si>
    <t xml:space="preserve">Histerectomia pós-parto</t>
  </si>
  <si>
    <t xml:space="preserve">Tubas (31304001)</t>
  </si>
  <si>
    <t xml:space="preserve">Cirurgia esterilizadora feminina</t>
  </si>
  <si>
    <t xml:space="preserve">Neossalpingostomia distal</t>
  </si>
  <si>
    <t xml:space="preserve">Recanalização tubária - qualquer técnica, uni ou bilateral (com microscópio ou lupa)</t>
  </si>
  <si>
    <t xml:space="preserve">Salpingectomia uni ou bilateral</t>
  </si>
  <si>
    <t xml:space="preserve">Cirurgia esterilizadora feminina laparoscópica</t>
  </si>
  <si>
    <t xml:space="preserve">Neossalpingostomia distal laparoscópica</t>
  </si>
  <si>
    <t xml:space="preserve">Recanalização tubária laparoscópica uni ou bilateral</t>
  </si>
  <si>
    <t xml:space="preserve">Salpingectomia uni ou bilateral laparoscópica</t>
  </si>
  <si>
    <t xml:space="preserve">Implante de dispositivo intratubário não hormonal</t>
  </si>
  <si>
    <t xml:space="preserve">31304990 OBSERVAÇÃO:</t>
  </si>
  <si>
    <t xml:space="preserve">Referente aos códigos 31304010 e 31304052: A esterilização feminina deve obedecer ao disposto na Lei 9263, de 12 de janeiro de 1996</t>
  </si>
  <si>
    <t xml:space="preserve">Ovários (31305008)</t>
  </si>
  <si>
    <t xml:space="preserve">Ooforectomia uni ou bilateral ou ooforoplastia uni ou bilateral</t>
  </si>
  <si>
    <t xml:space="preserve">Translocação de ovários</t>
  </si>
  <si>
    <t xml:space="preserve">Ooforectomia laparoscópica uni ou bilateral ou ooforoplastia uni ou bilateral</t>
  </si>
  <si>
    <t xml:space="preserve">Períneo (31306004)</t>
  </si>
  <si>
    <t xml:space="preserve">Correção de defeito lateral</t>
  </si>
  <si>
    <t xml:space="preserve">Correção de enterocele</t>
  </si>
  <si>
    <t xml:space="preserve">Correção de rotura perineal de III grau (com lesão do esfíncter) e reconstituição por plástica - qualquer técnica</t>
  </si>
  <si>
    <t xml:space="preserve">Perineorrafia (não obstétrica) e/ou episiotomia e/ou episiorrafia</t>
  </si>
  <si>
    <t xml:space="preserve">Reconstrução perineal com retalhos miocutâneos</t>
  </si>
  <si>
    <t xml:space="preserve">Ressecção de tumor do septo reto-vaginal</t>
  </si>
  <si>
    <t xml:space="preserve">Seio urogenital - plástica</t>
  </si>
  <si>
    <t xml:space="preserve">Retração cicatricial perineal</t>
  </si>
  <si>
    <t xml:space="preserve">Cavidade e Paredes Pélvicas (31307000)</t>
  </si>
  <si>
    <t xml:space="preserve">Câncer de ovário (Debulking)</t>
  </si>
  <si>
    <t xml:space="preserve">Cirurgia (via alta ou baixa) do prolapso de cúpula vaginal (fixação sacral ou no ligamento sacro-espinhoso) - qualquer técnica</t>
  </si>
  <si>
    <t xml:space="preserve">Culdoplastia (Mac Call, Moschowicz, etc.)</t>
  </si>
  <si>
    <t xml:space="preserve">Endometriose peritoneal - tratamento cirúrgico</t>
  </si>
  <si>
    <t xml:space="preserve">Epiploplastia ou aplicação de membranas antiaderentes</t>
  </si>
  <si>
    <t xml:space="preserve">Laparoscopia ginecológica com ou sem biópsia (inclui a cromotubagem)</t>
  </si>
  <si>
    <t xml:space="preserve">Liberação de aderências pélvicas com ou sem ressecção de cistos peritoneais ou salpingólise</t>
  </si>
  <si>
    <t xml:space="preserve">Ligadura de veia ovariana</t>
  </si>
  <si>
    <t xml:space="preserve">Ligamentopexia pélvica</t>
  </si>
  <si>
    <t xml:space="preserve">Neurectomia pré-sacral ou do nervo gênito-femoral</t>
  </si>
  <si>
    <t xml:space="preserve">Omentectomia</t>
  </si>
  <si>
    <t xml:space="preserve">Ressecção de tumor de parede abdominal pélvica</t>
  </si>
  <si>
    <t xml:space="preserve">Ressecção ou ligadura de varizes pélvicas</t>
  </si>
  <si>
    <t xml:space="preserve">Secção de ligamentos útero-sacros</t>
  </si>
  <si>
    <t xml:space="preserve">Câncer de ovário (Debulking) laparoscópica</t>
  </si>
  <si>
    <t xml:space="preserve">Cirurgia laparoscópica do prolapso de cúpula vaginal (fixação sacral ou no ligamento sacro-espinhoso)</t>
  </si>
  <si>
    <t xml:space="preserve">Culdoplastia laparoscópica (Mac Call, Moschowicz, etc)</t>
  </si>
  <si>
    <t xml:space="preserve">Endometriose peritoneal - tratamento cirúrgico via laparoscópica</t>
  </si>
  <si>
    <t xml:space="preserve">Epiploplastia ou aplicação de membranas antiaderentes por via laparoscópica</t>
  </si>
  <si>
    <t xml:space="preserve">Liberação laparoscópica de aderências pélvicas com ou sem ressecção de cistos peritoneais ou salpingólise</t>
  </si>
  <si>
    <t xml:space="preserve">Ligadura de veia ovariana laparoscópica</t>
  </si>
  <si>
    <t xml:space="preserve">Ligamentopexia pélvica laparoscópica</t>
  </si>
  <si>
    <t xml:space="preserve">Neurectomia laparoscópica pré-sacral ou do nervo gênito-femoral</t>
  </si>
  <si>
    <t xml:space="preserve">Omentectomia laparoscópica</t>
  </si>
  <si>
    <t xml:space="preserve">Ressecção laparoscópica de tumor de parede abdominal</t>
  </si>
  <si>
    <t xml:space="preserve">Ressecção ou ligadura laparoscópica de varizes pélvicas</t>
  </si>
  <si>
    <t xml:space="preserve">Secção laparoscópica de ligamentos útero-sacros</t>
  </si>
  <si>
    <t xml:space="preserve">Infertilidade (31308007)</t>
  </si>
  <si>
    <t xml:space="preserve">Aspiração de folículos para fertilização</t>
  </si>
  <si>
    <t xml:space="preserve">GIFT (transferência de gametas para as trompas)</t>
  </si>
  <si>
    <t xml:space="preserve">Inseminação artificial</t>
  </si>
  <si>
    <t xml:space="preserve">Transferência de embrião para o útero</t>
  </si>
  <si>
    <t xml:space="preserve">Partos e Outros Procedimentos Obstétricos (31309003)</t>
  </si>
  <si>
    <t xml:space="preserve">Amniorredução ou amnioinfusão</t>
  </si>
  <si>
    <t xml:space="preserve">Aspiração manual intra-uterina (AMIU) pós-abortamento</t>
  </si>
  <si>
    <t xml:space="preserve">Assistência ao trabalho de parto, por hora (até o limite de 6 horas). Não será paga se o parto ocorrer na primeira hora após o início da assistência. Após a primeira hora, além da assistência, remunera-se o parto (via baixa ou cesariana)</t>
  </si>
  <si>
    <t xml:space="preserve">Cerclagem do colo uterino - qualquer técnica</t>
  </si>
  <si>
    <t xml:space="preserve">Cesariana</t>
  </si>
  <si>
    <t xml:space="preserve">Curetagem pós-abortamento</t>
  </si>
  <si>
    <t xml:space="preserve">Derivações em cirurgia fetal</t>
  </si>
  <si>
    <t xml:space="preserve">Gravidez ectópica - cirurgia</t>
  </si>
  <si>
    <t xml:space="preserve">Maturação cervical para indução de abortamento ou de trabalho de parto</t>
  </si>
  <si>
    <t xml:space="preserve">Inversão uterina aguda - redução manual</t>
  </si>
  <si>
    <t xml:space="preserve">Inversão uterina - tratamento cirúrgico</t>
  </si>
  <si>
    <t xml:space="preserve">Parto (via vaginal)</t>
  </si>
  <si>
    <t xml:space="preserve">Parto múltiplo (cada um subsequente ao inicial)</t>
  </si>
  <si>
    <t xml:space="preserve">Punção escalpofetal para avaliação PH fetal</t>
  </si>
  <si>
    <t xml:space="preserve">Revisão obstétrica de parto ocorrido fora do hospital (inclui exame, dequitação e sutura de lacerações até de 2º grau)</t>
  </si>
  <si>
    <t xml:space="preserve">Versão cefálica externa</t>
  </si>
  <si>
    <t xml:space="preserve">Gravidez ectópica - cirurgia laparoscópica</t>
  </si>
  <si>
    <t xml:space="preserve">Inversão uterina - tratamento cirúrgico laparoscópico</t>
  </si>
  <si>
    <t xml:space="preserve">Cirurgia Fetal guiada por ultrassonografia</t>
  </si>
  <si>
    <t xml:space="preserve">Cirurgia fetal endoscópica (guiada por ultrassonografia e fetoscópio)</t>
  </si>
  <si>
    <t xml:space="preserve">Intervenção do obstetra na cirurgia fetal a céu aberto</t>
  </si>
  <si>
    <t xml:space="preserve">Cordocentese guiada por ultrassonografia</t>
  </si>
  <si>
    <t xml:space="preserve">Amniodrenagem ou amnioinfusão guiadas por ultrassonografia</t>
  </si>
  <si>
    <t xml:space="preserve">31309992 OBSERVAÇÃO:</t>
  </si>
  <si>
    <t xml:space="preserve">Referente ao código 31309127:</t>
  </si>
  <si>
    <t xml:space="preserve">* Quando necessário, poderá ser utilizado um auxiliar</t>
  </si>
  <si>
    <t xml:space="preserve">Encéfalo (31401007)</t>
  </si>
  <si>
    <t xml:space="preserve">Biópsia estereotáxica de encéfalo</t>
  </si>
  <si>
    <t xml:space="preserve">Cingulotomia ou capsulotomia unilateral</t>
  </si>
  <si>
    <t xml:space="preserve">Cirurgia intracraniana por via endoscópica</t>
  </si>
  <si>
    <t xml:space="preserve">Craniotomia para remoção de corpo estranho</t>
  </si>
  <si>
    <t xml:space="preserve">Derivação ventricular externa</t>
  </si>
  <si>
    <t xml:space="preserve">Drenagem estereotáxica - cistos, hematomas ou abscessos</t>
  </si>
  <si>
    <t xml:space="preserve">Hipofisectomia por qualquer método</t>
  </si>
  <si>
    <t xml:space="preserve">Implante de cateter intracraniano</t>
  </si>
  <si>
    <t xml:space="preserve">Implante de eletrodo cerebral profundo</t>
  </si>
  <si>
    <t xml:space="preserve">Implante de eletrodos cerebral ou medular</t>
  </si>
  <si>
    <t xml:space="preserve">Implante estereotáxico de cateter para braquiterapia</t>
  </si>
  <si>
    <t xml:space="preserve">Implante intratecal de bombas para infusão de fármacos</t>
  </si>
  <si>
    <t xml:space="preserve">Localização estereotáxica de corpo estranho intracraniano com remoção</t>
  </si>
  <si>
    <t xml:space="preserve">Localização estereotáxica de lesões intracranianas com remoção</t>
  </si>
  <si>
    <t xml:space="preserve">Microcirurgia para tumores intracranianos</t>
  </si>
  <si>
    <t xml:space="preserve">Microcirurgia por via transesfenoidal</t>
  </si>
  <si>
    <t xml:space="preserve">Microcirurgia vascular intracraniana</t>
  </si>
  <si>
    <t xml:space="preserve">Punção subdural ou ventricular transfontanela</t>
  </si>
  <si>
    <t xml:space="preserve">Ressecção de mucocele frontal</t>
  </si>
  <si>
    <t xml:space="preserve">Revisão de sistema de neuroestimulação</t>
  </si>
  <si>
    <t xml:space="preserve">Sistema de derivação ventricular interna com válvulas ou revisões</t>
  </si>
  <si>
    <t xml:space="preserve">Terceiro ventriculostomia</t>
  </si>
  <si>
    <t xml:space="preserve">Tratamento cirúrgico da epilepsia</t>
  </si>
  <si>
    <t xml:space="preserve">Tratamento cirúrgico da fístula liquórica</t>
  </si>
  <si>
    <t xml:space="preserve">Tratamento cirúrgico da meningoencefalocele</t>
  </si>
  <si>
    <t xml:space="preserve">Tratamento cirúrgico de tumores cerebrais sem microscopia .</t>
  </si>
  <si>
    <t xml:space="preserve">Tratamento cirúrgico do abscesso encefálico</t>
  </si>
  <si>
    <t xml:space="preserve">Tratamento cirúrgico do hematoma intracraniano</t>
  </si>
  <si>
    <t xml:space="preserve">Tratamento pré-natal das hidrocefalias e cistos cerebrais</t>
  </si>
  <si>
    <t xml:space="preserve">Acesso endoscópico ao tratamento cirúrgico dos tumores da região selar</t>
  </si>
  <si>
    <t xml:space="preserve">Implantação de halo para radiocirurgia</t>
  </si>
  <si>
    <t xml:space="preserve">Medula (31402003)</t>
  </si>
  <si>
    <t xml:space="preserve">Cordotomia-mielotomias por radiofrequência</t>
  </si>
  <si>
    <t xml:space="preserve">Lesão de substância gelatinosa medular (DREZ) por radiofrequência</t>
  </si>
  <si>
    <t xml:space="preserve">Tampão sanguíneo peridural para tratamento de cefaléia após punção (não indicada na profilaxia da cefaléia)</t>
  </si>
  <si>
    <t xml:space="preserve">31402992 OBSERVAÇÃO:</t>
  </si>
  <si>
    <t xml:space="preserve">Por serem excludentes, remunerase apenas um dos portes do procedimento 31402038</t>
  </si>
  <si>
    <t xml:space="preserve">Nervos Periféricos (31403000)</t>
  </si>
  <si>
    <t xml:space="preserve">Biópsia de nervo</t>
  </si>
  <si>
    <t xml:space="preserve">Bloqueio de nervo periférico</t>
  </si>
  <si>
    <t xml:space="preserve">Denervação percutânea de faceta articular - por segmento .</t>
  </si>
  <si>
    <t xml:space="preserve">Enxerto de nervo</t>
  </si>
  <si>
    <t xml:space="preserve">Enxerto de nervo interfascicular, pediculado (1º estágio)</t>
  </si>
  <si>
    <t xml:space="preserve">Enxerto de nervo interfascicular, pediculado (2º estágio)</t>
  </si>
  <si>
    <t xml:space="preserve">Enxerto interfascicular de nervo vascularizado</t>
  </si>
  <si>
    <t xml:space="preserve">Enxerto interfascicular</t>
  </si>
  <si>
    <t xml:space="preserve">Enxerto para reparo de 2 ou mais nervos</t>
  </si>
  <si>
    <t xml:space="preserve">Excisão de tumores de nervos periféricos com enxerto interfascicular</t>
  </si>
  <si>
    <t xml:space="preserve">Excisão de tumores dos nervos periféricos</t>
  </si>
  <si>
    <t xml:space="preserve">Exploração cirúrgica de nervo (neurólise externa)</t>
  </si>
  <si>
    <t xml:space="preserve">Extirpação de neuroma</t>
  </si>
  <si>
    <t xml:space="preserve">Implante de gerador para neuroestimulação</t>
  </si>
  <si>
    <t xml:space="preserve">Lesão de nervos associada à lesão óssea</t>
  </si>
  <si>
    <t xml:space="preserve">Lesão estereotáxica de estruturas profundas para tratamento da dor ou movimento anormal</t>
  </si>
  <si>
    <t xml:space="preserve">Microcirurgia do plexo braquial com a exploração, neurólise e enxertos interfasciculares para reparo das lesões</t>
  </si>
  <si>
    <t xml:space="preserve">Microcirurgia do plexo braquial com exploração e neurólise</t>
  </si>
  <si>
    <t xml:space="preserve">Microneurólise intraneural ou intrafascicular de um nervo</t>
  </si>
  <si>
    <t xml:space="preserve">Microneurólise intraneural ou intrafascicular de dois ou mais nervos</t>
  </si>
  <si>
    <t xml:space="preserve">Microneurólise múltiplas</t>
  </si>
  <si>
    <t xml:space="preserve">Microneurólise única</t>
  </si>
  <si>
    <t xml:space="preserve">Microneurorrafia de dedos da mão</t>
  </si>
  <si>
    <t xml:space="preserve">Microneurorrafia múltipla (plexo nervoso)</t>
  </si>
  <si>
    <t xml:space="preserve">Microneurorrafia única</t>
  </si>
  <si>
    <t xml:space="preserve">Neurólise das síndromes compressivas</t>
  </si>
  <si>
    <t xml:space="preserve">Neurotripsia (cada extremidade)</t>
  </si>
  <si>
    <t xml:space="preserve">Reposição de fármaco(s) em bombas implantadas</t>
  </si>
  <si>
    <t xml:space="preserve">Ressecção de neuroma</t>
  </si>
  <si>
    <t xml:space="preserve">Revisão de sistema implantados para infusão de fármacos</t>
  </si>
  <si>
    <t xml:space="preserve">Rizotomia percutânea por segmento - qualquer método</t>
  </si>
  <si>
    <t xml:space="preserve">Simpatectomia</t>
  </si>
  <si>
    <t xml:space="preserve">Transposição de nervo</t>
  </si>
  <si>
    <t xml:space="preserve">Tratamento microcirúrgico das neuropatias compressivas (tumoral, inflamatório, etc)</t>
  </si>
  <si>
    <t xml:space="preserve">Simpatectomia por videotoracoscopia</t>
  </si>
  <si>
    <t xml:space="preserve">Nervos Cranianos (31404006)</t>
  </si>
  <si>
    <t xml:space="preserve">Descompressão vascular de nervos cranianos</t>
  </si>
  <si>
    <t xml:space="preserve">Neurotomia seletiva do trigêmio</t>
  </si>
  <si>
    <t xml:space="preserve">Tratamento da nevralgia do trigêmio por técnica cirúrgica percutânea - qualquer método (quando orientado por imagem, cobrar o código correspondente)</t>
  </si>
  <si>
    <t xml:space="preserve">Sistema Nervoso Autônomo (31405002)</t>
  </si>
  <si>
    <t xml:space="preserve">Bloqueio do sistema nervoso autônomo</t>
  </si>
  <si>
    <t xml:space="preserve">Lesão do sistema nervoso autônomo - qualquer método</t>
  </si>
  <si>
    <t xml:space="preserve">Tratamento da síndrome do desfiladeiro cérvico-torácico</t>
  </si>
  <si>
    <t xml:space="preserve">Córnea (31501001)</t>
  </si>
  <si>
    <t xml:space="preserve">Transplante de córnea</t>
  </si>
  <si>
    <t xml:space="preserve">Retirada para transplante</t>
  </si>
  <si>
    <t xml:space="preserve">Cardíaco (31502008)</t>
  </si>
  <si>
    <t xml:space="preserve">Transplante cardíaco (doador)</t>
  </si>
  <si>
    <t xml:space="preserve">Transplante cardíaco (receptor)</t>
  </si>
  <si>
    <t xml:space="preserve">Cardiopulmonar (31503004)</t>
  </si>
  <si>
    <t xml:space="preserve">Transplante cardiopulmonar (doador)</t>
  </si>
  <si>
    <t xml:space="preserve">Transplante cardiopulmonar (receptor)</t>
  </si>
  <si>
    <t xml:space="preserve">14C</t>
  </si>
  <si>
    <t xml:space="preserve">Pulmonar (31504000)</t>
  </si>
  <si>
    <t xml:space="preserve">Transplante pulmonar (doador)</t>
  </si>
  <si>
    <t xml:space="preserve">Transplante pulmonar unilateral (receptor)</t>
  </si>
  <si>
    <t xml:space="preserve">Hepático (31505007)</t>
  </si>
  <si>
    <t xml:space="preserve">Transplante hepático (receptor)</t>
  </si>
  <si>
    <t xml:space="preserve">Transplante hepático (doador)</t>
  </si>
  <si>
    <t xml:space="preserve">Renal (31506003)</t>
  </si>
  <si>
    <t xml:space="preserve">Transplante renal (receptor)</t>
  </si>
  <si>
    <t xml:space="preserve">Nefrectomia em doador vivo</t>
  </si>
  <si>
    <t xml:space="preserve">Nefrectomia laparoscópica em doador vivo</t>
  </si>
  <si>
    <t xml:space="preserve">Pancreático (31507000)</t>
  </si>
  <si>
    <t xml:space="preserve">Transplante pancreático (receptor)</t>
  </si>
  <si>
    <t xml:space="preserve">Transplante pancreático (doador)</t>
  </si>
  <si>
    <t xml:space="preserve">Bloqueios Anestésicos de Nervos e Estímulos Neurovasculares (31602002)</t>
  </si>
  <si>
    <t xml:space="preserve">Analgesia controlada pelo paciente - por dia subsequente</t>
  </si>
  <si>
    <t xml:space="preserve">Analgesia por dia subsequente. Acompanhamento de analgesia por cateter peridural</t>
  </si>
  <si>
    <t xml:space="preserve">Anestesia geral ou condutiva para realização de bloqueio neurolítico</t>
  </si>
  <si>
    <t xml:space="preserve">Bloqueio anestésico de nervos cranianos</t>
  </si>
  <si>
    <t xml:space="preserve">Bloqueio anestésico de plexo celíaco</t>
  </si>
  <si>
    <t xml:space="preserve">Bloqueio anestésico de simpático lombar</t>
  </si>
  <si>
    <t xml:space="preserve">Bloqueio anestésico simpático</t>
  </si>
  <si>
    <t xml:space="preserve">Bloqueio de articulação têmporo-mandibular</t>
  </si>
  <si>
    <t xml:space="preserve">Bloqueio de gânglio estrelado com anestésico local</t>
  </si>
  <si>
    <t xml:space="preserve">Bloqueio de gânglio estrelado com neurolítico</t>
  </si>
  <si>
    <t xml:space="preserve">Bloqueio facetário para-espinhoso</t>
  </si>
  <si>
    <t xml:space="preserve">Bloqueio neurolítico de nervos cranianos ou cérvico-torácico</t>
  </si>
  <si>
    <t xml:space="preserve">Bloqueio neurolítico do plexo celíaco, simpático lombar ou torácico</t>
  </si>
  <si>
    <t xml:space="preserve">Bloqueio neurolítico peridural ou subaracnóideo</t>
  </si>
  <si>
    <t xml:space="preserve">Bloqueio peridural ou subaracnóideo com corticóide</t>
  </si>
  <si>
    <t xml:space="preserve">Bloqueio simpático por via venosa</t>
  </si>
  <si>
    <t xml:space="preserve">Estimulação elétrica transcutânea</t>
  </si>
  <si>
    <t xml:space="preserve">Instalação de bomba de infusão para analgesia em dor aguda ou crônica, por qualquer via</t>
  </si>
  <si>
    <t xml:space="preserve">Laser - por sessão</t>
  </si>
  <si>
    <t xml:space="preserve">Passagem de catéter peridural ou subaracnóideo com bloqueio de prova</t>
  </si>
  <si>
    <t xml:space="preserve">Anestesia para endoscopia diagnóstica</t>
  </si>
  <si>
    <t xml:space="preserve">Anestesia para endoscopia intervencionista</t>
  </si>
  <si>
    <t xml:space="preserve">Anestesia para exames radiológicos de angiorradiologia</t>
  </si>
  <si>
    <t xml:space="preserve">Anestesia para exames de ultrassonografia</t>
  </si>
  <si>
    <t xml:space="preserve">Anestesia para exames de tomografia computadorizada</t>
  </si>
  <si>
    <t xml:space="preserve">Anestesia para exames de ressonância magnética</t>
  </si>
  <si>
    <t xml:space="preserve">Anestesia para procedimentos de radioterapia</t>
  </si>
  <si>
    <t xml:space="preserve">Anestesia para exames específicos, teste para diagnóstico e outros procedimentos diagnósticos</t>
  </si>
  <si>
    <t xml:space="preserve">Anestesia para procedimentos clínicos ambulatoriais e hospitalares</t>
  </si>
  <si>
    <t xml:space="preserve">Anestesia para procedimentos de medicina nuclear</t>
  </si>
  <si>
    <t xml:space="preserve">Bloqueio anestésico de plexos nervosos (lombossacro, braquial, cervical) para tratamento de dor</t>
  </si>
  <si>
    <t xml:space="preserve">31602991 OBSERVAÇÃO:</t>
  </si>
  <si>
    <t xml:space="preserve">Por serem excludentes, remunerase apenas um dos portes dos procedimentos: : 31602045, 31602053, 31602061, 31602070, 31602088, 31602096, 31602100, 31602118, 31602126, 31602134,31602142, 31602150, 31602169, 31602177, 31602185, 31602215, 31602223 e 31602339</t>
  </si>
  <si>
    <t xml:space="preserve">INSTRUÇÕES GERAIS ESPECÍFICAS PARA A ANESTESIOLOGIA</t>
  </si>
  <si>
    <t xml:space="preserve">1 O ato anestésico se inicia com a visita préanestésica, prossegue com a administração da técnica anestésica indicada, que compreende o acesso venoso, intubação traqueal (quando indicada), instalação de controles e equipamentos necessários à anestesia e administração de drogas, encerrandose com a recuperação dos parâmetros vitais, exceto nos casos que haja indicação de seguimento em UTI</t>
  </si>
  <si>
    <t xml:space="preserve">11 Não inclui medidas/controles invasivos que poderão ser valorados separadamente pelo anestesiologista, que deverá utilizar, para tal, o porte previsto para o cirurgião</t>
  </si>
  <si>
    <t xml:space="preserve">2 Neste trabalho, os atos anestésicos estão classificados em portes de 0 a 8, conforme as indicações do quando abaixo:</t>
  </si>
  <si>
    <t xml:space="preserve">3 O porte anestésico "0" significa "NÃO PARTICIPAÇÃO DO ANESTESIOLOGISTA"</t>
  </si>
  <si>
    <t xml:space="preserve">4 Quando houver necessidade do concuros de anestesiologista em atos médicos que não tenham seus portes especialmente previstos nas presente Classificação, a remuneração deste especialista será equivalente ao estabelecido para o PORTE 3</t>
  </si>
  <si>
    <t xml:space="preserve">5 Nos atos cirúrgicos em que haja indicação de intervençaõ em outros órgãos através do mesmo orifício natural, a partir da MESMA VIA DE ACESSO ou dentro da MESMA CAVIDADE ANATÔMICA, o porte a ser atribuído ao trabalho do anestesiologista será o que corresponder, por aquela via, ao procedimento de maior porte, acrescido de 50% dos demais atos praticados</t>
  </si>
  <si>
    <t xml:space="preserve">6 Quando a mesma equipe ou grupos diversos realizarem duranet o mesmo ato anestésico procedimentos diagnósticos e/ou terapêuticos ou procedimentos cirúrgicos diferentes através de outras incisões (exceto aquela complementar do ato principal) ou outros orifícios naturais, os portes relativos aos atos do anestesiologista serão estabelecidos em acréscimo ao ato anestésico de maior porte 70% dos demais</t>
  </si>
  <si>
    <t xml:space="preserve">7 Em caso de cirurgia bilateral no mesmo ato anestésico, INEXISTINDO código específico na presente Classificação, os atos praticados pelo anestesiologista serão acrescidos de 70% do porte atribuído ao primeiro ato cirúrgico</t>
  </si>
  <si>
    <t xml:space="preserve">8 Para os atos AN7 e AN8 ou naqueles nos quais seja utilizada Circulação Extracorpórea (CEC), ou procedimentos de neonatologia cirúrgica, gastroplastia para obesidade mórbida e cirurgias com duração acima de 6 horas, o anestesiologista responsável poderá, quando necessário, solicitar o concurso de um auxiliar (também anestesiologista), sendo atribuído a essa intervenção, um porte corrrespondente a 30% dos portes previstos para o(s) ato(s) praticado(s) pelo anestesiologista principal</t>
  </si>
  <si>
    <t xml:space="preserve">9 Na valoração dos portes constantes desta Classificação incluem a anestesia geral, condutiva regional ou local, bem como a assistência do anestesiologista, por indicação do cirurgião ou solicitação do paciente, seja em procedimentos cirúrgicos, diagnósticos ou terapêuticos, tanto em regime de internamento como ambulatorial</t>
  </si>
  <si>
    <t xml:space="preserve">10 Os portes atribuídos aos atos do anestesiologista referemse exclusivamente à intervenção pessoal, livre de quaisquer despesas, mesmo as referentes a agentes anestésicos, analgésicos, drogas, material descartável, tubos endotraqueais, seringas, agulhas, cateteres, scalps, cal sodada, oxigênio, etc, empregados na realização do ato anestésico</t>
  </si>
  <si>
    <t xml:space="preserve">11 O aluguel de equipamentos de controle e execução de anestesias será permitido atrave´s de instituição juridicamente estabelecida, seja com o hospital ou terceiros por ele contratados com valoração acordade previamente</t>
  </si>
  <si>
    <t xml:space="preserve">12 Quando for necessária ou solicitada consulta com o anestesiologista, em consultório, previamente à internação ou à cirurgia ambulatorial, o anestesiologista fará jus ao porte equivalente à consulta clínica</t>
  </si>
  <si>
    <t xml:space="preserve">13 Nos procedimentos terapêuticos e diagnósticos, inclusive aqueles relacionados no capítulo IV, quando houver necessidade do concurso do anestesiologista, aplicase o previsto no item 62 das Instruções Gerais</t>
  </si>
  <si>
    <t xml:space="preserve">CAPÍTULO 4  Procedimentos Diagnósticos e Terapêuticos</t>
  </si>
  <si>
    <t xml:space="preserve">ECG  TE (40101002)</t>
  </si>
  <si>
    <t xml:space="preserve">ECG convencional de até 12 derivações</t>
  </si>
  <si>
    <t xml:space="preserve">ECG de alta resolução</t>
  </si>
  <si>
    <t xml:space="preserve">Teste ergométrico computadorizado (inclui ECG basal convencional)</t>
  </si>
  <si>
    <t xml:space="preserve">Teste ergométrico convencional - 3 ou mais derivações simultâneas (inclui ECG basal convencional)</t>
  </si>
  <si>
    <t xml:space="preserve">Ergoespirometria ou teste cardiopulmonar de exercício completo (espirometria forçada, consumo de O2, produção de CO2 e derivados, ECG, oximetria)</t>
  </si>
  <si>
    <t xml:space="preserve">Tubo Digestivo (40102009)</t>
  </si>
  <si>
    <t xml:space="preserve">Bilimetria gástrica ou esofágica de 24 horas</t>
  </si>
  <si>
    <t xml:space="preserve">Manometria computadorizada anorretal</t>
  </si>
  <si>
    <t xml:space="preserve">Manometria computadorizada anorretal para biofeedback - 1ª sessão</t>
  </si>
  <si>
    <t xml:space="preserve">Manometria computadorizada anorretal para biofeedback - demais sessões</t>
  </si>
  <si>
    <t xml:space="preserve">Manometria esofágica computadorizada com teste provocativo</t>
  </si>
  <si>
    <t xml:space="preserve">Manometria esofágica computadorizada sem teste provocativo</t>
  </si>
  <si>
    <t xml:space="preserve">Manometria esofágica para localização dos esfíncteres pré-pH-metria</t>
  </si>
  <si>
    <t xml:space="preserve">pH-metria esofágica computadorizada com um canal</t>
  </si>
  <si>
    <t xml:space="preserve">pH-metria esofágica computadorizada com dois canais</t>
  </si>
  <si>
    <t xml:space="preserve">pH-metria esofágica computadorizada com três canais</t>
  </si>
  <si>
    <t xml:space="preserve">Sistema Nervoso (40103005)</t>
  </si>
  <si>
    <t xml:space="preserve">Análise computadorizada da voz</t>
  </si>
  <si>
    <t xml:space="preserve">Análise computadorizada de papila e/ou fibras nervosas - monocular</t>
  </si>
  <si>
    <t xml:space="preserve">Análise computadorizada do segmento anterior - monocular</t>
  </si>
  <si>
    <t xml:space="preserve">Audiometria (tipo Von Bekesy)</t>
  </si>
  <si>
    <t xml:space="preserve">Potencial evocado estacionário (Steady State)</t>
  </si>
  <si>
    <t xml:space="preserve">Audiometria de tronco cerebral (PEA) BERA</t>
  </si>
  <si>
    <t xml:space="preserve">Audiometria tonal limiar com testes de discriminação</t>
  </si>
  <si>
    <t xml:space="preserve">Audiometria tonal limiar infantil condicionada (qualquer técnica) - Peep-show</t>
  </si>
  <si>
    <t xml:space="preserve">Audiometria vocal - pesquisa de limiar de discriminação</t>
  </si>
  <si>
    <t xml:space="preserve">Audiometria vocal - pesquisa de limiar de inteligibilidade</t>
  </si>
  <si>
    <t xml:space="preserve">Audiometria vocal com mensagem competitiva (SSI, SSW)</t>
  </si>
  <si>
    <t xml:space="preserve">Avaliação neurofisiológica da função sexual (inclui eletroneuromiografia de MMII, RBC, NCDP, PEGC)</t>
  </si>
  <si>
    <t xml:space="preserve">Campimetria computadorizada - monocular</t>
  </si>
  <si>
    <t xml:space="preserve">Variação de contingente negativo (PE/Tardio)</t>
  </si>
  <si>
    <t xml:space="preserve">Craniocorporografia</t>
  </si>
  <si>
    <t xml:space="preserve">Decay do reflexo estapédico</t>
  </si>
  <si>
    <t xml:space="preserve">EEG de rotina</t>
  </si>
  <si>
    <t xml:space="preserve">EEG intra-operatório para monitorização cirúrgica (EEG/IO) - por hora de monitorização</t>
  </si>
  <si>
    <t xml:space="preserve">EEGQ quantitativo (mapeamento cerebral)</t>
  </si>
  <si>
    <t xml:space="preserve">Eletrencefalograma especial: terapia intensiva, morte encefálica, EEG prolongado (até 2 horas)</t>
  </si>
  <si>
    <t xml:space="preserve">Eletrencefalograma em vigília, e sono espontâneo ou induzido</t>
  </si>
  <si>
    <t xml:space="preserve">Eletro-oculografia - monocular</t>
  </si>
  <si>
    <t xml:space="preserve">Eletro-retinografia - monocular</t>
  </si>
  <si>
    <t xml:space="preserve">Eletrococleografia (Ecochg)</t>
  </si>
  <si>
    <t xml:space="preserve">Eletrocorticografia intra-operatória (ECOG) - por hora de monitorização</t>
  </si>
  <si>
    <t xml:space="preserve">Eletroglotografia</t>
  </si>
  <si>
    <t xml:space="preserve">Eletroneuromiografia (velocidade de condução) testes de estímulos para paralisia facial</t>
  </si>
  <si>
    <t xml:space="preserve">Eletroneuromiografia de MMII</t>
  </si>
  <si>
    <t xml:space="preserve">Eletroneuromiografia de MMSS</t>
  </si>
  <si>
    <t xml:space="preserve">Eletroneuromiografia de MMSS e MMII</t>
  </si>
  <si>
    <t xml:space="preserve">Eletroneuromiografia genitoperineal</t>
  </si>
  <si>
    <t xml:space="preserve">EMG com registro de movimento involuntário (teste dinâmico de escrita; estudo funcional de tremores)</t>
  </si>
  <si>
    <t xml:space="preserve">EMG para monitoração de quimodenervação (por sessão)</t>
  </si>
  <si>
    <t xml:space="preserve">EMG quantitativa ou EMG de fibra única</t>
  </si>
  <si>
    <t xml:space="preserve">Espectrografia vocal</t>
  </si>
  <si>
    <t xml:space="preserve">Gustometria</t>
  </si>
  <si>
    <t xml:space="preserve">Imitanciometria de alta frequência</t>
  </si>
  <si>
    <t xml:space="preserve">Impedanciometria</t>
  </si>
  <si>
    <t xml:space="preserve">Método de Proetz (por sessão)</t>
  </si>
  <si>
    <t xml:space="preserve">Otoemissões acústicas produto de distorção</t>
  </si>
  <si>
    <t xml:space="preserve">Otoemissões evocadas transientes</t>
  </si>
  <si>
    <t xml:space="preserve">Pesquisa de pares cranianos relacionados com o VIII PAR</t>
  </si>
  <si>
    <t xml:space="preserve">Potencial evocado auditivo de tronco cerebral (PEA-TC)</t>
  </si>
  <si>
    <t xml:space="preserve">Pesquisa do fenômeno de Tullio</t>
  </si>
  <si>
    <t xml:space="preserve">Poligrafia de recém-nascido (maior ou igual 2 horas) (PG/RN)</t>
  </si>
  <si>
    <t xml:space="preserve">Polissonografia de noite inteira (PSG) (inclui polissonogramas)</t>
  </si>
  <si>
    <t xml:space="preserve">Polissonograma com EEG de noite inteira</t>
  </si>
  <si>
    <t xml:space="preserve">Polissonograma com teste de CPAP nasal</t>
  </si>
  <si>
    <t xml:space="preserve">Posturografia</t>
  </si>
  <si>
    <t xml:space="preserve">Potencial evocado - P300</t>
  </si>
  <si>
    <t xml:space="preserve">Potencial evocado auditivo de média latência (PEA-ML) bilateral</t>
  </si>
  <si>
    <t xml:space="preserve">Potencial somato-sensitivo para localização funcional da áreacentral (monitorização por hora) até 3 horas</t>
  </si>
  <si>
    <t xml:space="preserve">Potencial evocado gênito-cortical (PEGC)</t>
  </si>
  <si>
    <t xml:space="preserve">Potencial evocado motor - PEM (bilateral)</t>
  </si>
  <si>
    <t xml:space="preserve">Potencial evocado somato-sensitivo - membros inferiores (PESS)</t>
  </si>
  <si>
    <t xml:space="preserve">Potencial evocado somato-sensitivo - membros superiores</t>
  </si>
  <si>
    <t xml:space="preserve">Potencial evocado visual (PEV)</t>
  </si>
  <si>
    <t xml:space="preserve">Provas de função tubária</t>
  </si>
  <si>
    <t xml:space="preserve">Registro do nistagmo pendular</t>
  </si>
  <si>
    <t xml:space="preserve">Rinomanometria computadorizada</t>
  </si>
  <si>
    <t xml:space="preserve">Rinometria acústica</t>
  </si>
  <si>
    <t xml:space="preserve">Reflexo cutâneo-simpático</t>
  </si>
  <si>
    <t xml:space="preserve">Teste de estimulação repetitiva (um ou mais músculos)</t>
  </si>
  <si>
    <t xml:space="preserve">Teste de fístula perilinfática com eletronistagmografia</t>
  </si>
  <si>
    <t xml:space="preserve">Teste de latências múltiplas de sono (TLMS) diurno pós PSG</t>
  </si>
  <si>
    <t xml:space="preserve">Vectoeletronistagmografia - computadorizada</t>
  </si>
  <si>
    <t xml:space="preserve">Vídeo-eletrencefalografia contínua não invasiva - 12 horas (vídeo EEG/NT)</t>
  </si>
  <si>
    <t xml:space="preserve">Videonistagmografia infravermelha</t>
  </si>
  <si>
    <t xml:space="preserve">Processamento auditivo central infantil (03 a 07 anos)</t>
  </si>
  <si>
    <t xml:space="preserve">Processamento auditivo central (acima de 07 anos)</t>
  </si>
  <si>
    <t xml:space="preserve">40103994 OBSERVAÇÕES:</t>
  </si>
  <si>
    <t xml:space="preserve">1 A eletroneuromiografia inclui: eltromiografia, velocidade de condução e teste de estímulos</t>
  </si>
  <si>
    <t xml:space="preserve">2 Aplicase o previsto no item 6 das Instruções Gerais ao procedimento de código 40103188</t>
  </si>
  <si>
    <t xml:space="preserve">Exames osteomusculoarticulares (40104001)</t>
  </si>
  <si>
    <t xml:space="preserve">Avaliação muscular por dinamometria computadorizada (isocinética) - por articulação</t>
  </si>
  <si>
    <t xml:space="preserve">Cronaximetria</t>
  </si>
  <si>
    <t xml:space="preserve">Curva I/T - medida de latência de nervo periférico</t>
  </si>
  <si>
    <t xml:space="preserve">Ergotonometria músculo-esquelético (tetra, paraparesia e hemiparesia)</t>
  </si>
  <si>
    <t xml:space="preserve">Sistema tridimensional de avaliação do movimento que inclui vídeo acoplado à plataforma da força e eletromiografia</t>
  </si>
  <si>
    <t xml:space="preserve">Função Respiratória (40105016)</t>
  </si>
  <si>
    <t xml:space="preserve">Determinação das pressões respiratórias máximas</t>
  </si>
  <si>
    <t xml:space="preserve">Determinação dos volumes pulmonares por diluição de gases</t>
  </si>
  <si>
    <t xml:space="preserve">Determinação dos volumes pulmonares por pletismografia</t>
  </si>
  <si>
    <t xml:space="preserve">Medida da difusão do monóxido de carbono</t>
  </si>
  <si>
    <t xml:space="preserve">Medida de pico de fluxo expiratório</t>
  </si>
  <si>
    <t xml:space="preserve">Medida seriada por 3 semanas do pico de fluxo expiratório</t>
  </si>
  <si>
    <t xml:space="preserve">Prova de função pulmonar completa (ou espirometria)</t>
  </si>
  <si>
    <t xml:space="preserve">Resistência das vias aéreas por oscilometria</t>
  </si>
  <si>
    <t xml:space="preserve">Resistência das vias aéreas por pletismografia</t>
  </si>
  <si>
    <t xml:space="preserve">40105997 OBSERVAÇÃO:</t>
  </si>
  <si>
    <t xml:space="preserve">1 Os procedimentos desta seção referemse àqueles realizados em laboratórios gerais e especializados, consultórios e, nos procedimentos específicos que assim o permitirem, através de aparelhos portáteis</t>
  </si>
  <si>
    <t xml:space="preserve">Endoscopia Diagnóstica (40201007)</t>
  </si>
  <si>
    <t xml:space="preserve">Amnioscopia</t>
  </si>
  <si>
    <t xml:space="preserve">Anuscopia (interna e externa)</t>
  </si>
  <si>
    <t xml:space="preserve">Broncoscopia com biópsia transbrônquica</t>
  </si>
  <si>
    <t xml:space="preserve">Broncoscopia com ou sem aspirado ou lavado brônquico bilateral</t>
  </si>
  <si>
    <t xml:space="preserve">Cistoscopia e/ou uretroscopia</t>
  </si>
  <si>
    <t xml:space="preserve">Colangiopancreatografia retrógrada endoscópica</t>
  </si>
  <si>
    <t xml:space="preserve">Colonoscopia (inclui a retossigmoidoscopia)</t>
  </si>
  <si>
    <t xml:space="preserve">Colonoscopia com magnificação</t>
  </si>
  <si>
    <t xml:space="preserve">Ecoendoscopia alta</t>
  </si>
  <si>
    <t xml:space="preserve">Ecoendoscopia baixa</t>
  </si>
  <si>
    <t xml:space="preserve">Endoscopia digestiva alta</t>
  </si>
  <si>
    <t xml:space="preserve">Endoscopia digestiva alta com magnificação</t>
  </si>
  <si>
    <t xml:space="preserve">Enteroscopia</t>
  </si>
  <si>
    <t xml:space="preserve">Histeroscopia diagnóstica com biópsia</t>
  </si>
  <si>
    <t xml:space="preserve">Laparoscopia</t>
  </si>
  <si>
    <t xml:space="preserve">Retossigmoidoscopia flexível</t>
  </si>
  <si>
    <t xml:space="preserve">Retossigmoidoscopia rígida</t>
  </si>
  <si>
    <t xml:space="preserve">Vídeo-endoscopia do esfíncter velo-palatino com ótica flexível</t>
  </si>
  <si>
    <t xml:space="preserve">Vídeo-endoscopia do esfíncter velo-palatino com ótica rígida</t>
  </si>
  <si>
    <t xml:space="preserve">Vídeo-endoscopia naso-sinusal com ótica flexível</t>
  </si>
  <si>
    <t xml:space="preserve">Vídeo-endoscopia naso-sinusal com ótica rígida</t>
  </si>
  <si>
    <t xml:space="preserve">Vídeo-laringo-estroboscopia com endoscópio flexível</t>
  </si>
  <si>
    <t xml:space="preserve">Vídeo-laringo-estroboscopia com endoscópio rígido</t>
  </si>
  <si>
    <t xml:space="preserve">Vídeo-faringo-laringoscopia com endoscópio flexível</t>
  </si>
  <si>
    <t xml:space="preserve">Vídeo-faringo-laringoscopia com endoscópio rígido</t>
  </si>
  <si>
    <t xml:space="preserve">Ureteroscopia flexível unilateral</t>
  </si>
  <si>
    <t xml:space="preserve">Ureteroscopia rígida unilateral</t>
  </si>
  <si>
    <t xml:space="preserve">Avaliação endoscópica da deglutição (FEES)</t>
  </si>
  <si>
    <t xml:space="preserve">Medida de pressão de varizes de esôfago endoscópica</t>
  </si>
  <si>
    <t xml:space="preserve">Videoquimografia laríngea</t>
  </si>
  <si>
    <t xml:space="preserve">Endoscopia digestiva alta com cromoscopia</t>
  </si>
  <si>
    <t xml:space="preserve">Enteroscopia do intestino delgado com cápsula endoscópica</t>
  </si>
  <si>
    <t xml:space="preserve">Endoscopia Intervencionista (40202003)</t>
  </si>
  <si>
    <t xml:space="preserve">Aritenoidectomia microcirúrgica endoscópica</t>
  </si>
  <si>
    <t xml:space="preserve">Endoscopia digestiva alta com biópsia e/ou citologia</t>
  </si>
  <si>
    <t xml:space="preserve">Biópsias por laparoscopia</t>
  </si>
  <si>
    <t xml:space="preserve">Broncoscopia com biópsia transbrônquica com acompanhamento radioscópico</t>
  </si>
  <si>
    <t xml:space="preserve">Cecostomia</t>
  </si>
  <si>
    <t xml:space="preserve">Cistoenterostomia com colocação de prótese ou dreno</t>
  </si>
  <si>
    <t xml:space="preserve">Colagem de fístula por via endoscópica</t>
  </si>
  <si>
    <t xml:space="preserve">Colocação de cânula sob orientação endoscópica</t>
  </si>
  <si>
    <t xml:space="preserve">Colocação de cateter para braquiterapia endobrônquica</t>
  </si>
  <si>
    <t xml:space="preserve">Colocação de prótese coledociana por via endoscópica</t>
  </si>
  <si>
    <t xml:space="preserve">Colocação de prótese traqueal ou brônquica</t>
  </si>
  <si>
    <t xml:space="preserve">Colonoscopia com magnificação e tatuagem</t>
  </si>
  <si>
    <t xml:space="preserve">Descompressão colônica por colonoscopia</t>
  </si>
  <si>
    <t xml:space="preserve">Desobstrução brônquica com laser ou eletrocautério</t>
  </si>
  <si>
    <t xml:space="preserve">Desobstrução brônquica por broncoaspiração</t>
  </si>
  <si>
    <t xml:space="preserve">Dilatação de estenose laringo-traqueo-brônquica</t>
  </si>
  <si>
    <t xml:space="preserve">Dilatação instrumental do esôfago, estômago ou duodeno</t>
  </si>
  <si>
    <t xml:space="preserve">Dilatação instrumental e injeção de substância medicamentosa por endoscopia</t>
  </si>
  <si>
    <t xml:space="preserve">Diverticulotomia</t>
  </si>
  <si>
    <t xml:space="preserve">Drenagem cavitária por laparoscopia</t>
  </si>
  <si>
    <t xml:space="preserve">Ecoendoscopia com cistoenterostomia</t>
  </si>
  <si>
    <t xml:space="preserve">Ecoendoscopia com neurólise de plexo celíaco</t>
  </si>
  <si>
    <t xml:space="preserve">Ecoendoscopia com punção por agulha</t>
  </si>
  <si>
    <t xml:space="preserve">Esclerose de varizes de esôfago, estômago ou duodeno</t>
  </si>
  <si>
    <t xml:space="preserve">Estenostomia endoscópica</t>
  </si>
  <si>
    <t xml:space="preserve">Gastrostomia endoscópica</t>
  </si>
  <si>
    <t xml:space="preserve">Hemostasia mecânica do esôfago, estômago ou duodeno</t>
  </si>
  <si>
    <t xml:space="preserve">Hemostasia térmica por endoscopia</t>
  </si>
  <si>
    <t xml:space="preserve">Hemostasias de cólon</t>
  </si>
  <si>
    <t xml:space="preserve">Injeção de substância medicamentosa por endoscopia</t>
  </si>
  <si>
    <t xml:space="preserve">Introdução de prótese no esôfago</t>
  </si>
  <si>
    <t xml:space="preserve">Jejunostomia endoscópica</t>
  </si>
  <si>
    <t xml:space="preserve">Laringoscopia com microscopia para exérese de pólipo/nódulo/papiloma</t>
  </si>
  <si>
    <t xml:space="preserve">Laringoscopia com retirada de corpo estranho de laringe/faringe (tubo flexível)</t>
  </si>
  <si>
    <t xml:space="preserve">Laringoscopia/traqueoscopia com exérese de pólipo/nódulo/papiloma</t>
  </si>
  <si>
    <t xml:space="preserve">Laringoscopia/traqueoscopia para diagnóstico e biópsia (tubo rígido)</t>
  </si>
  <si>
    <t xml:space="preserve">Laringoscopia/traqueoscopia para diagnóstico e biópsia com aparelho flexível</t>
  </si>
  <si>
    <t xml:space="preserve">Laringoscopia/traqueoscopia para intubação oro ou nasotraqueal</t>
  </si>
  <si>
    <t xml:space="preserve">Ligadura elástica do esôfago, estômago ou duodeno</t>
  </si>
  <si>
    <t xml:space="preserve">Mucosectomia</t>
  </si>
  <si>
    <t xml:space="preserve">Nasofibrolaringoscopia para dignóstico e/ou biópsia</t>
  </si>
  <si>
    <t xml:space="preserve">Papilotomia biópsia e/ou citologia biliar e pancreática</t>
  </si>
  <si>
    <t xml:space="preserve">Papilotomia e dilatação biliar ou pancreática</t>
  </si>
  <si>
    <t xml:space="preserve">Papilotomia endoscópica (para retirada de cálculos coledocianos ou drenagem biliar)</t>
  </si>
  <si>
    <t xml:space="preserve">Papilotomia, dilatação e colocação de prótese ou dreno biliar ou pancreático</t>
  </si>
  <si>
    <t xml:space="preserve">Passagem de sonda naso-enteral</t>
  </si>
  <si>
    <t xml:space="preserve">Polipectomia de cólon (independente do número de pólipos)</t>
  </si>
  <si>
    <t xml:space="preserve">Polipectomia do esôfago, estômago ou duodeno (independente do número de pólipos)</t>
  </si>
  <si>
    <t xml:space="preserve">Retirada de corpo estranho do cólon</t>
  </si>
  <si>
    <t xml:space="preserve">Retirada de corpo estranho do esôfago, estômago ou duodeno</t>
  </si>
  <si>
    <t xml:space="preserve">Retirada de corpo estranho no brônquio ou brônquico</t>
  </si>
  <si>
    <t xml:space="preserve">Retirada de tumor ou papiloma por broncoscopia</t>
  </si>
  <si>
    <t xml:space="preserve">Tamponamento de varizes do esôfago e estômago</t>
  </si>
  <si>
    <t xml:space="preserve">Endoscopia digestiva alta com biópsia e teste de urease (pesquisa Helicobacter pylori)</t>
  </si>
  <si>
    <t xml:space="preserve">Traqueostomia por punção percutânea</t>
  </si>
  <si>
    <t xml:space="preserve">Tratamento endoscópico de hemoptise</t>
  </si>
  <si>
    <t xml:space="preserve">Uretrotomia endoscópica</t>
  </si>
  <si>
    <t xml:space="preserve">Colonoscopia com biópsia e/ou citologia</t>
  </si>
  <si>
    <t xml:space="preserve">Colonoscopia com dilatação segmentar</t>
  </si>
  <si>
    <t xml:space="preserve">Retossigmoidoscopia flexível com polipectomia</t>
  </si>
  <si>
    <t xml:space="preserve">Retossigmoidoscopia flexível com biópsia e/ou citologia</t>
  </si>
  <si>
    <t xml:space="preserve">Colonoscopia com estenostomia</t>
  </si>
  <si>
    <t xml:space="preserve">Colonoscopia com mucosectomia</t>
  </si>
  <si>
    <t xml:space="preserve">Retossigmoidoscopia rígida com biópsia e/ou citologia</t>
  </si>
  <si>
    <t xml:space="preserve">Retossigmoidoscopia rígida com polipectomia</t>
  </si>
  <si>
    <t xml:space="preserve">Endoscopia digestiva alta com cromoscopia e biópsia e/ou citologia</t>
  </si>
  <si>
    <t xml:space="preserve">Colonoscopia com tratamento de fístula</t>
  </si>
  <si>
    <t xml:space="preserve">Laringoscopia/traqueoscopia com laser para exérese de papiloma/tumor</t>
  </si>
  <si>
    <t xml:space="preserve">40202992 OBSERVAÇÕES:</t>
  </si>
  <si>
    <t xml:space="preserve">1 A consulta realizada previamente a procedimenos endoscópicos, com a finalidade de avaliação clínica e consequentemente classificação de risco do paciente, está incluída nos portes respecitivos de cada procedimento Porém, sempre que esta consulta contraindicar o procedimento endoscópico, o médico endoscopista fará jus ao porte da consulta</t>
  </si>
  <si>
    <t xml:space="preserve">2 Nos portes dos procedimentos intervencionistas já estão incluídos os respectivos exames diagnósticos Contudo, quando realizados dois ou mais procedimentos intervencionistas, a valoração destes atos obedecerá ao item 41 das Instruções Gerais, desde que não haja um código específico para o conjunto</t>
  </si>
  <si>
    <t xml:space="preserve">3 Os procedimentos realizados por videoendoscopia não terão acréscimos em seus portes Os portes e custos operacionais dos procedimentos endoscópicos dependentes de RX não incluem os portes e custos operacionais da Radiologia</t>
  </si>
  <si>
    <t xml:space="preserve">4 Os custos operacionais de Endoscopia Digestiva não incluem os produtos médicos de uso único, os produtos médicos reutilizáveis e medicamentos, que deverão ser ressarcidos tomandose como base as listagens de preços vigentes no mercado Os custos operacionais referentes às Ecoendoscopias e Enteroscopias serão ajustados diretamente e de comum acordo entre as partes</t>
  </si>
  <si>
    <t xml:space="preserve">5 Para pacientes internados, os portes dos procedimentos endoscópicos intervencionistas obedecerão ao previsto no item 6 das Instruções Gerais; este adicional, contudo, não se aplica ao custo operacional Os atendimentos de urgência e emergência obedecerão ao disposto no item 2 das Instruções Gerais</t>
  </si>
  <si>
    <t xml:space="preserve">6 Nos procedimentos endoscópicos, onde há o concurso de endoscopista auxiliar, este será remunerado com o correspondente a 30% do honorário estabelecido para o endoscopista principal (item 5 das Instruções Gerais</t>
  </si>
  <si>
    <t xml:space="preserve">7 Quando houver a necessidade do concurso do anestesiologista nos atos médicos endoscópicos diagnósticos, a valoração do ato anestésico corresponderá ao porte 2, código 31602231; quando se tratar de ato endoscópico intervencionista, a valoração anestésica corresponderá ao porte 3, código 31602240</t>
  </si>
  <si>
    <t xml:space="preserve">Bioquímica</t>
  </si>
  <si>
    <t xml:space="preserve">3-metil histidina, dosagem no soro</t>
  </si>
  <si>
    <t xml:space="preserve">5-nucleotidase, dosagem</t>
  </si>
  <si>
    <t xml:space="preserve">Acetaminofen, dosagem</t>
  </si>
  <si>
    <t xml:space="preserve">Acetilcolinesterase, em eritrócitos, dosagem</t>
  </si>
  <si>
    <t xml:space="preserve">Acetona, dosagem no soro</t>
  </si>
  <si>
    <t xml:space="preserve">Ácido ascórbico (vitamina C), dosagem</t>
  </si>
  <si>
    <t xml:space="preserve">Ácido beta hidroxi butírico, dosagem</t>
  </si>
  <si>
    <t xml:space="preserve">Ácido fólico, dosagem nos eritrócitos</t>
  </si>
  <si>
    <t xml:space="preserve">Ácido glioxílico, pesquisa e/ou dosagem</t>
  </si>
  <si>
    <t xml:space="preserve">Ácido láctico (lactato), dosagem</t>
  </si>
  <si>
    <t xml:space="preserve">Ácido orótico, dosagem</t>
  </si>
  <si>
    <t xml:space="preserve">Ácido oxálico, dosagem</t>
  </si>
  <si>
    <t xml:space="preserve">Ácido pirúvico, dosagem</t>
  </si>
  <si>
    <t xml:space="preserve">Ácido siálico, dosagem</t>
  </si>
  <si>
    <t xml:space="preserve">Ácido úrico, dosagem</t>
  </si>
  <si>
    <t xml:space="preserve">Ácido valpróico, dosagem</t>
  </si>
  <si>
    <t xml:space="preserve">Ácidos biliares, dosagem</t>
  </si>
  <si>
    <t xml:space="preserve">Ácidos graxos livres, dosagem</t>
  </si>
  <si>
    <t xml:space="preserve">Ácidos orgânicos (perfil quantitativo)</t>
  </si>
  <si>
    <t xml:space="preserve">Acilcarnitinas (perfil qualitativo)</t>
  </si>
  <si>
    <t xml:space="preserve">Acilcarnitinas (perfil quantitativo)</t>
  </si>
  <si>
    <t xml:space="preserve">Albumina, dosagem</t>
  </si>
  <si>
    <t xml:space="preserve">Aldolase, dosagem</t>
  </si>
  <si>
    <t xml:space="preserve">Alfa-1-antitripsina, dosagem no soro</t>
  </si>
  <si>
    <t xml:space="preserve">Alfa-1-glicoproteína ácida, dosagem</t>
  </si>
  <si>
    <t xml:space="preserve">Alfa-2-macroglobulina, dosagem</t>
  </si>
  <si>
    <t xml:space="preserve">Alumínio, dosagem no soro</t>
  </si>
  <si>
    <t xml:space="preserve">Amilase, dosagem</t>
  </si>
  <si>
    <t xml:space="preserve">Aminoácidos, fracionamento e quantificação</t>
  </si>
  <si>
    <t xml:space="preserve">Amiodarona, dosagem</t>
  </si>
  <si>
    <t xml:space="preserve">Amitriptilina, nortriptilina (cada), dosagem</t>
  </si>
  <si>
    <t xml:space="preserve">Amônia, dosagem</t>
  </si>
  <si>
    <t xml:space="preserve">Anfetaminas, dosagem</t>
  </si>
  <si>
    <t xml:space="preserve">Antibióticos, dosagem no soro, cada</t>
  </si>
  <si>
    <t xml:space="preserve">Apolipoproteína A (Apo A), dosagem</t>
  </si>
  <si>
    <t xml:space="preserve">Apolipoproteína B (Apo B), dosagem</t>
  </si>
  <si>
    <t xml:space="preserve">Barbitúricos, antidepressivos tricíclicos (cada), dosagem</t>
  </si>
  <si>
    <t xml:space="preserve">Beta-glicuronidase, dosagem</t>
  </si>
  <si>
    <t xml:space="preserve">Bilirrubinas (direta, indireta e total), dosagem</t>
  </si>
  <si>
    <t xml:space="preserve">Cálcio, dosagem</t>
  </si>
  <si>
    <t xml:space="preserve">Cálcio iônico, dosagem</t>
  </si>
  <si>
    <t xml:space="preserve">Capacidade de fixação de ferro, dosagem</t>
  </si>
  <si>
    <t xml:space="preserve">Carbamazepina, dosagem</t>
  </si>
  <si>
    <t xml:space="preserve">Carnitina livre, dosagem</t>
  </si>
  <si>
    <t xml:space="preserve">Carnitina total e frações, dosagem</t>
  </si>
  <si>
    <t xml:space="preserve">Caroteno, dosagem</t>
  </si>
  <si>
    <t xml:space="preserve">Ceruloplasmina, dosagem</t>
  </si>
  <si>
    <t xml:space="preserve">Ciclosporina, methotrexate - cada, dosagem</t>
  </si>
  <si>
    <t xml:space="preserve">Clearance de ácido úrico</t>
  </si>
  <si>
    <t xml:space="preserve">Clearance de creatinina</t>
  </si>
  <si>
    <t xml:space="preserve">Clearance de fosfato</t>
  </si>
  <si>
    <t xml:space="preserve">Clearance de uréia</t>
  </si>
  <si>
    <t xml:space="preserve">Clearance osmolar</t>
  </si>
  <si>
    <t xml:space="preserve">Clomipramina, dosagem</t>
  </si>
  <si>
    <t xml:space="preserve">Cloro, dosagem</t>
  </si>
  <si>
    <t xml:space="preserve">Cobre, dosagem</t>
  </si>
  <si>
    <t xml:space="preserve">Cocaína, dosagem</t>
  </si>
  <si>
    <t xml:space="preserve">Colesterol (HDL), dosagem</t>
  </si>
  <si>
    <t xml:space="preserve">Colesterol (LDL), dosagem</t>
  </si>
  <si>
    <t xml:space="preserve">Colesterol total, dosagem</t>
  </si>
  <si>
    <t xml:space="preserve">Cotinina, dosagem</t>
  </si>
  <si>
    <t xml:space="preserve">Creatina, dosagem</t>
  </si>
  <si>
    <t xml:space="preserve">Creatinina, dosagem</t>
  </si>
  <si>
    <t xml:space="preserve">Creatino fosfoquinase total (CK), dosagem</t>
  </si>
  <si>
    <t xml:space="preserve">Creatino fosfoquinase - fração MB - massa, dosagem</t>
  </si>
  <si>
    <t xml:space="preserve">Creatino fosfoquinase - fração MB - atividade, dosagem</t>
  </si>
  <si>
    <t xml:space="preserve">Cromatografia de aminoácidos (perfil qualitatitivo), dosagem</t>
  </si>
  <si>
    <t xml:space="preserve">Curva glicêmica (4 dosagens) via oral ou endovenosa</t>
  </si>
  <si>
    <t xml:space="preserve">Desidrogenase alfa-hidroxibutírica, dosagem</t>
  </si>
  <si>
    <t xml:space="preserve">Desidrogenase glutâmica, dosagem</t>
  </si>
  <si>
    <t xml:space="preserve">Desidrogenase isocítrica, dosagem</t>
  </si>
  <si>
    <t xml:space="preserve">Desidrogenase láctica, dosagem</t>
  </si>
  <si>
    <t xml:space="preserve">Desidrogenase láctica - isoenzimas fracionadas, dosagem</t>
  </si>
  <si>
    <t xml:space="preserve">Benzodiazepínicos e similares (cada), dosagem</t>
  </si>
  <si>
    <t xml:space="preserve">Digitoxina ou digoxina, dosagem</t>
  </si>
  <si>
    <t xml:space="preserve">Eletroferese de proteínas</t>
  </si>
  <si>
    <t xml:space="preserve">Eletroforese de glicoproteínas</t>
  </si>
  <si>
    <t xml:space="preserve">Eletroforese de lipoproteínas</t>
  </si>
  <si>
    <t xml:space="preserve">Enolase, dosagem</t>
  </si>
  <si>
    <t xml:space="preserve">Etossuximida, dosagem</t>
  </si>
  <si>
    <t xml:space="preserve">Fenilalanina, pesquisa e/ou dosagem</t>
  </si>
  <si>
    <t xml:space="preserve">Fenitoína, dosagem</t>
  </si>
  <si>
    <t xml:space="preserve">Fenobarbital, dosagem</t>
  </si>
  <si>
    <t xml:space="preserve">Ferro sérico, dosagem</t>
  </si>
  <si>
    <t xml:space="preserve">Formaldeído, dosagem</t>
  </si>
  <si>
    <t xml:space="preserve">Fosfatase ácida, dosagem</t>
  </si>
  <si>
    <t xml:space="preserve">Fosfatase ácida total, dosagem</t>
  </si>
  <si>
    <t xml:space="preserve">Fosfatase alcalina, dosagem</t>
  </si>
  <si>
    <t xml:space="preserve">Fosfatase alcalina com fracionamento de isoenzimas, dosagem</t>
  </si>
  <si>
    <t xml:space="preserve">Fosfatase alcalina fração óssea - Elisa, pesquisa e/ou dosagem</t>
  </si>
  <si>
    <t xml:space="preserve">Fosfatase alcalina termo-estável, dosagem</t>
  </si>
  <si>
    <t xml:space="preserve">Fosfolipídios, dosagem</t>
  </si>
  <si>
    <t xml:space="preserve">Fósforo, dosagem</t>
  </si>
  <si>
    <t xml:space="preserve">Fósforo, prova de reabsorção tubular, dosagem</t>
  </si>
  <si>
    <t xml:space="preserve">Frutosaminas (proteínas glicosiladas), dosagem</t>
  </si>
  <si>
    <t xml:space="preserve">Frutose, dosagem</t>
  </si>
  <si>
    <t xml:space="preserve">Galactose, dosagem</t>
  </si>
  <si>
    <t xml:space="preserve">Galactose 1-fosfatouridil transferase, dosagem</t>
  </si>
  <si>
    <t xml:space="preserve">Gama-glutamil transferase, dosagem</t>
  </si>
  <si>
    <t xml:space="preserve">Medicina Laboratorial</t>
  </si>
  <si>
    <t xml:space="preserve">Gasometria (pH, pCO2, SA, O2, excesso base), dosagem</t>
  </si>
  <si>
    <t xml:space="preserve">Gasometria + Hb + Ht + Na + K + Cl + Ca + glicose + lactato (quando efetuado no gasômetro), dosagem</t>
  </si>
  <si>
    <t xml:space="preserve">Glicemia após sobrecarga com dextrosol ou glicose, dosagem</t>
  </si>
  <si>
    <t xml:space="preserve">Glicose, glicose</t>
  </si>
  <si>
    <t xml:space="preserve">Glicose-6-fosfato deidrogenase (G6FD), dosagem</t>
  </si>
  <si>
    <t xml:space="preserve">Haptoglobina, dosagem</t>
  </si>
  <si>
    <t xml:space="preserve">Hemoglobina glicada (A1 total), dosagem</t>
  </si>
  <si>
    <t xml:space="preserve">Hemoglobina plasmática livre, dosagem</t>
  </si>
  <si>
    <t xml:space="preserve">Hexosaminidase A, dosagem</t>
  </si>
  <si>
    <t xml:space="preserve">Hidroxiprolina, dosagem</t>
  </si>
  <si>
    <t xml:space="preserve">Homocisteína, dosagem</t>
  </si>
  <si>
    <t xml:space="preserve">Imipramina - desipramina, dosagem</t>
  </si>
  <si>
    <t xml:space="preserve">Amilase ou alfa-amilase, isoenzimas, dosagem</t>
  </si>
  <si>
    <t xml:space="preserve">Isomerase fosfohexose, dosagem</t>
  </si>
  <si>
    <t xml:space="preserve">Isoniazida, dosagem</t>
  </si>
  <si>
    <t xml:space="preserve">Lactose, teste de tolerância</t>
  </si>
  <si>
    <t xml:space="preserve">Leucino aminopeptidase, dosagem</t>
  </si>
  <si>
    <t xml:space="preserve">Lidocaina, dosagem</t>
  </si>
  <si>
    <t xml:space="preserve">Lipase, dosagem</t>
  </si>
  <si>
    <t xml:space="preserve">Lipase lipoprotéica, dosagem</t>
  </si>
  <si>
    <t xml:space="preserve">Lipoproteína (a) - Lp (a), dosagem</t>
  </si>
  <si>
    <t xml:space="preserve">Lítio, dosagem</t>
  </si>
  <si>
    <t xml:space="preserve">Magnésio, dosagem</t>
  </si>
  <si>
    <t xml:space="preserve">Mioglobina, dosagem</t>
  </si>
  <si>
    <t xml:space="preserve">Nitrogênio amoniacal, dosagem</t>
  </si>
  <si>
    <t xml:space="preserve">Nitrogênio total, dosagem</t>
  </si>
  <si>
    <t xml:space="preserve">Osmolalidade, dosagem</t>
  </si>
  <si>
    <t xml:space="preserve">Oxcarbazepina, dosagem</t>
  </si>
  <si>
    <t xml:space="preserve">Piruvato quinase, dosagem</t>
  </si>
  <si>
    <t xml:space="preserve">Porfirinas quantitativas (cada), dosagem</t>
  </si>
  <si>
    <t xml:space="preserve">Potássio, dosagem</t>
  </si>
  <si>
    <t xml:space="preserve">Pré-albumina, dosagem</t>
  </si>
  <si>
    <t xml:space="preserve">Primidona, dosagem</t>
  </si>
  <si>
    <t xml:space="preserve">Procainamida, dosagem</t>
  </si>
  <si>
    <t xml:space="preserve">Propanolol, dosagem</t>
  </si>
  <si>
    <t xml:space="preserve">Proteína ligadora do retinol, dosagem</t>
  </si>
  <si>
    <t xml:space="preserve">Proteínas totais</t>
  </si>
  <si>
    <t xml:space="preserve">Proteínas totais albumina e globulina, dosagem</t>
  </si>
  <si>
    <t xml:space="preserve">Quinidina, dosagem</t>
  </si>
  <si>
    <t xml:space="preserve">Reserva alcalina (bicarbonato), dosagem</t>
  </si>
  <si>
    <t xml:space="preserve">Sacarose, teste de tolerância</t>
  </si>
  <si>
    <t xml:space="preserve">Sódio, dosagem</t>
  </si>
  <si>
    <t xml:space="preserve">Succinil acetona, dosagem</t>
  </si>
  <si>
    <t xml:space="preserve">Sulfonamidas livre e acetilada (% de acetilação), dosagem</t>
  </si>
  <si>
    <t xml:space="preserve">Tacrolimus, dosagem</t>
  </si>
  <si>
    <t xml:space="preserve">Tálio, dosagem</t>
  </si>
  <si>
    <t xml:space="preserve">Teofilina, dosagem</t>
  </si>
  <si>
    <t xml:space="preserve">Teste de tolerância a insulina ou hipoglicemiantes orais (até 6 dosagens)</t>
  </si>
  <si>
    <t xml:space="preserve">Tirosina, dosagem</t>
  </si>
  <si>
    <t xml:space="preserve">Transaminase oxalacética (amino transferase aspartato), dosagem</t>
  </si>
  <si>
    <t xml:space="preserve">Transaminase pirúvica (amino transferase de alanina), dosagem</t>
  </si>
  <si>
    <t xml:space="preserve">Transferrina, dosagem</t>
  </si>
  <si>
    <t xml:space="preserve">Triazolam, dosagem</t>
  </si>
  <si>
    <t xml:space="preserve">Triglicerídeos, dosagem</t>
  </si>
  <si>
    <t xml:space="preserve">Trimipramina, dosagem</t>
  </si>
  <si>
    <t xml:space="preserve">Tripsina imuno reativa (IRT), pesquisa e/ou dosagem</t>
  </si>
  <si>
    <t xml:space="preserve">Troponina, dosagem</t>
  </si>
  <si>
    <t xml:space="preserve">Uréia, dosagem</t>
  </si>
  <si>
    <t xml:space="preserve">Urobilinogênio, dosagem</t>
  </si>
  <si>
    <t xml:space="preserve">Vitamina A, dosagem</t>
  </si>
  <si>
    <t xml:space="preserve">Vitamina E, dosagem</t>
  </si>
  <si>
    <t xml:space="preserve">Xilose, teste de absorção à</t>
  </si>
  <si>
    <t xml:space="preserve">Lipídios totais, dosagem</t>
  </si>
  <si>
    <t xml:space="preserve">Maltose, teste de tolerância</t>
  </si>
  <si>
    <t xml:space="preserve">Mucopolissacaridose, dosagem</t>
  </si>
  <si>
    <t xml:space="preserve">Ocitocinase, dosagem</t>
  </si>
  <si>
    <t xml:space="preserve">Procalcitonina, dosagem</t>
  </si>
  <si>
    <t xml:space="preserve">Colesterol (VLDL), dosagem</t>
  </si>
  <si>
    <t xml:space="preserve">Teste oral de tolerância à glicose - 2 dosagens</t>
  </si>
  <si>
    <t xml:space="preserve">Eletroforese de proteínas de alta resolução</t>
  </si>
  <si>
    <t xml:space="preserve">Imunofixação - cada fração</t>
  </si>
  <si>
    <t xml:space="preserve">Hemoglobina glicada (Fração A1c), dosagem</t>
  </si>
  <si>
    <t xml:space="preserve">Lamotrigina, pesquisa e/ou dosagem</t>
  </si>
  <si>
    <t xml:space="preserve">Perfil lipídico / lipidograma (lípidios totais, colesterol, triglicerídios e eletroforese lipoproteínas), dosagem</t>
  </si>
  <si>
    <t xml:space="preserve">PAPP-A, dosagem e/ou pesquisa</t>
  </si>
  <si>
    <t xml:space="preserve">Peptídeo natriurético BNP/PROBNP, dosagem</t>
  </si>
  <si>
    <t xml:space="preserve">Vitamina B1, dosagem</t>
  </si>
  <si>
    <t xml:space="preserve">Vitamina B2, dosagem</t>
  </si>
  <si>
    <t xml:space="preserve">Vitamina B3, dosagem</t>
  </si>
  <si>
    <t xml:space="preserve">Vitamina B6, dosagem</t>
  </si>
  <si>
    <t xml:space="preserve">Vitamina D2, dosagem</t>
  </si>
  <si>
    <t xml:space="preserve">Vitamina "D" 25 HIDROXI (Vitamina D3), dosagem</t>
  </si>
  <si>
    <t xml:space="preserve">Vitamina K, dosagem</t>
  </si>
  <si>
    <t xml:space="preserve">Coprologia</t>
  </si>
  <si>
    <t xml:space="preserve">Alfa-1-antitripsina, (fezes), pesquisa e/ou dosagem</t>
  </si>
  <si>
    <t xml:space="preserve">Anal Swab, pesquisa de oxiúrus</t>
  </si>
  <si>
    <t xml:space="preserve">Coprológico funcional (caracteres, pH, digestibilidade, amônia, ácidos orgânicos e interpretação)</t>
  </si>
  <si>
    <t xml:space="preserve">Eosinófilos, pesquisa nas fezes</t>
  </si>
  <si>
    <t xml:space="preserve">Gordura fecal, dosagem</t>
  </si>
  <si>
    <t xml:space="preserve">Hematoxilina férrica, pesquisa de protozoários nas fezes</t>
  </si>
  <si>
    <t xml:space="preserve">Identificação de helmintos, exame de fragmentos nas fezes</t>
  </si>
  <si>
    <t xml:space="preserve">Larvas (fezes), pesquisa</t>
  </si>
  <si>
    <t xml:space="preserve">Leucócitos e hemácias, pesquisa nas fezes</t>
  </si>
  <si>
    <t xml:space="preserve">Leveduras, pesquisa nas fezes</t>
  </si>
  <si>
    <t xml:space="preserve">Parasitológico nas fezes</t>
  </si>
  <si>
    <t xml:space="preserve">Parasitológico, colheita múltipla com fornecimento do líquido conservante nas fezes</t>
  </si>
  <si>
    <t xml:space="preserve">Sangue oculto, pesquisa nas fezes</t>
  </si>
  <si>
    <t xml:space="preserve">Shistossoma, pesquisa ovos em fragmentos mucosa após biópsia retal</t>
  </si>
  <si>
    <t xml:space="preserve">Substâncias redutoras nas fezes, pesquisa</t>
  </si>
  <si>
    <t xml:space="preserve">Tripsina, prova de (digestão da gelatina)</t>
  </si>
  <si>
    <t xml:space="preserve">Esteatócrito, triagem para gordura fecal</t>
  </si>
  <si>
    <t xml:space="preserve">Estercobilinogênio fecal, dosagem</t>
  </si>
  <si>
    <t xml:space="preserve">Elastase Pancreática Fecal</t>
  </si>
  <si>
    <t xml:space="preserve">Hematologia Laboratorial</t>
  </si>
  <si>
    <t xml:space="preserve">Anticoagulante lúpico, pesquisa</t>
  </si>
  <si>
    <t xml:space="preserve">Anticorpo anti A e B, pesquisa e/ou dosagem</t>
  </si>
  <si>
    <t xml:space="preserve">Anticorpos antiplaquetários, citometria de fluxo</t>
  </si>
  <si>
    <t xml:space="preserve">Anticorpos irregulares, pesquisa e/ou dosagem</t>
  </si>
  <si>
    <t xml:space="preserve">Anticorpos irregulares, pesquisa (meio salino a temperatura ambiente e 37º e teste indireto de coombs)</t>
  </si>
  <si>
    <t xml:space="preserve">Antitrombina III, dosagem</t>
  </si>
  <si>
    <t xml:space="preserve">Ativador tissular de plasminogênio (TPA), dosagem</t>
  </si>
  <si>
    <t xml:space="preserve">CD (antígeno de dif. Celular, cada determinação), pesquisa e/ou dosagem</t>
  </si>
  <si>
    <t xml:space="preserve">Citoquímica para classificar leucemia: esterase, fosfatase leucocitária, PAS, peroxidase ou SB, etc - cada</t>
  </si>
  <si>
    <t xml:space="preserve">Coombs direto</t>
  </si>
  <si>
    <t xml:space="preserve">Enzimas eritrocitárias, (adenilatoquinase, desidrogenase láctica, fosfofructoquinase, fosfoglicerato quinase, gliceraldeído, 3 - fosfato desidrogenase, glicose fosfato isomerase, glicose 6 - fosfato desidrogenase,glutation peroxidase, glutation), pesquisa e/ou dosagem</t>
  </si>
  <si>
    <t xml:space="preserve">Falcização, teste de</t>
  </si>
  <si>
    <t xml:space="preserve">Fator 4 plaquetário, dosagens</t>
  </si>
  <si>
    <t xml:space="preserve">Fator II, dosagem</t>
  </si>
  <si>
    <t xml:space="preserve">Fator IX, dosagem</t>
  </si>
  <si>
    <t xml:space="preserve">Fator V, dosagem</t>
  </si>
  <si>
    <t xml:space="preserve">Fator VIII, dosagem</t>
  </si>
  <si>
    <t xml:space="preserve">Fator VIII, dosagem do antígeno (Von Willebrand)</t>
  </si>
  <si>
    <t xml:space="preserve">Fator VIII, dosagem do inibidor</t>
  </si>
  <si>
    <t xml:space="preserve">Fator X, dosagem</t>
  </si>
  <si>
    <t xml:space="preserve">Fator XI, dosagem</t>
  </si>
  <si>
    <t xml:space="preserve">Fator XII, dosagem</t>
  </si>
  <si>
    <t xml:space="preserve">Fator XIII, pesquisa</t>
  </si>
  <si>
    <t xml:space="preserve">Fenotipagem do sistema Rh-Hr (anti Rho(D) + anti Rh(C) + anti Rh(E)</t>
  </si>
  <si>
    <t xml:space="preserve">Fibrinogênio, dosagem</t>
  </si>
  <si>
    <t xml:space="preserve">Filária, pesquisa</t>
  </si>
  <si>
    <t xml:space="preserve">Grupo ABO, classificação reversa, determinação</t>
  </si>
  <si>
    <t xml:space="preserve">Grupo sanguíneo ABO, e fator Rho (inclui Du), determinação</t>
  </si>
  <si>
    <t xml:space="preserve">Ham, teste de (hemólise ácida)</t>
  </si>
  <si>
    <t xml:space="preserve">Heinz, corpúsculos, pesquisa</t>
  </si>
  <si>
    <t xml:space="preserve">Hemácias fetais, pesquisa</t>
  </si>
  <si>
    <t xml:space="preserve">Hematócrito, determinação do</t>
  </si>
  <si>
    <t xml:space="preserve">Hemoglobina, dosagem</t>
  </si>
  <si>
    <t xml:space="preserve">Hemoglobina (eletroforese ou HPLC)</t>
  </si>
  <si>
    <t xml:space="preserve">Hemograma com contagem de plaquetas ou frações (eritrograma, leucograma, plaquetas)</t>
  </si>
  <si>
    <t xml:space="preserve">Hemossedimentação, (VHS), velocidade</t>
  </si>
  <si>
    <t xml:space="preserve">Hemossiderina (siderócitos), sangue ou urina, pesquisa</t>
  </si>
  <si>
    <t xml:space="preserve">Heparina, dosagem</t>
  </si>
  <si>
    <t xml:space="preserve">Inibidor do TPA (PAI), pesquisa e/ou dosagem</t>
  </si>
  <si>
    <t xml:space="preserve">Leucócitos, contagem</t>
  </si>
  <si>
    <t xml:space="preserve">Meta-hemoglobina, determinação da</t>
  </si>
  <si>
    <t xml:space="preserve">Plaquetas, teste de agregação (por agente agregante), cada</t>
  </si>
  <si>
    <t xml:space="preserve">Plasminogênio, dosagem</t>
  </si>
  <si>
    <t xml:space="preserve">Plasmódio, pesquisa</t>
  </si>
  <si>
    <t xml:space="preserve">Medula óssea, aspiração para mielograma ou microbiológico</t>
  </si>
  <si>
    <t xml:space="preserve">Produtos de degradação da fibrina, qualitativo</t>
  </si>
  <si>
    <t xml:space="preserve">Proteína C, dosagem</t>
  </si>
  <si>
    <t xml:space="preserve">Proteína S, teste funcional</t>
  </si>
  <si>
    <t xml:space="preserve">Protoporfirina eritrocitária livre - zinco, dosagem</t>
  </si>
  <si>
    <t xml:space="preserve">Prova do laço</t>
  </si>
  <si>
    <t xml:space="preserve">Resistência globular, curva de</t>
  </si>
  <si>
    <t xml:space="preserve">Reticulócitos, contagem</t>
  </si>
  <si>
    <t xml:space="preserve">Retração do coágulo</t>
  </si>
  <si>
    <t xml:space="preserve">Ristocetina, co-fator, teste funcional, dosagem</t>
  </si>
  <si>
    <t xml:space="preserve">Tempo de coagulação, determinação</t>
  </si>
  <si>
    <t xml:space="preserve">Tempo de protrombina, determinação</t>
  </si>
  <si>
    <t xml:space="preserve">Tempo de reptilase, determinação</t>
  </si>
  <si>
    <t xml:space="preserve">Tempo de sangramento de IVY, determinação</t>
  </si>
  <si>
    <t xml:space="preserve">Tempo de trombina, determinação</t>
  </si>
  <si>
    <t xml:space="preserve">Tempo de tromboplastina parcial ativada, determinação</t>
  </si>
  <si>
    <t xml:space="preserve">Tripanossoma, pesquisa</t>
  </si>
  <si>
    <t xml:space="preserve">Tromboelastograma, pesquisa e/ou dosagem</t>
  </si>
  <si>
    <t xml:space="preserve">Alfa-2-antiplasmina, teste funcional</t>
  </si>
  <si>
    <t xml:space="preserve">Anticorpo antimieloperoxidase, MPO, dosagem</t>
  </si>
  <si>
    <t xml:space="preserve">Fator VII, dosagem</t>
  </si>
  <si>
    <t xml:space="preserve">Fator XIII, dosagem, teste funcional</t>
  </si>
  <si>
    <t xml:space="preserve">Imunofenotipagem para doença residual mínima (*)</t>
  </si>
  <si>
    <t xml:space="preserve">Imunofenotipagem para hemoglobinúria paroxistica noturna (*)</t>
  </si>
  <si>
    <t xml:space="preserve">Imunofenotipagem para leucemias agudas ou síndrome mielodisplásica (*)</t>
  </si>
  <si>
    <t xml:space="preserve">Imunofenotipagem para linfoma não Hodgkin / síndrome linfoproliferativa crônica (*)</t>
  </si>
  <si>
    <t xml:space="preserve">Imunofenotipagem para perfil imune (*)</t>
  </si>
  <si>
    <t xml:space="preserve">Fator IX, dosagem do inibidor</t>
  </si>
  <si>
    <t xml:space="preserve">Inibidor dos fatores da hemostasia, triagem</t>
  </si>
  <si>
    <t xml:space="preserve">Produtos de degradação da fibrina, quantitativo</t>
  </si>
  <si>
    <t xml:space="preserve">Proteína S livre, dosagem</t>
  </si>
  <si>
    <t xml:space="preserve">Células LE, dosagem</t>
  </si>
  <si>
    <t xml:space="preserve">Consumo de protrombina</t>
  </si>
  <si>
    <t xml:space="preserve">Enzimas eritrocitárias, rastreio para deficiência</t>
  </si>
  <si>
    <t xml:space="preserve">Esplenograma (citologia)</t>
  </si>
  <si>
    <t xml:space="preserve">Hemoglobina instabilidade a 37 graus C</t>
  </si>
  <si>
    <t xml:space="preserve">Hemoglobina, solubilidade (HbS e HbD), pesquisa</t>
  </si>
  <si>
    <t xml:space="preserve">Hemoglobinopatia - triagem (El.HB., hemoglob. fetal reticulócitos, corpos de H, T. falcização hemácias, resist. osmótica, termo estabilidade)</t>
  </si>
  <si>
    <t xml:space="preserve">Estreptozima, dosagem</t>
  </si>
  <si>
    <t xml:space="preserve">Sulfo-hemoglobina, determinação da</t>
  </si>
  <si>
    <t xml:space="preserve">Coombs indireto</t>
  </si>
  <si>
    <t xml:space="preserve">Mielograma</t>
  </si>
  <si>
    <t xml:space="preserve">Dímero D, dosagem</t>
  </si>
  <si>
    <t xml:space="preserve">Tempo de sangramento (Duke), determinação</t>
  </si>
  <si>
    <t xml:space="preserve">Coagulograma (TS, TC, prova do laço, retração do coágulo, contagem de plaquetas, tempo de protrombina, tempo de tromboplastina, parcial ativado)</t>
  </si>
  <si>
    <t xml:space="preserve">Baço, exame de esfregaço de aspirado</t>
  </si>
  <si>
    <t xml:space="preserve">Linfonodo, exame de esfregaço de aspirado</t>
  </si>
  <si>
    <t xml:space="preserve">40304990 OBSERVAÇÃO:</t>
  </si>
  <si>
    <t xml:space="preserve">Referente aos códigos 40304701, 40304710, 40304728, 40304744: Para esclarecimento diagnóstico definitivo, poderá ser necessária a realização de marcadores adicionais, segundo o código 40304086, para cada marcador excedente</t>
  </si>
  <si>
    <t xml:space="preserve">Endocrinologia Laboratorial</t>
  </si>
  <si>
    <t xml:space="preserve">1,25-dihidroxi vitamina D, dosagem</t>
  </si>
  <si>
    <t xml:space="preserve">17-cetogênicos (17-CGS), dosagem</t>
  </si>
  <si>
    <t xml:space="preserve">17-cetogênicos cromatografia</t>
  </si>
  <si>
    <t xml:space="preserve">17-cetosteróides (17-CTS) - cromatografia</t>
  </si>
  <si>
    <t xml:space="preserve">17-cetosteróides relação alfa/beta</t>
  </si>
  <si>
    <t xml:space="preserve">17-cetosteróides totais (17-CTS), dosagem</t>
  </si>
  <si>
    <t xml:space="preserve">17-hidroxipregnenolona, dosagem</t>
  </si>
  <si>
    <t xml:space="preserve">Ácido 5 hidróxi indol acético, dosagem na urina</t>
  </si>
  <si>
    <t xml:space="preserve">Ácido homo vanílico, dosagem</t>
  </si>
  <si>
    <t xml:space="preserve">AMP cíclico, dosagem</t>
  </si>
  <si>
    <t xml:space="preserve">Cortisol livre, dosagem</t>
  </si>
  <si>
    <t xml:space="preserve">Curva glicêmica (6 dosagens), dosagem</t>
  </si>
  <si>
    <t xml:space="preserve">Curva insulínica (6 dosagens), dosagem</t>
  </si>
  <si>
    <t xml:space="preserve">Dosagem de receptor de progesterona ou de estrogênio</t>
  </si>
  <si>
    <t xml:space="preserve">Enzima conversora da angiotensina (ECA), dosagem</t>
  </si>
  <si>
    <t xml:space="preserve">Eritropoietina, dosagem</t>
  </si>
  <si>
    <t xml:space="preserve">Gad-Ab-antidescarboxilase do ácido, dosagem</t>
  </si>
  <si>
    <t xml:space="preserve">Glucagon, dosagem</t>
  </si>
  <si>
    <t xml:space="preserve">Hormônio antidiurético (vasopressina), dosagem</t>
  </si>
  <si>
    <t xml:space="preserve">IGF BP3 (proteína ligadora dos fatores de crescimento "insulin-like"), dosagem</t>
  </si>
  <si>
    <t xml:space="preserve">Leptina, dosagem</t>
  </si>
  <si>
    <t xml:space="preserve">N-telopeptídeo, pesquisa e/ou dosagem</t>
  </si>
  <si>
    <t xml:space="preserve">Paratormônio - PTH ou fração (cada), dosagem</t>
  </si>
  <si>
    <t xml:space="preserve">Piridinolina, dosagem</t>
  </si>
  <si>
    <t xml:space="preserve">Pregnandiol, dosagem</t>
  </si>
  <si>
    <t xml:space="preserve">Pregnantriol, dosagem</t>
  </si>
  <si>
    <t xml:space="preserve">Prova do LH-Rh, dosagem do FSH sem fornecimento de medicamento (cada)</t>
  </si>
  <si>
    <t xml:space="preserve">Prova do LH-Rh, dosagem do LH sem fornecimento de medicamento (cada)</t>
  </si>
  <si>
    <t xml:space="preserve">Prova do TRH-HPR, dosagem do HPR sem fornecimento domaterial (cada)</t>
  </si>
  <si>
    <t xml:space="preserve">Prova do TRH-TSH, dosagem do TSH sem fornecimento do material (cada)</t>
  </si>
  <si>
    <t xml:space="preserve">Prova para diabete insípido (restrição hídrica NaCL 3% vasopressina)</t>
  </si>
  <si>
    <t xml:space="preserve">Estrogênios totais (fenolesteróides), dosagem</t>
  </si>
  <si>
    <t xml:space="preserve">Iodo protéico (PBI), dosagem</t>
  </si>
  <si>
    <t xml:space="preserve">Lactogênico placentário hormônio, dosagem</t>
  </si>
  <si>
    <t xml:space="preserve">Provas de função tireoideana (T3, T4, índices e TSH)</t>
  </si>
  <si>
    <t xml:space="preserve">Somatotrófico coriônico (HCS ou PHL), dosagem</t>
  </si>
  <si>
    <t xml:space="preserve">11-desoxicorticosterona, dosagem</t>
  </si>
  <si>
    <t xml:space="preserve">Hormônio gonodotrofico corionico qualitativo (HCG-Beta-HCG), pesquisa</t>
  </si>
  <si>
    <t xml:space="preserve">Hormônio gonodotrofico corionico quantitativo (HCG-Beta-HCG), dosagem</t>
  </si>
  <si>
    <t xml:space="preserve">Macroprolactina, dosagem</t>
  </si>
  <si>
    <t xml:space="preserve">17-hidroxicorticosteróides (17-OHS), dosagem</t>
  </si>
  <si>
    <t xml:space="preserve">40305996 OBSERVAÇÃO:</t>
  </si>
  <si>
    <t xml:space="preserve">Os procedimentos de Radioimunoensaio  IN VITRO (40712001), capítulo de Medicina Nuclear, foram transferidos para o capítulo de Medicina Laboratorial, grupo Endocrinologia Laboratorial Os critérios de valoração de portes e unidades de custo operacional dos exames deste grupo, Endocrinologia Laboratorial, independem da técnica utilizada para a sua realização</t>
  </si>
  <si>
    <t xml:space="preserve">Imunologia</t>
  </si>
  <si>
    <t xml:space="preserve">Adenovírus, IgG, dosagem</t>
  </si>
  <si>
    <t xml:space="preserve">Adenovírus, IgM - dosagem</t>
  </si>
  <si>
    <t xml:space="preserve">Anticandida - IgG e IgM (cada), dosagem</t>
  </si>
  <si>
    <t xml:space="preserve">Anti-actina, dosagem</t>
  </si>
  <si>
    <t xml:space="preserve">Anti-DNA, pesquisa e/ou dosagem</t>
  </si>
  <si>
    <t xml:space="preserve">Anti-JO1, pesquisa</t>
  </si>
  <si>
    <t xml:space="preserve">Anti-LA/SSB, pesquisa</t>
  </si>
  <si>
    <t xml:space="preserve">Anti-LKM-1, pesquisa</t>
  </si>
  <si>
    <t xml:space="preserve">Anti-RNP, pesquisa</t>
  </si>
  <si>
    <t xml:space="preserve">Anti-Ro/SSA, pesquisa</t>
  </si>
  <si>
    <t xml:space="preserve">Anti-Sm, pesquisa</t>
  </si>
  <si>
    <t xml:space="preserve">Anticardiolipina - IgA, dosagem</t>
  </si>
  <si>
    <t xml:space="preserve">Anticardiolipina - IgG, dosagem</t>
  </si>
  <si>
    <t xml:space="preserve">Anticardiolipina - IgM, dosagem</t>
  </si>
  <si>
    <t xml:space="preserve">Anticentrômero, pesquisa</t>
  </si>
  <si>
    <t xml:space="preserve">Anticorpo anti-DNAse B, pesquisa e/ou dosagem</t>
  </si>
  <si>
    <t xml:space="preserve">Anticorpo anti-hormônio do crescimento, dosagem</t>
  </si>
  <si>
    <t xml:space="preserve">Anticorpo antivírus da hepatite E (total), pesquisa</t>
  </si>
  <si>
    <t xml:space="preserve">Anticorpos anti-ilhota de langherans, dosagem</t>
  </si>
  <si>
    <t xml:space="preserve">Anticorpos anti-influenza A, IgG, pesquisa e/ou dosagem</t>
  </si>
  <si>
    <t xml:space="preserve">Anticorpos anti-influenza A, IgM, pesquisa e/ou dosagem</t>
  </si>
  <si>
    <t xml:space="preserve">Anticorpos anti-influenza B, IgG, dosagem</t>
  </si>
  <si>
    <t xml:space="preserve">Anticorpos anti-influenza B, IgM, dosagem</t>
  </si>
  <si>
    <t xml:space="preserve">Anticorpos antiendomisio - IgG, IgM, IgA (cada), dosagem</t>
  </si>
  <si>
    <t xml:space="preserve">Anticorpos naturais - isoaglutininas, pesquisas</t>
  </si>
  <si>
    <t xml:space="preserve">Anticorpos naturais - isoaglutininas, titulagem</t>
  </si>
  <si>
    <t xml:space="preserve">Anticortex supra-renal, pesquisa e/ou dosagem</t>
  </si>
  <si>
    <t xml:space="preserve">Antiescleroderma (SCL 70), pesquisa</t>
  </si>
  <si>
    <t xml:space="preserve">Antigliadina (glúten) - IgA, dosagem</t>
  </si>
  <si>
    <t xml:space="preserve">Antigliadina (glúten) - IgG, dosagem</t>
  </si>
  <si>
    <t xml:space="preserve">Antigliadina (glúten) - IgM, dosagem</t>
  </si>
  <si>
    <t xml:space="preserve">Antimembrana basal, pesquisa</t>
  </si>
  <si>
    <t xml:space="preserve">Antimicrossomal, pesquisa</t>
  </si>
  <si>
    <t xml:space="preserve">Antimitocondria, pesquisa</t>
  </si>
  <si>
    <t xml:space="preserve">Antimitocondria, M2, pesquisa</t>
  </si>
  <si>
    <t xml:space="preserve">Antimúsculo cardíaco, pesquisa</t>
  </si>
  <si>
    <t xml:space="preserve">Antimúsculo estriado, pesquisa</t>
  </si>
  <si>
    <t xml:space="preserve">Antimúsculo liso, pesquisa</t>
  </si>
  <si>
    <t xml:space="preserve">Antineutrófilos (anca) C, pesquisa</t>
  </si>
  <si>
    <t xml:space="preserve">Antineutrófilos (anca) P, pesquisa</t>
  </si>
  <si>
    <t xml:space="preserve">Antiparietal, pesquisa</t>
  </si>
  <si>
    <t xml:space="preserve">Antiperoxidase tireoideana, pesquisa</t>
  </si>
  <si>
    <t xml:space="preserve">Aslo, pesquisa (látex)</t>
  </si>
  <si>
    <t xml:space="preserve">Aspergilus, reação sorológica</t>
  </si>
  <si>
    <t xml:space="preserve">Avidez de IgG para toxoplasmose, citomegalia, rubéloa, EB e outros, cada, dosagem</t>
  </si>
  <si>
    <t xml:space="preserve">Beta-2-microglobulina, dosagem</t>
  </si>
  <si>
    <t xml:space="preserve">Biotinidase atividade da, qualitativo, dosagem</t>
  </si>
  <si>
    <t xml:space="preserve">Blastomicose, reação sorológica</t>
  </si>
  <si>
    <t xml:space="preserve">Brucela - IgG, dosagem</t>
  </si>
  <si>
    <t xml:space="preserve">Brucela - IgM, dosagem</t>
  </si>
  <si>
    <t xml:space="preserve">Brucela, prova rápida</t>
  </si>
  <si>
    <t xml:space="preserve">C1q, dosagem</t>
  </si>
  <si>
    <t xml:space="preserve">C3 proativador, dosagem</t>
  </si>
  <si>
    <t xml:space="preserve">C3A (fator B), dosagem</t>
  </si>
  <si>
    <t xml:space="preserve">CA 50, dosagem</t>
  </si>
  <si>
    <t xml:space="preserve">CA-242, dosagem</t>
  </si>
  <si>
    <t xml:space="preserve">CA-27-29, dosagem</t>
  </si>
  <si>
    <t xml:space="preserve">Caxumba, IgG, dosagem</t>
  </si>
  <si>
    <t xml:space="preserve">Caxumba, IgM, dosagem</t>
  </si>
  <si>
    <t xml:space="preserve">Chagas IgG, dosagem</t>
  </si>
  <si>
    <t xml:space="preserve">Chagas IgM, dosagem</t>
  </si>
  <si>
    <t xml:space="preserve">Chlamydia - IgG, dosagem</t>
  </si>
  <si>
    <t xml:space="preserve">Chlamydia - IgM, dosagem</t>
  </si>
  <si>
    <t xml:space="preserve">Cisticercose, AC, pesquisa e/ou dosagem</t>
  </si>
  <si>
    <t xml:space="preserve">Citomegalovírus IgG, dosagem</t>
  </si>
  <si>
    <t xml:space="preserve">Citomegalovírus IgM, dosagem</t>
  </si>
  <si>
    <t xml:space="preserve">Clostridium difficile, toxina A, pesquisa e/ou dosagem</t>
  </si>
  <si>
    <t xml:space="preserve">Complemento C2, dosagem</t>
  </si>
  <si>
    <t xml:space="preserve">Complemento C3, dosagem</t>
  </si>
  <si>
    <t xml:space="preserve">Complemento C4, dosagem</t>
  </si>
  <si>
    <t xml:space="preserve">Complemento C5, dosagem</t>
  </si>
  <si>
    <t xml:space="preserve">Complemento CH-100, pesquisa e/ou dosagem</t>
  </si>
  <si>
    <t xml:space="preserve">Complemento CH-50, pesquisa e/ou dosagem</t>
  </si>
  <si>
    <t xml:space="preserve">Crio-aglutinina, globulina, dosagem, cada</t>
  </si>
  <si>
    <t xml:space="preserve">Crio-aglutinina, globulina, pesquisa, cada</t>
  </si>
  <si>
    <t xml:space="preserve">Cross match (prova cruzada de histocompatibilidade paratransplante renal)</t>
  </si>
  <si>
    <t xml:space="preserve">Cultura ou estimulação dos linfócitos "in vitro" por concanavalina, PHA ou pokweed</t>
  </si>
  <si>
    <t xml:space="preserve">Dengue - IgG e IgM (cada), dosagem</t>
  </si>
  <si>
    <t xml:space="preserve">Echovírus (painel) sorologia para</t>
  </si>
  <si>
    <t xml:space="preserve">Equinococose (Hidatidose), reação sorológica</t>
  </si>
  <si>
    <t xml:space="preserve">Equinococose, IDR</t>
  </si>
  <si>
    <t xml:space="preserve">Esporotricose, reação sorológica</t>
  </si>
  <si>
    <t xml:space="preserve">Esporotriquina, IDR</t>
  </si>
  <si>
    <t xml:space="preserve">Fator antinúcleo, (FAN), pesquisa</t>
  </si>
  <si>
    <t xml:space="preserve">Fator reumatóide, quantitativo, dosagem (turbidimetria, nefelometria)</t>
  </si>
  <si>
    <t xml:space="preserve">Filaria sorologia, pesquisa e/ou dosagem</t>
  </si>
  <si>
    <t xml:space="preserve">Genotipagem do sistema HLA</t>
  </si>
  <si>
    <t xml:space="preserve">Giardia, reação sorológica</t>
  </si>
  <si>
    <t xml:space="preserve">Helicobacter pylori - IgA, pesquisa e/ou dosagem</t>
  </si>
  <si>
    <t xml:space="preserve">Helicobacter pylori - IgG, pesquisa e/ou dosagem</t>
  </si>
  <si>
    <t xml:space="preserve">Helicobacter pylori - IgM, pesquisa e/ou dosagem</t>
  </si>
  <si>
    <t xml:space="preserve">Hepatite A - HAV - IgG, pesquisa e/ou dosagem</t>
  </si>
  <si>
    <t xml:space="preserve">Hepatite A - HAV - IgM, pesquisa e/ou dosagem</t>
  </si>
  <si>
    <t xml:space="preserve">Hepatite B - HBCAC - IgG (anti-core IgG ou Acoreg), pesquisa e/ou dosagem</t>
  </si>
  <si>
    <t xml:space="preserve">Hepatite B - HBCAC - IgM (anti-core IgM ou Acorem), pesquisa  e/ou dosagem</t>
  </si>
  <si>
    <t xml:space="preserve">Hepatite B - HBeAC (anti HBE), pesquisa e/ou dosagem</t>
  </si>
  <si>
    <t xml:space="preserve">Hepatite B - HBeAG (antígeno "E"), pesquisa e/ou dosagem</t>
  </si>
  <si>
    <t xml:space="preserve">Hepatite B - HBsAC (anti-antígeno de superfície), pesquisa e/ou dosagem</t>
  </si>
  <si>
    <t xml:space="preserve">Hepatite B - HBsAG (AU, antígeno austrália), pesquisa e/ou dosagem</t>
  </si>
  <si>
    <t xml:space="preserve">Hepatite C - anti-HCV, pesquisa e/ou dosagem</t>
  </si>
  <si>
    <t xml:space="preserve">Hepatite C - anti-HCV - IgM, pesquisa e/ou dosagem</t>
  </si>
  <si>
    <t xml:space="preserve">Hepatite C - imunoblot, pesquisa e/ou dosagem</t>
  </si>
  <si>
    <t xml:space="preserve">Hepatite delta, anticorpo IgG, pesquisa e/ou dosagem</t>
  </si>
  <si>
    <t xml:space="preserve">Hepatite delta, anticorpo IgM, pesquisa e/ou dosagem</t>
  </si>
  <si>
    <t xml:space="preserve">Hepatite delta, antígeno, pesquisa e/ou dosagem</t>
  </si>
  <si>
    <t xml:space="preserve">Herpes simples - IgG, dosagem</t>
  </si>
  <si>
    <t xml:space="preserve">Herpes simples - IgM, dosagem</t>
  </si>
  <si>
    <t xml:space="preserve">Herpes zoster - IgG, pesquisa e/ou dosagem</t>
  </si>
  <si>
    <t xml:space="preserve">Herpes zoster - IgM, pesquisa e/ou dosagem</t>
  </si>
  <si>
    <t xml:space="preserve">Hipersensibilidade retardada (intradermo reação IDeR ) candidina, caxumba, estreptoquinase-dornase, PPD, tricofitina, vírus vacinal, outro(s), cada</t>
  </si>
  <si>
    <t xml:space="preserve">Histamina, dosagem</t>
  </si>
  <si>
    <t xml:space="preserve">Histona, dosagem</t>
  </si>
  <si>
    <t xml:space="preserve">Histoplasmose, reação sorológica</t>
  </si>
  <si>
    <t xml:space="preserve">HIV - antígeno P24, dosagem</t>
  </si>
  <si>
    <t xml:space="preserve">HIV1 ou HIV2, pesquisa de anticorpos</t>
  </si>
  <si>
    <t xml:space="preserve">HIV1+ HIV2, (determinação conjunta), pesquisa de anticorpos</t>
  </si>
  <si>
    <t xml:space="preserve">HLA-DR, pesquisa</t>
  </si>
  <si>
    <t xml:space="preserve">HLA-DR+DQ, pesquisa</t>
  </si>
  <si>
    <t xml:space="preserve">HTLV1 ou HTLV2 pesquisa de anticorpo (cada)</t>
  </si>
  <si>
    <t xml:space="preserve">IgA, dosagem</t>
  </si>
  <si>
    <t xml:space="preserve">IgA na saliva, dosagem</t>
  </si>
  <si>
    <t xml:space="preserve">IgD, dosagem</t>
  </si>
  <si>
    <t xml:space="preserve">IgE, grupo específico, cada, dosagem</t>
  </si>
  <si>
    <t xml:space="preserve">IgE, por alérgeno (cada), dosagem</t>
  </si>
  <si>
    <t xml:space="preserve">IgE, total, dosagem</t>
  </si>
  <si>
    <t xml:space="preserve">IgG, dosagem</t>
  </si>
  <si>
    <t xml:space="preserve">IgG, subclasses 1,2,3,4 (cada), dosagem</t>
  </si>
  <si>
    <t xml:space="preserve">IgM, dosagem</t>
  </si>
  <si>
    <t xml:space="preserve">Imunocomplexos circulantes, pesquisa e/ou dosagem</t>
  </si>
  <si>
    <t xml:space="preserve">Imunocomplexos circulantes, com células Raji, pesquisa e/ou dosagem</t>
  </si>
  <si>
    <t xml:space="preserve">Imunoeletroforese (estudo da gamopatia), pesquisa e/ou dosagem</t>
  </si>
  <si>
    <t xml:space="preserve">Inibidor de C1 esterase, pesquisa e/ou dosagem</t>
  </si>
  <si>
    <t xml:space="preserve">Isospora, pesquisa de antígeno</t>
  </si>
  <si>
    <t xml:space="preserve">Ito (cancro mole), IDeR</t>
  </si>
  <si>
    <t xml:space="preserve">Kveim (sarcoidose), IDeR</t>
  </si>
  <si>
    <t xml:space="preserve">Legionella - IgG e IgM (cada), pesquisa</t>
  </si>
  <si>
    <t xml:space="preserve">Leishmaniose - IgG e IgM (cada), pesquisa</t>
  </si>
  <si>
    <t xml:space="preserve">Leptospirose - IgG, pesquisa</t>
  </si>
  <si>
    <t xml:space="preserve">Leptospirose - IgM, pesquisa</t>
  </si>
  <si>
    <t xml:space="preserve">Leptospirose, aglutinação, pesquisa</t>
  </si>
  <si>
    <t xml:space="preserve">Linfócitos T "helper" contagem de (IF com OKT-4) (CD-4+) citometria de fluxo</t>
  </si>
  <si>
    <t xml:space="preserve">Linfócitos T supressores contagem de (IF com OKT-8) (D-8) citometria de fluxo</t>
  </si>
  <si>
    <t xml:space="preserve">Listeriose, reação sorológica</t>
  </si>
  <si>
    <t xml:space="preserve">Lyme - IgG, pesquisa e/ou dosagem</t>
  </si>
  <si>
    <t xml:space="preserve">Lyme - IgM, pesquisa e/ou dosagem</t>
  </si>
  <si>
    <t xml:space="preserve">Malária - IgG, pesquisa e/ou dosagem</t>
  </si>
  <si>
    <t xml:space="preserve">Malária - IgM, pesquisa e/ou dosagem</t>
  </si>
  <si>
    <t xml:space="preserve">Mantoux, IDeR</t>
  </si>
  <si>
    <t xml:space="preserve">MCA (antígeno cárcino-mamário), pesquisa e/ou dosagem</t>
  </si>
  <si>
    <t xml:space="preserve">Micoplasma pneumoniae - IgG, pesquisa</t>
  </si>
  <si>
    <t xml:space="preserve">Micoplasma pneumoniae - IgM, pesquisa</t>
  </si>
  <si>
    <t xml:space="preserve">Mononucleose - Epstein BARR - IgG, pesquisa e/ou dosagem</t>
  </si>
  <si>
    <t xml:space="preserve">Mononucleose, anti-VCA (EBV) IgG, pesquisa e/ou dosagem</t>
  </si>
  <si>
    <t xml:space="preserve">Mononucleose, anti-VCA (EBV) IgM, pesquisa e/ou dosagem</t>
  </si>
  <si>
    <t xml:space="preserve">Montenegro, IDeR</t>
  </si>
  <si>
    <t xml:space="preserve">Outros testes bioquímicos para determinação do risco fetal (cada)</t>
  </si>
  <si>
    <t xml:space="preserve">Parvovírus - IgG, IgM (cada), pesquisa</t>
  </si>
  <si>
    <t xml:space="preserve">Peptídio intestinal vasoativo, dosagem</t>
  </si>
  <si>
    <t xml:space="preserve">PPD (tuberculina), IDeR</t>
  </si>
  <si>
    <t xml:space="preserve">Proteína C, teste imunológico</t>
  </si>
  <si>
    <t xml:space="preserve">Proteína eosinofílica catiônica (ECP), pesquisa e/ou dosagem</t>
  </si>
  <si>
    <t xml:space="preserve">Reação sorológica para coxsackie, neutralização IgG</t>
  </si>
  <si>
    <t xml:space="preserve">Rubéola - IgG, dosagem</t>
  </si>
  <si>
    <t xml:space="preserve">Rubéola - IgM, dosagem</t>
  </si>
  <si>
    <t xml:space="preserve">Schistosomose - IgG, dosagem</t>
  </si>
  <si>
    <t xml:space="preserve">Schistosomose - IgM, dosagem</t>
  </si>
  <si>
    <t xml:space="preserve">Sífilis - FTA-ABS-IgG, pesquisa</t>
  </si>
  <si>
    <t xml:space="preserve">Sífilis - FTA-ABS-IgM, pesquisa</t>
  </si>
  <si>
    <t xml:space="preserve">Sífilis - TPHA, pesquisa</t>
  </si>
  <si>
    <t xml:space="preserve">Sífilis - VDRL</t>
  </si>
  <si>
    <t xml:space="preserve">Teste de inibição da migração dos linfócitos (para cada antígeno)</t>
  </si>
  <si>
    <t xml:space="preserve">Teste respiratório para H. Pylori</t>
  </si>
  <si>
    <t xml:space="preserve">Toxocara cannis - IgG, pesquisa e/ou dosagem</t>
  </si>
  <si>
    <t xml:space="preserve">Toxocara cannis - IgM, pesquisa e/ou dosagem</t>
  </si>
  <si>
    <t xml:space="preserve">Toxoplasmina, IDeR</t>
  </si>
  <si>
    <t xml:space="preserve">Toxoplasmose IgG, dosagem</t>
  </si>
  <si>
    <t xml:space="preserve">Toxoplasmose IgM, dosagem</t>
  </si>
  <si>
    <t xml:space="preserve">Urease, teste rápido para Helicobacter Pylori</t>
  </si>
  <si>
    <t xml:space="preserve">Vírus sincicial respiratório - Elisa - IgG, pesquisa e/ou dosagem</t>
  </si>
  <si>
    <t xml:space="preserve">Waaler-Rose (fator reumatóide), pesquisa e/ou dosagem</t>
  </si>
  <si>
    <t xml:space="preserve">Western Blot (anticorpos anti-HIV)</t>
  </si>
  <si>
    <t xml:space="preserve">Western Blot (anticorpos anti-HTVI ou HTLVII) (cada)</t>
  </si>
  <si>
    <t xml:space="preserve">Widal, reação de</t>
  </si>
  <si>
    <t xml:space="preserve">Alérgenos - perfil antigênico (painel com 36 antígenos), pesquisa</t>
  </si>
  <si>
    <t xml:space="preserve">Anti-DMP, pesquisa e/ou dosagem</t>
  </si>
  <si>
    <t xml:space="preserve">Anti-hialuronidase, determinação da</t>
  </si>
  <si>
    <t xml:space="preserve">Antidesoxiribonuclease B, neutralização quantitativa</t>
  </si>
  <si>
    <t xml:space="preserve">Antifígado (glomérulo, tub. Renal corte rim de rato), IFI, pesquisa</t>
  </si>
  <si>
    <t xml:space="preserve">Antígenos metílicos solúveis do BCG (1 aplicação)</t>
  </si>
  <si>
    <t xml:space="preserve">Complemento C3, C4 - turbid. ou nefolométrico C3A, dosagem</t>
  </si>
  <si>
    <t xml:space="preserve">Crioglobulinas, caracterização - imunoeletroforese</t>
  </si>
  <si>
    <t xml:space="preserve">DNCB - teste de contato</t>
  </si>
  <si>
    <t xml:space="preserve">Fator reumatóide, teste do látex (qualitativo), pesquisa</t>
  </si>
  <si>
    <t xml:space="preserve">Frei (linfogranuloma venéreo), IDeR, pesquisa e/ou dosagem</t>
  </si>
  <si>
    <t xml:space="preserve">Hidatidose (equinococose) IDi dupla</t>
  </si>
  <si>
    <t xml:space="preserve">NBT estimulado</t>
  </si>
  <si>
    <t xml:space="preserve">Sarampo - anticorpos IgG, dosagem</t>
  </si>
  <si>
    <t xml:space="preserve">Sarampo - anticorpos IgM, dosagem</t>
  </si>
  <si>
    <t xml:space="preserve">Toxoplasmose - IgA, dosagem</t>
  </si>
  <si>
    <t xml:space="preserve">Varicela, IgG, dosagem</t>
  </si>
  <si>
    <t xml:space="preserve">Varicela, IgM, dosagem</t>
  </si>
  <si>
    <t xml:space="preserve">Vírus sincicial respiratório - pesquisa direta</t>
  </si>
  <si>
    <t xml:space="preserve">Weil Felix (Ricketsiose), reação de aglutinação</t>
  </si>
  <si>
    <t xml:space="preserve">Anticorpo anti Saccharamyces - ASCA, dosagem</t>
  </si>
  <si>
    <t xml:space="preserve">HER-2 - dosagem do receptor</t>
  </si>
  <si>
    <t xml:space="preserve">Poliomelite sorologia</t>
  </si>
  <si>
    <t xml:space="preserve">Proteína Amiloide A, pesquisa e/ou dosagem</t>
  </si>
  <si>
    <t xml:space="preserve">Schistosomose, pesquisa</t>
  </si>
  <si>
    <t xml:space="preserve">Sífilis anticorpo total, dosagem</t>
  </si>
  <si>
    <t xml:space="preserve">Sífilis IgM, dosagem</t>
  </si>
  <si>
    <t xml:space="preserve">Amebíase, IgG, dosagem</t>
  </si>
  <si>
    <t xml:space="preserve">Amebíase, IgM, dosagem</t>
  </si>
  <si>
    <t xml:space="preserve">Gonococo - IgG, pesquisa e/ou dosagem</t>
  </si>
  <si>
    <t xml:space="preserve">Gonococo - IgM, pesquisa e/ou dosagem</t>
  </si>
  <si>
    <t xml:space="preserve">Mononucleose, sorologia para (Monoteste ou Paul-Bunnel), cada</t>
  </si>
  <si>
    <t xml:space="preserve">Psitacose - IgG, pesquisa</t>
  </si>
  <si>
    <t xml:space="preserve">Psitacose - IgM, pesquisa</t>
  </si>
  <si>
    <t xml:space="preserve">Psitacose - IgA, pesauisa</t>
  </si>
  <si>
    <t xml:space="preserve">PROTEINA C REATIVA, QUALITATIVA - PESQUISA</t>
  </si>
  <si>
    <t xml:space="preserve">Proteína C reativa, quantitativa, dosagem (turbidimetria, nefelometria) - Pesquisa E/Ou Dosagem</t>
  </si>
  <si>
    <t xml:space="preserve">Aslo, quantitativo, dosagem (turbidimetria ou nefelometria)</t>
  </si>
  <si>
    <t xml:space="preserve">Paracoccidioidomicose, anticorpos totais / IgG, dosagem</t>
  </si>
  <si>
    <t xml:space="preserve">Anticorpos antipneumococos</t>
  </si>
  <si>
    <t xml:space="preserve">Anti transglutaminase tecidual - IgA</t>
  </si>
  <si>
    <t xml:space="preserve">Anticorpos anti peptídeo cíclico citrulinado - IgG</t>
  </si>
  <si>
    <t xml:space="preserve">Acetilcolina, anticorpos bloqueador receptor</t>
  </si>
  <si>
    <t xml:space="preserve">Líquidos (Cefalorraqueano (Líquor), Seminal, Amniótico, Sinovial e outros) (40309002)</t>
  </si>
  <si>
    <t xml:space="preserve">Adenosina de aminase (ADA), dosagem em líquidos orgânicos</t>
  </si>
  <si>
    <t xml:space="preserve">Bioquímica LCR (proteínas + pandy + glicose + cloro)</t>
  </si>
  <si>
    <t xml:space="preserve">Células, contagem total e específica</t>
  </si>
  <si>
    <t xml:space="preserve">Células, pesquisa de células neoplásicas (citologia oncótica), pesquisa em líquidos orgânicos.</t>
  </si>
  <si>
    <t xml:space="preserve">Criptococose, cândida, aspérgilus (látex) pesquisa</t>
  </si>
  <si>
    <t xml:space="preserve">Eletroforese de proteínas no líquor, com concentração</t>
  </si>
  <si>
    <t xml:space="preserve">H. Influenzae, S. Pneumoniae, N. Meningitidis A, B e C W135 (cada), pesquisa em líquidos orgânicos</t>
  </si>
  <si>
    <t xml:space="preserve">Haemophilus influenzae - pesquisa de anticorpos (cada), em líquidos orgânicos</t>
  </si>
  <si>
    <t xml:space="preserve">Índice de imunoprodução (eletrof. E IgG em soro e líquor)</t>
  </si>
  <si>
    <t xml:space="preserve">LCR ambulatorial rotina (aspectos cor + índice de cor + contagem global e específica de leucócitos e hemácias + citologia oncótica + proteína + glicose + cloro + eletroforese com concentração + IgG + reações para neurocisticercose (2) + reações para neuroles (2)</t>
  </si>
  <si>
    <t xml:space="preserve">LCR hospitalar neurologia (aspectos cor + índice de cor + contagem global e específica de leucócitos e hemácias + citologia oncótica + proteína + glicose + cloro + reações para neurocisticercose (2) + reações para neuroles (2)+ bacterioscopia + cultura + látex para bactérias)</t>
  </si>
  <si>
    <t xml:space="preserve">LCR pronto socorro (aspectos cor + índice de cor + contagem global e específica de leucócitos e hemácias + citologia oncótica + proteína + glicose + cloro + lactato+ bacterioscopia + cultura + látex para bactérias)</t>
  </si>
  <si>
    <t xml:space="preserve">Pesquisa de bandas oligoclonais por isofocalização</t>
  </si>
  <si>
    <t xml:space="preserve">Proteína mielina básica, anticorpo anti, pesquisa</t>
  </si>
  <si>
    <t xml:space="preserve">Punção cisternal subocciptal com manometria para coleta de líquido cefalorraqueano</t>
  </si>
  <si>
    <t xml:space="preserve">Punção lombar com manometria para coleta de líquido cefalorraqueano</t>
  </si>
  <si>
    <t xml:space="preserve">Nonne-Apple, reação</t>
  </si>
  <si>
    <t xml:space="preserve">Takata-Ara, reação</t>
  </si>
  <si>
    <t xml:space="preserve">Aminoácidos no líquido cefaloraquidiano</t>
  </si>
  <si>
    <t xml:space="preserve">Anticorpo antiespermatozóide, pesquisa</t>
  </si>
  <si>
    <t xml:space="preserve">Espermograma (caracteres físicos, pH, fludificação, motilidade, vitalidade, contagem e morfologia)</t>
  </si>
  <si>
    <t xml:space="preserve">Espermograma e teste de penetração "in vitro", velocidade penetração vertical, colocação vital, teste de revitalização</t>
  </si>
  <si>
    <t xml:space="preserve">Clements, teste</t>
  </si>
  <si>
    <t xml:space="preserve">Espectrofotometria de líquido amniótico</t>
  </si>
  <si>
    <t xml:space="preserve">Fosfolipídios (relação lecitina/esfingomielina), pesquisa e/ou dosagem em líquidos orgânicos</t>
  </si>
  <si>
    <t xml:space="preserve">Maturidade pulmonar fetal</t>
  </si>
  <si>
    <t xml:space="preserve">Rotina do líquido amniótico-amniograma (citológicoespectrofotometria, creatinina e teste de clements)</t>
  </si>
  <si>
    <t xml:space="preserve">Cristais com luz polarizada, pesquisa</t>
  </si>
  <si>
    <t xml:space="preserve">Ragócitos, pesquisa</t>
  </si>
  <si>
    <t xml:space="preserve">Rotina líquido sinovial - caracteres físicos, citologia, proteínas, ácido úrico, látex p/ F.R., BACT</t>
  </si>
  <si>
    <t xml:space="preserve">Microbiologia (40310000)</t>
  </si>
  <si>
    <t xml:space="preserve">A fresco, exame</t>
  </si>
  <si>
    <t xml:space="preserve">Antibiograma p/ bacilos álcool-resistentes - drogas de 2 linhas</t>
  </si>
  <si>
    <t xml:space="preserve">Antígenos fúngicos, pesquisa</t>
  </si>
  <si>
    <t xml:space="preserve">B.A.A.R. (Ziehl ou fluorescência, pesquisa direta e após homogeneização), pesquisa</t>
  </si>
  <si>
    <t xml:space="preserve">Bacterioscopia (Gram, Ziehl, Albert etc), por lâmina</t>
  </si>
  <si>
    <t xml:space="preserve">Chlamydia, cultura</t>
  </si>
  <si>
    <t xml:space="preserve">Cólera - identificação (sorotipagem incluída)</t>
  </si>
  <si>
    <t xml:space="preserve">Corpúsculos de Donovani, pesquisa direta de</t>
  </si>
  <si>
    <t xml:space="preserve">Criptococo (tinta da China), pesquisa de</t>
  </si>
  <si>
    <t xml:space="preserve">Criptosporidium, pesquisa</t>
  </si>
  <si>
    <t xml:space="preserve">Cultura bacteriana (em diversos materiais biológicos)</t>
  </si>
  <si>
    <t xml:space="preserve">Cultura para bactérias anaeróbicas</t>
  </si>
  <si>
    <t xml:space="preserve">Cultura para fungos</t>
  </si>
  <si>
    <t xml:space="preserve">Cultura para mycobacterium</t>
  </si>
  <si>
    <t xml:space="preserve">Cultura quantitativa de secreções pulmonares, quando necessitar tratamento prévio com N.C.A.</t>
  </si>
  <si>
    <t xml:space="preserve">Cultura, fezes: salmonela, shigellae e esc. Coli enteropatogênicas, enteroinvasora (sorol. Incluída) + campylobacter SP. + E. Coli entero-hemorrágica</t>
  </si>
  <si>
    <t xml:space="preserve">Cultura, fezes: salmonella, shigella e escherichia coli enteropatogênicas (sorologia incluída)</t>
  </si>
  <si>
    <t xml:space="preserve">Cultura, herpesvírus ou outro</t>
  </si>
  <si>
    <t xml:space="preserve">Cultura, micoplasma ou ureaplasma</t>
  </si>
  <si>
    <t xml:space="preserve">Cultura, urina com contagem de colônias</t>
  </si>
  <si>
    <t xml:space="preserve">Estreptococos - A, teste rápido</t>
  </si>
  <si>
    <t xml:space="preserve">Fungos, pesquisa de (a fresco lactofenol, tinta da China)</t>
  </si>
  <si>
    <t xml:space="preserve">Hemocultura (por amostra)</t>
  </si>
  <si>
    <t xml:space="preserve">Hemocultura automatizada (por amostra)</t>
  </si>
  <si>
    <t xml:space="preserve">Hemocultura para bactérias anaeróbias (por amostra)</t>
  </si>
  <si>
    <t xml:space="preserve">Hemophilus (bordetella) pertussis, pesquisa</t>
  </si>
  <si>
    <t xml:space="preserve">Hansen, pesquisa de (por material)</t>
  </si>
  <si>
    <t xml:space="preserve">Leptospira (campo escuro após concentração), pesquisa</t>
  </si>
  <si>
    <t xml:space="preserve">Microorganismos - teste de sensibilidade a drogas MIC, por droga testada</t>
  </si>
  <si>
    <t xml:space="preserve">Paracoccidioides, pesquisa de</t>
  </si>
  <si>
    <t xml:space="preserve">Pneumocysti carinii, pesquisa por coloração especial</t>
  </si>
  <si>
    <t xml:space="preserve">Rotavírus, pesquisa, Elisa</t>
  </si>
  <si>
    <t xml:space="preserve">Treponema (campo escuro), pesquisa</t>
  </si>
  <si>
    <t xml:space="preserve">Vacina autógena</t>
  </si>
  <si>
    <t xml:space="preserve">Citomegalovírus - shell vial, pesquisa</t>
  </si>
  <si>
    <t xml:space="preserve">Microsporídia, pesquisa nas fezes</t>
  </si>
  <si>
    <t xml:space="preserve">Sarcoptes scabei, pesquisa</t>
  </si>
  <si>
    <t xml:space="preserve">Cultura automatizada</t>
  </si>
  <si>
    <t xml:space="preserve">Antibiograma (teste de sensibilidade e antibióticos e quimioterápicos), por bactéria - não automatizado</t>
  </si>
  <si>
    <t xml:space="preserve">Antibiograma automatizado</t>
  </si>
  <si>
    <t xml:space="preserve">Leishmania, pesquisa</t>
  </si>
  <si>
    <t xml:space="preserve">Antifungirama</t>
  </si>
  <si>
    <t xml:space="preserve">Urinálise (40311007)</t>
  </si>
  <si>
    <t xml:space="preserve">Ácido cítrico, dosagem na urina</t>
  </si>
  <si>
    <t xml:space="preserve">Ácido homogentísico, pesquisa e/ou dosagem na urina</t>
  </si>
  <si>
    <t xml:space="preserve">Alcaptonúria, pesquisa</t>
  </si>
  <si>
    <t xml:space="preserve">Cálculos urinários, análise</t>
  </si>
  <si>
    <t xml:space="preserve">Catecolaminas fracionadas - dopamina, epinefrina, norepinefrina (cada), pesquisa e/ou dosagem na urina</t>
  </si>
  <si>
    <t xml:space="preserve">Cistinúria, pesquisa</t>
  </si>
  <si>
    <t xml:space="preserve">Coproporfirina III, pesquisa e/ou dosagem na urina</t>
  </si>
  <si>
    <t xml:space="preserve">Corpos cetônicos, pesquisa na urina</t>
  </si>
  <si>
    <t xml:space="preserve">Cromatografia de açúcares na urina</t>
  </si>
  <si>
    <t xml:space="preserve">Dismorfismo eritrocitário, pesquisa (contraste de fase) na urina</t>
  </si>
  <si>
    <t xml:space="preserve">Erros inatos do metabolismo baterias de testes químicos de triagem em urina (mínimo de 6 testes)</t>
  </si>
  <si>
    <t xml:space="preserve">Frutosúria, pesquisa</t>
  </si>
  <si>
    <t xml:space="preserve">Galactosúria, pesquisa</t>
  </si>
  <si>
    <t xml:space="preserve">Lipóides, pesquisa na urina</t>
  </si>
  <si>
    <t xml:space="preserve">Melanina, pesquisa na urina</t>
  </si>
  <si>
    <t xml:space="preserve">Metanefrinas urinárias, dosagem</t>
  </si>
  <si>
    <t xml:space="preserve">Microalbuminúriam, dosagem</t>
  </si>
  <si>
    <t xml:space="preserve">Pesquisa ou dosagem de um componente urinário</t>
  </si>
  <si>
    <t xml:space="preserve">Porfobilinogênio, pesquisa na urina</t>
  </si>
  <si>
    <t xml:space="preserve">Proteínas de Bence Jones, pesquisa na urina</t>
  </si>
  <si>
    <t xml:space="preserve">Rotina de urina (caracteres físicos, elementos anormais e sedimentoscopia)</t>
  </si>
  <si>
    <t xml:space="preserve">Uroporfirinas, dosagem na urina</t>
  </si>
  <si>
    <t xml:space="preserve">2,5-hexanodiona, dosagem na urina</t>
  </si>
  <si>
    <t xml:space="preserve">Cistina, pesquisa e/ou dosagem na urina</t>
  </si>
  <si>
    <t xml:space="preserve">Porfobilinogênio, urina</t>
  </si>
  <si>
    <t xml:space="preserve">Acidez titulável</t>
  </si>
  <si>
    <t xml:space="preserve">Bartituratos, pesquisa e/ou dosagem na urina</t>
  </si>
  <si>
    <t xml:space="preserve">Beta mercapto-lactato-disulfidúria, pesquisa na urina</t>
  </si>
  <si>
    <t xml:space="preserve">Contagem sedimentar de Addis</t>
  </si>
  <si>
    <t xml:space="preserve">Eletroforese de proteínas urinárias, com concentração</t>
  </si>
  <si>
    <t xml:space="preserve">Fenilcetonúria, pesquisa</t>
  </si>
  <si>
    <t xml:space="preserve">Histidina, pesquisa na urina</t>
  </si>
  <si>
    <t xml:space="preserve">Inclusão citomegálica, pesquisa de células com, na urina</t>
  </si>
  <si>
    <t xml:space="preserve">Mioglobina, pesquisa na urina</t>
  </si>
  <si>
    <t xml:space="preserve">Osmolalidade, determinação na urina</t>
  </si>
  <si>
    <t xml:space="preserve">Prova de concentração (Fishberg ou Volhard), na urina</t>
  </si>
  <si>
    <t xml:space="preserve">Prova de diluição, na urina</t>
  </si>
  <si>
    <t xml:space="preserve">Sobrecarga de água, prova na urina</t>
  </si>
  <si>
    <t xml:space="preserve">Tirosinose, pesquisa (urina)</t>
  </si>
  <si>
    <t xml:space="preserve">Pesquisa de sulfatídeos e material metacromático na urina</t>
  </si>
  <si>
    <t xml:space="preserve">Diversos (40312003)</t>
  </si>
  <si>
    <t xml:space="preserve">Cristalização do muco cervical, pequisa</t>
  </si>
  <si>
    <t xml:space="preserve">Cromatina sexual, pesquisa</t>
  </si>
  <si>
    <t xml:space="preserve">Iontoforese para a coleta de suor, com dosagem de cloro</t>
  </si>
  <si>
    <t xml:space="preserve">Muco-nasal, pesquisa de eosinófilos e mastócitos</t>
  </si>
  <si>
    <t xml:space="preserve">Perfil metabólico para litíase renal: sangue (Ca, P, AU, Cr) urina: (Ca, AU, P, citr, pesq. Cistina) AMP-cíclico</t>
  </si>
  <si>
    <t xml:space="preserve">Gastroacidograma - secreção basal para 60' e 4 amostras após o estímulo (fornecimento de material inclusive tubagem), teste</t>
  </si>
  <si>
    <t xml:space="preserve">Hollander (inclusive tubagem), teste</t>
  </si>
  <si>
    <t xml:space="preserve">Pancreozima - secretina no suco duodenal, teste</t>
  </si>
  <si>
    <t xml:space="preserve">Rotina da biles A, B, C e do suco duodenal (caracteres físicos e microscópicos inclusive tubagem)</t>
  </si>
  <si>
    <t xml:space="preserve">Tubagem duodenal</t>
  </si>
  <si>
    <t xml:space="preserve">Perfil reumatológico (ácido úrico, eletroforese de proteínas, FAN, VHS, prova do látex P/F. R, W. Rose)</t>
  </si>
  <si>
    <t xml:space="preserve">pH - tornassol, pesquisa</t>
  </si>
  <si>
    <t xml:space="preserve">Prova atividade de febre reumática (aslo, eletroforese de proteínas, muco-proteínas e proteína "C" reativa)</t>
  </si>
  <si>
    <t xml:space="preserve">Provas de função hepática (bilirrubinas, eletroforese de proteínas FA, TGO, TGP e Gama-PGT)</t>
  </si>
  <si>
    <t xml:space="preserve">Teste do pezinho básico (TSH neonatal + fenilalanina + eletroforese de Hb para triagem de hemopatias)</t>
  </si>
  <si>
    <t xml:space="preserve">Teste do pezinho ampliado (TSH neonatal + 17 OH progesterona + fenilalanina + Tripsina imuno-reativa + eletroforese de Hb para triagem de hemopatias)</t>
  </si>
  <si>
    <t xml:space="preserve">Toxicologia/Monitorização Terapêutica (40313000)</t>
  </si>
  <si>
    <t xml:space="preserve">Ácido delta aminolevulínico (para chumbo inorgânico), pesquisa e/ou dosagem</t>
  </si>
  <si>
    <t xml:space="preserve">Ácido delta aminolevulínico desidratase (para chumbo inorgânico), pesquisa e/ou dosagem</t>
  </si>
  <si>
    <t xml:space="preserve">Ácido fenilglioxílico (para estireno), pesquisa e/ou dosagem</t>
  </si>
  <si>
    <t xml:space="preserve">Ácido hipúrico (para tolueno), pesquisa e/ou dosagem</t>
  </si>
  <si>
    <t xml:space="preserve">Ácido mandélico (para estireno), pesquisa e/ou dosagem</t>
  </si>
  <si>
    <t xml:space="preserve">Ácido metilhipúrico (para xilenos), pesquisa e/ou dosagem</t>
  </si>
  <si>
    <t xml:space="preserve">Ácido salicílico, pesquisa e/ou dosagem</t>
  </si>
  <si>
    <t xml:space="preserve">Azida sódica, teste da (para deissulfeto de carbono)</t>
  </si>
  <si>
    <t xml:space="preserve">Carboxihemoglobina (para monóxido de carbono diclorometano), pesquisa e/ou dosagem</t>
  </si>
  <si>
    <t xml:space="preserve">Chumbo, dosagem</t>
  </si>
  <si>
    <t xml:space="preserve">Colinesterase (para carbamatos organofosforados), dosagem</t>
  </si>
  <si>
    <t xml:space="preserve">Coproporfirinas (para chumbo inorgânico), pesquisa e/ou dosagem</t>
  </si>
  <si>
    <t xml:space="preserve">Dialdeído malônico, pesquisa e/ou dosagem</t>
  </si>
  <si>
    <t xml:space="preserve">Etanol, pesquisa e/ou dosagem</t>
  </si>
  <si>
    <t xml:space="preserve">Fenol (para benzeno, fenol), pesquisa e/ou dosagem</t>
  </si>
  <si>
    <t xml:space="preserve">Flúor (para fluoretos), pesquisa e/ou dosagem</t>
  </si>
  <si>
    <t xml:space="preserve">Formoldeído, pesquisa e/ou dosagem</t>
  </si>
  <si>
    <t xml:space="preserve">Meta-hemoglobina (para anilina nitrobenzeno), pesquisa</t>
  </si>
  <si>
    <t xml:space="preserve">Metais Al, As, Cd, Cr, Mn, Hg, Ni, Zn, Co, outro (s) absorção atômica (cada), pesquisa e/ou dosagem</t>
  </si>
  <si>
    <t xml:space="preserve">Metanol, pesquisa e/ou dosagem</t>
  </si>
  <si>
    <t xml:space="preserve">P-aminofenol (para anilina), pesquisa e/ou dosagem</t>
  </si>
  <si>
    <t xml:space="preserve">P-nitrofenol (para nitrobenzeno), pesquisa e/ou dosagem</t>
  </si>
  <si>
    <t xml:space="preserve">Protoporfirinas livres (para chumbo inorgânico), pesquisa e/ou dosagem</t>
  </si>
  <si>
    <t xml:space="preserve">Protoporfirinas Zn (para chumbo inorgânico), pesquisa e/ou dosagem</t>
  </si>
  <si>
    <t xml:space="preserve">Selênio, dosagem</t>
  </si>
  <si>
    <t xml:space="preserve">Sulfatos orgânicos ou inorgânicos, pesquisa (cada)</t>
  </si>
  <si>
    <t xml:space="preserve">Tiocianato (para cianetos nitrilas alifáticas), pesquisa e/ou dosagem</t>
  </si>
  <si>
    <t xml:space="preserve">Triclorocompostos totais (para tetracloroetileno, tricloroetano, tricloroetileno), pesquisa e/ou dosagem</t>
  </si>
  <si>
    <t xml:space="preserve">Ácido acético</t>
  </si>
  <si>
    <t xml:space="preserve">Ácido metil malônico, pesquisa e/ou dosagem</t>
  </si>
  <si>
    <t xml:space="preserve">Cromo, pesquisa e/ou dosagem</t>
  </si>
  <si>
    <t xml:space="preserve">Zinco, pesquisa e/ou dosagem</t>
  </si>
  <si>
    <t xml:space="preserve">Salicilatos, pesquisa</t>
  </si>
  <si>
    <t xml:space="preserve">Metil Etil Cetona, pesquisa e/ou dosagem</t>
  </si>
  <si>
    <t xml:space="preserve">Biologia Molecular (40314006)</t>
  </si>
  <si>
    <t xml:space="preserve">Apolipoproteína E, genotipagem</t>
  </si>
  <si>
    <t xml:space="preserve">Citomegalovírus - qualitativo, por PCR, pesquisa</t>
  </si>
  <si>
    <t xml:space="preserve">Citomegalovírus - quantitativo, por PCR</t>
  </si>
  <si>
    <t xml:space="preserve">Cromossomo philadelfia, pesquisa</t>
  </si>
  <si>
    <t xml:space="preserve">Fator V de layden por PCR, pesquisa</t>
  </si>
  <si>
    <t xml:space="preserve">Fibrose cística, pesquisa de uma mutação</t>
  </si>
  <si>
    <t xml:space="preserve">Hepatite B (qualitativo) PCR, pesquisa</t>
  </si>
  <si>
    <t xml:space="preserve">Hepatite B (quantitativo) PCR, pesquisa</t>
  </si>
  <si>
    <t xml:space="preserve">Hepatite C (qualitativo) por PCR, pesquisa</t>
  </si>
  <si>
    <t xml:space="preserve">Hepatite C (quantitativo) por PCR</t>
  </si>
  <si>
    <t xml:space="preserve">Hepatite C - genotipagem, pesquisa</t>
  </si>
  <si>
    <t xml:space="preserve">HIV - carga viral PCR, pesquisa</t>
  </si>
  <si>
    <t xml:space="preserve">HIV - qualitativo por PCR, pesquisa</t>
  </si>
  <si>
    <t xml:space="preserve">HIV, genotipagem, pesquisa</t>
  </si>
  <si>
    <t xml:space="preserve">HPV (vírus do papiloma humano) + subtipagem quando necessário PCR, pesquisa</t>
  </si>
  <si>
    <t xml:space="preserve">HTLV I / II por PCR (cada), pesquisa</t>
  </si>
  <si>
    <t xml:space="preserve">Mycobactéria PCR, pesquisa</t>
  </si>
  <si>
    <t xml:space="preserve">Parvovírus por PCR, pesquisa</t>
  </si>
  <si>
    <t xml:space="preserve">Proteína S total + livre, dosagem</t>
  </si>
  <si>
    <t xml:space="preserve">Rubéola por PCR, pesquisa</t>
  </si>
  <si>
    <t xml:space="preserve">Sífilis por PCR, pesquisa</t>
  </si>
  <si>
    <t xml:space="preserve">Toxoplasmose por PCR, pesquisa</t>
  </si>
  <si>
    <t xml:space="preserve">X frágil por PCR, pesquisa</t>
  </si>
  <si>
    <t xml:space="preserve">Chlamydia por biologia molecular, pesquisa</t>
  </si>
  <si>
    <t xml:space="preserve">Citogenética de medula óssea</t>
  </si>
  <si>
    <t xml:space="preserve">Amplificação de material por biologia molecular (outros agentes)</t>
  </si>
  <si>
    <t xml:space="preserve">Pesquisa de outros agentes por PCR</t>
  </si>
  <si>
    <t xml:space="preserve">Pesquisa de mutação de alelo específico por PCR</t>
  </si>
  <si>
    <t xml:space="preserve">Resistência a agentes antivirais por biologia molecular (cada droga), pesquisa</t>
  </si>
  <si>
    <t xml:space="preserve">Quantificação de outros agentes por PCR</t>
  </si>
  <si>
    <t xml:space="preserve">Epstein BARR vírus por PCR, pesquisa</t>
  </si>
  <si>
    <t xml:space="preserve">HLA B27, fenotipagem</t>
  </si>
  <si>
    <t xml:space="preserve">PCR PARA CLOSTRIDIUM DIFFICILE (FECAL)</t>
  </si>
  <si>
    <t xml:space="preserve">7.28.16.0173</t>
  </si>
  <si>
    <t xml:space="preserve">Coronavírus Covid-19, pesquisa por método molecular - Modalidade com coleta domiciliar</t>
  </si>
  <si>
    <t xml:space="preserve">Coronavírus Covid-19, pesquisa por método molecular - Modalidade atendimento hospitalar</t>
  </si>
  <si>
    <t xml:space="preserve">17-alfa-hidroxiprogesterona, dosagem</t>
  </si>
  <si>
    <t xml:space="preserve">3 alfa androstonediol glucoronídeo (3ALFDADIOL), dosagem</t>
  </si>
  <si>
    <t xml:space="preserve">Ácido vanilmandélico (VMA)</t>
  </si>
  <si>
    <t xml:space="preserve">Adrenocorticotrófico, hormônio (ACTH), dosagem</t>
  </si>
  <si>
    <t xml:space="preserve">Aldosterona, dosagem</t>
  </si>
  <si>
    <t xml:space="preserve">Alfa-fetoproteína, dosagem</t>
  </si>
  <si>
    <t xml:space="preserve">Androstenediona, dosagem</t>
  </si>
  <si>
    <t xml:space="preserve">Anticorpo anti-receptor de TSH (TRAB), dosagem</t>
  </si>
  <si>
    <t xml:space="preserve">Anticorpos antiinsulina, dosagem</t>
  </si>
  <si>
    <t xml:space="preserve">Anticorpos antitireóide (tireoglobulina), dosagem</t>
  </si>
  <si>
    <t xml:space="preserve">Antígeno Austrália (HBsAG), pesquisa</t>
  </si>
  <si>
    <t xml:space="preserve">Antígeno carcinoembriogênico (CEA), dosagem</t>
  </si>
  <si>
    <t xml:space="preserve">Antígeno específico prostático livre (PSA livre), dosagem</t>
  </si>
  <si>
    <t xml:space="preserve">Antígeno específico prostático total (PSA), dosagem</t>
  </si>
  <si>
    <t xml:space="preserve">Anti-TPO, dosagem</t>
  </si>
  <si>
    <t xml:space="preserve">Calcitonina, dosagem</t>
  </si>
  <si>
    <t xml:space="preserve">Catecolaminas, dosagem</t>
  </si>
  <si>
    <t xml:space="preserve">Composto S (11-desoxicortisol), dosagem</t>
  </si>
  <si>
    <t xml:space="preserve">Cortisol, dosagem</t>
  </si>
  <si>
    <t xml:space="preserve">Crescimento, hormônio do (HGH), dosagem</t>
  </si>
  <si>
    <t xml:space="preserve">Dehidroepiandrosterona (DHEA), dosagem</t>
  </si>
  <si>
    <t xml:space="preserve">Dehidrotestosterona (DHT), dosagem</t>
  </si>
  <si>
    <t xml:space="preserve">Drogas (imunossupressora, anticonvulsivante, digitálico, etc.) cada, dosagem</t>
  </si>
  <si>
    <t xml:space="preserve">Estradiol, dosagem</t>
  </si>
  <si>
    <t xml:space="preserve">Estriol, dosagem</t>
  </si>
  <si>
    <t xml:space="preserve">Estrona, dosagem</t>
  </si>
  <si>
    <t xml:space="preserve">Ferritina, dosagem</t>
  </si>
  <si>
    <t xml:space="preserve">Folículo estimulante, hormônio (FSH), dosagem</t>
  </si>
  <si>
    <t xml:space="preserve">Gastrina, dosagem</t>
  </si>
  <si>
    <t xml:space="preserve">Globulina de ligação de hormônios sexuais (SHBG), dosagem</t>
  </si>
  <si>
    <t xml:space="preserve">Globulina transportadora da tiroxina (TBG), dosagem</t>
  </si>
  <si>
    <t xml:space="preserve">Gonadotrófico coriônico, hormônio (HCG), dosagem</t>
  </si>
  <si>
    <t xml:space="preserve">Hormônio luteinizante (LH), dosagem</t>
  </si>
  <si>
    <t xml:space="preserve">Imunoglobulina (IGE), dosagem</t>
  </si>
  <si>
    <t xml:space="preserve">Índice de tiroxina livre (ITL), dosagem</t>
  </si>
  <si>
    <t xml:space="preserve">Insulina, dosagem</t>
  </si>
  <si>
    <t xml:space="preserve">Marcadores tumorais (CA 19.9, CA 125, CA 72-4, CA 15-3, etc.) cada, dosagem</t>
  </si>
  <si>
    <t xml:space="preserve">Osteocalcina, pesquisa e/ou dosagem</t>
  </si>
  <si>
    <t xml:space="preserve">Peptídeo C, dosagem</t>
  </si>
  <si>
    <t xml:space="preserve">Progesterona, pesquisa e/ou dosagem</t>
  </si>
  <si>
    <t xml:space="preserve">Prolactina, dosagem</t>
  </si>
  <si>
    <t xml:space="preserve">PTH, dosagem</t>
  </si>
  <si>
    <t xml:space="preserve">Renina, dosagem</t>
  </si>
  <si>
    <t xml:space="preserve">Somatomedina C (IGF1), dosagem</t>
  </si>
  <si>
    <t xml:space="preserve">Sulfato de dehidroepiandrosterona (S-DHEA), dosagem</t>
  </si>
  <si>
    <t xml:space="preserve">T3 livre, dosagem</t>
  </si>
  <si>
    <t xml:space="preserve">T3 retenção, dosagem</t>
  </si>
  <si>
    <t xml:space="preserve">T3 reverso, dosagem</t>
  </si>
  <si>
    <t xml:space="preserve">T4 livre, dosagem</t>
  </si>
  <si>
    <t xml:space="preserve">Testosterona livre, dosagem</t>
  </si>
  <si>
    <t xml:space="preserve">Testosterona total, dosagem</t>
  </si>
  <si>
    <t xml:space="preserve">Tireoestimulante, hormônio (TSH), dosagem</t>
  </si>
  <si>
    <t xml:space="preserve">Tireoglobulina, dosagem</t>
  </si>
  <si>
    <t xml:space="preserve">Tiroxina (T4), dosagem</t>
  </si>
  <si>
    <t xml:space="preserve">Triiodotironina (T3), dosagem</t>
  </si>
  <si>
    <t xml:space="preserve">Vasopressina (ADH), dosagem</t>
  </si>
  <si>
    <t xml:space="preserve">Vitamina B12, dosagem</t>
  </si>
  <si>
    <t xml:space="preserve">Hormônio Anti Mulleriano</t>
  </si>
  <si>
    <t xml:space="preserve">Tempo de lise de euglobulina</t>
  </si>
  <si>
    <t xml:space="preserve">Análise de multímetros para pacientes com doença de Von Willebrand</t>
  </si>
  <si>
    <t xml:space="preserve">Protrombina, pesquisa de mutação</t>
  </si>
  <si>
    <t xml:space="preserve">FREELITE - CADEIA KAPPA-LAMBDA LEVE LIVRE</t>
  </si>
  <si>
    <t xml:space="preserve">Cistatina C</t>
  </si>
  <si>
    <t xml:space="preserve">Acetilcolina, anticorpos ligador receptor</t>
  </si>
  <si>
    <t xml:space="preserve">Acetilcolina, anticorpos modulador receptor</t>
  </si>
  <si>
    <t xml:space="preserve">Antígenos de aspergillus galactomannan</t>
  </si>
  <si>
    <t xml:space="preserve">Hepatite E - IgM/IgG</t>
  </si>
  <si>
    <t xml:space="preserve">NEUROPATIA MOTORA PAINEL</t>
  </si>
  <si>
    <t xml:space="preserve">PESQUISA RÁPIDA PARA INFLUENZA A E B</t>
  </si>
  <si>
    <t xml:space="preserve">PESQUISA RÁPIDA PARA VÍRUS SINCICIAL RESPIRATÓRIO (DUT 130)</t>
  </si>
  <si>
    <t xml:space="preserve">Anticorpos antidifteria</t>
  </si>
  <si>
    <t xml:space="preserve">Anticorpos antitétano</t>
  </si>
  <si>
    <t xml:space="preserve">Teste rápido para detecção de HIV em gestante</t>
  </si>
  <si>
    <t xml:space="preserve">Calprotectina Fecal</t>
  </si>
  <si>
    <t xml:space="preserve">Chikungunya, anticorpos</t>
  </si>
  <si>
    <t xml:space="preserve">Antígeno NS1 do vírus da dengue, pesquisa</t>
  </si>
  <si>
    <t xml:space="preserve">Anticorpos Anti Hepatite E IgG</t>
  </si>
  <si>
    <t xml:space="preserve">Anticorpos Anti Hepatite E IgM</t>
  </si>
  <si>
    <t xml:space="preserve">Dengue, anticorpos IgG, soro (teste rápido)</t>
  </si>
  <si>
    <t xml:space="preserve">Dengue, anticorpos IgM, soro (teste rápido)</t>
  </si>
  <si>
    <t xml:space="preserve">Zika Vírus IgG - Qualitativo (DUT 113)</t>
  </si>
  <si>
    <t xml:space="preserve">Zika Vírus IgM - Qualitativo (DUT 112)</t>
  </si>
  <si>
    <t xml:space="preserve">COVID-19 - ANTICORPOS IgG</t>
  </si>
  <si>
    <t xml:space="preserve">SARS-CoV-2 (Coronavírus COVID-19), pesquisa de anticorpos totais (IgA, IgG, IgM)</t>
  </si>
  <si>
    <t xml:space="preserve">PCR PARA ZIKA, CHIKUNGUNYA E DENGUE (DUT 111)</t>
  </si>
  <si>
    <t xml:space="preserve">Transfusão (40401006)</t>
  </si>
  <si>
    <t xml:space="preserve">Transfusão (ato médico ambulatorial ou hospitalar)</t>
  </si>
  <si>
    <t xml:space="preserve">Transfusão (ato médico de acompanhamento)</t>
  </si>
  <si>
    <t xml:space="preserve">Processamento (40402002)</t>
  </si>
  <si>
    <t xml:space="preserve">Material descartável (kit) e soluções para utilização de processadora automática de sangue / auto transfusão intra-operatória</t>
  </si>
  <si>
    <t xml:space="preserve">Material descartável (kit) e soluções para utilização de processadora automática de sangue/aférese</t>
  </si>
  <si>
    <t xml:space="preserve">Sangria terapêutica</t>
  </si>
  <si>
    <t xml:space="preserve">Unidade de concentrado de hemácias</t>
  </si>
  <si>
    <t xml:space="preserve">Unidade de concentrado de hemácias lavadas</t>
  </si>
  <si>
    <t xml:space="preserve">Unidade de concentrado de plaquetas por aférese</t>
  </si>
  <si>
    <t xml:space="preserve">Unidade de concentrado de plaquetas randômicas</t>
  </si>
  <si>
    <t xml:space="preserve">Unidade de crioprecipitado de fator anti-hemofílico</t>
  </si>
  <si>
    <t xml:space="preserve">Unidade de plasma</t>
  </si>
  <si>
    <t xml:space="preserve">Unidade de sangue total</t>
  </si>
  <si>
    <t xml:space="preserve">Deleucotização de unidade de concentrado de hemácias - por unidade</t>
  </si>
  <si>
    <t xml:space="preserve">Deleucotização de unidade de concentrado de plaquetas - até 6 unidades</t>
  </si>
  <si>
    <t xml:space="preserve">Irradiação de componentes hemoterápicos</t>
  </si>
  <si>
    <t xml:space="preserve">Deleucotização de unidade de concentrado de plaquetas - entre 7 e 12 unidades</t>
  </si>
  <si>
    <t xml:space="preserve">Unidade de concentrado de granulócitos</t>
  </si>
  <si>
    <t xml:space="preserve">Unidade de concentrado de plaquetas (dupla centrifugação)</t>
  </si>
  <si>
    <t xml:space="preserve">Procedimentos (40403009)</t>
  </si>
  <si>
    <t xml:space="preserve">Acompanhamento hospitalar/dia do transplante de medula óssea por médico hematologista e/ou hemoterapeuta</t>
  </si>
  <si>
    <t xml:space="preserve">Anticorpos eritrocitários naturais e imunes - titulagem</t>
  </si>
  <si>
    <t xml:space="preserve">Aplicação de medula óssea ou células tronco</t>
  </si>
  <si>
    <t xml:space="preserve">Coleta de células tronco de sangue de cordão umbilical para transplante de medula óssea</t>
  </si>
  <si>
    <t xml:space="preserve">Coleta de células tronco por processadora automática para transplante de medula óssea</t>
  </si>
  <si>
    <t xml:space="preserve">Coleta de biópsia de medula óssea por agulha</t>
  </si>
  <si>
    <t xml:space="preserve">Coleta de medula óssea para transplante</t>
  </si>
  <si>
    <t xml:space="preserve">Determinação de células CD34, CD45 positivas - Citômetro de Fluxo</t>
  </si>
  <si>
    <t xml:space="preserve">Determinação de conteúdo de DNA - Citômetro de Fluxo</t>
  </si>
  <si>
    <t xml:space="preserve">Eletroforese de hemoglobina por componente hemoterápico</t>
  </si>
  <si>
    <t xml:space="preserve">Eletroforese de hemoglobina por unidade de sangue total</t>
  </si>
  <si>
    <t xml:space="preserve">Exsanguíneo transfusão</t>
  </si>
  <si>
    <t xml:space="preserve">Fenotipagem de outros sistemas eritrocitários - por fenótipo</t>
  </si>
  <si>
    <t xml:space="preserve">Fenotipagem de outros sistemas eritrocitários - por fenótipo - gel teste</t>
  </si>
  <si>
    <t xml:space="preserve">Fenotipagem do sistema RH-HR (D, C, E, C E C) gel teste</t>
  </si>
  <si>
    <t xml:space="preserve">Fenotipagem do sistema RH-HR (D, C, E, C, E)</t>
  </si>
  <si>
    <t xml:space="preserve">Grupo sanguíneo ABO e RH</t>
  </si>
  <si>
    <t xml:space="preserve">Grupo sanguíneo ABO e RH - gel teste</t>
  </si>
  <si>
    <t xml:space="preserve">Identificação de anticorpos séricos irregulares antieritrocitários - método de eluição</t>
  </si>
  <si>
    <t xml:space="preserve">Identificação de anticorpos séricos irregulares antieritrocitários - painel de hemácias enzimático</t>
  </si>
  <si>
    <t xml:space="preserve">Identificação de anticorpos séricos irregulares antieritrocitários com painel de hemácias</t>
  </si>
  <si>
    <t xml:space="preserve">Identificação de anticorpos séricos irregulares antieritrocitários com painel de hemácias tratadas por enzimas</t>
  </si>
  <si>
    <t xml:space="preserve">Identificação de anticorpos séricos irregulares antieritrocitários com painel de hemácias - gel liss</t>
  </si>
  <si>
    <t xml:space="preserve">Imunofenotipagem de subpopulações linfocitárias - Citômetro de Fluxo</t>
  </si>
  <si>
    <t xml:space="preserve">Imunofenotipagem para classificação de leucemias - Citômetro de Fluxo</t>
  </si>
  <si>
    <t xml:space="preserve">NAT/HCV por componente hemoterápico</t>
  </si>
  <si>
    <t xml:space="preserve">NAT/HCV por unidade de sangue total</t>
  </si>
  <si>
    <t xml:space="preserve">NAT/HIV por componente hemoterápico</t>
  </si>
  <si>
    <t xml:space="preserve">NAT/HIV por unidade de sangue total</t>
  </si>
  <si>
    <t xml:space="preserve">Operação de processadora automática de sangue em aférese</t>
  </si>
  <si>
    <t xml:space="preserve">Operação de processadora automática de sangue em autotransfusão intra-operatória</t>
  </si>
  <si>
    <t xml:space="preserve">Pesquisa de anticorpos séricos antieritrocitários, anti-A e/ou anti-B - gel teste</t>
  </si>
  <si>
    <t xml:space="preserve">Pesquisa de anticorpos séricos antieritrocitários, anti-A e/ou anti-B</t>
  </si>
  <si>
    <t xml:space="preserve">Pesquisa de anticorpos séricos irregulares antieritrocitários</t>
  </si>
  <si>
    <t xml:space="preserve">Pesquisa de anticorpos séricos irregulares antieritrocitários - gel teste</t>
  </si>
  <si>
    <t xml:space="preserve">Pesquisa de anticorpos séricos irregulares antieritrocitários - método de eluição</t>
  </si>
  <si>
    <t xml:space="preserve">Pesquisa de anticorpos séricos irregulares antieritrocitários a frio</t>
  </si>
  <si>
    <t xml:space="preserve">Pesquisa de hemoglobina S por componente hemoterápico - gel teste</t>
  </si>
  <si>
    <t xml:space="preserve">Pesquisa de hemoglobina S por unidade de sangue total - gel teste</t>
  </si>
  <si>
    <t xml:space="preserve">Prova de compatibilidade pré-transfusional completa</t>
  </si>
  <si>
    <t xml:space="preserve">Prova de compatibilidade pré-transfusional completa - gel teste</t>
  </si>
  <si>
    <t xml:space="preserve">S. Anti-HTLV-I + HTLV-II (determinação conjunta) por componente hemoterápico</t>
  </si>
  <si>
    <t xml:space="preserve">S. Anti-HTLV-I + HTLV-II (determinação conjunta) por unidade de sangue total</t>
  </si>
  <si>
    <t xml:space="preserve">S. Chagas EIE por componente hemoterápico</t>
  </si>
  <si>
    <t xml:space="preserve">S. Chagas EIE por unidade de sangue total</t>
  </si>
  <si>
    <t xml:space="preserve">S. Hepatite B anti-HBC por componente hemoterápico</t>
  </si>
  <si>
    <t xml:space="preserve">S. Hepatite B anti-HBC por unidade de sangue total</t>
  </si>
  <si>
    <t xml:space="preserve">S. Hepatite C anti-HCV por componente hemoterápico</t>
  </si>
  <si>
    <t xml:space="preserve">S. Hepatite C anti-HCV por unidade de sangue total</t>
  </si>
  <si>
    <t xml:space="preserve">S. HIV EIE por componente hemoterápico</t>
  </si>
  <si>
    <t xml:space="preserve">S. HIV EIE por unidade de sangue total</t>
  </si>
  <si>
    <t xml:space="preserve">S. Malária IFI por componente hemoterápico</t>
  </si>
  <si>
    <t xml:space="preserve">S. Malária IFI por unidade de sangue total</t>
  </si>
  <si>
    <t xml:space="preserve">S. Sífilis EIE por componente hemoterápico</t>
  </si>
  <si>
    <t xml:space="preserve">S. Sífilis EIE por unidade de sangue total</t>
  </si>
  <si>
    <t xml:space="preserve">S. Sífilis FTA - ABS por componente hemoterápico</t>
  </si>
  <si>
    <t xml:space="preserve">S. Sífilis FTA - ABS por unidade de sangue total</t>
  </si>
  <si>
    <t xml:space="preserve">S. Sífilis HA por componente hemoterápico</t>
  </si>
  <si>
    <t xml:space="preserve">S. Sífilis HA por unidade de sangue total</t>
  </si>
  <si>
    <t xml:space="preserve">S. Sífilis VDRL por componente hemoterápico</t>
  </si>
  <si>
    <t xml:space="preserve">S. Sífilis VDRL por unidade de sangue total</t>
  </si>
  <si>
    <t xml:space="preserve">S. Chagas HA por componente hemoterápico</t>
  </si>
  <si>
    <t xml:space="preserve">S. Chagas HA por unidade de sangue total</t>
  </si>
  <si>
    <t xml:space="preserve">S. Chagas IFI por componente hemoterápico</t>
  </si>
  <si>
    <t xml:space="preserve">S. Chagas IFI por unidade de sangue total</t>
  </si>
  <si>
    <t xml:space="preserve">S. Hepatite B (HBsAg) RIE ou EIE por componente hemoterápico</t>
  </si>
  <si>
    <t xml:space="preserve">S. Hepatite B (HBsAg) RIE ou EIE por unidade de sangue total</t>
  </si>
  <si>
    <t xml:space="preserve">Teste de Coombs direto</t>
  </si>
  <si>
    <t xml:space="preserve">Teste de Coombs direto - gel teste</t>
  </si>
  <si>
    <t xml:space="preserve">Teste de Coombs direto - mono específico (IgG, IgA, C3, C3D, Poliv. - AGH) - gel teste</t>
  </si>
  <si>
    <t xml:space="preserve">Teste de Coombs indireto - mono específico (IgG, IgA, C3, C3D, Poliv. - AGH) - gel teste</t>
  </si>
  <si>
    <t xml:space="preserve">TMO - congelamento de medula óssea ou células-tronco periféricas</t>
  </si>
  <si>
    <t xml:space="preserve">TMO - cultura de linfócitos doador e receptor</t>
  </si>
  <si>
    <t xml:space="preserve">TMO - descongelamento de medula óssea ou células tronco</t>
  </si>
  <si>
    <t xml:space="preserve">TMO - determinação de HLA transplantes de medula óssea - loci DR e DQ (alta resolução)</t>
  </si>
  <si>
    <t xml:space="preserve">TMO - determinação de HLA para transplantes de medula óssea - loci A e B</t>
  </si>
  <si>
    <t xml:space="preserve">TMO - determinação de HLA para transplantes de medula óssea - loci DR e DQ (baixa resolução)</t>
  </si>
  <si>
    <t xml:space="preserve">TMO - determinação de unidades formadoras de colônias</t>
  </si>
  <si>
    <t xml:space="preserve">TMO - determinação de viabilidade de medula óssea</t>
  </si>
  <si>
    <t xml:space="preserve">TMO - manutenção de congelamento de medula óssea ou células tronco (até 2 anos)</t>
  </si>
  <si>
    <t xml:space="preserve">TMO - preparo de medula óssea ou células tronco periféricas para congelamento</t>
  </si>
  <si>
    <t xml:space="preserve">TMO - preparo e filtração de medula óssea ou células tronco na coleta</t>
  </si>
  <si>
    <t xml:space="preserve">TMO - tratamento "in vitro" de medula óssea ou células tronco por anticorpos monoclonais (purging)(4)</t>
  </si>
  <si>
    <t xml:space="preserve">Transaminase pirúvica - TGP ou ALT por componente hemoterápico</t>
  </si>
  <si>
    <t xml:space="preserve">Transaminase pirúvica - TGP ou ALT por unidade de sangue total</t>
  </si>
  <si>
    <t xml:space="preserve">Transfusão fetal intra-uterina</t>
  </si>
  <si>
    <t xml:space="preserve">Detecção de consumo de oxigênio (O2) por unidade de concentrado de plaquetas (por unidade de concentrado de plaquetas de doador múltiplo)</t>
  </si>
  <si>
    <t xml:space="preserve">Detecção de consumo de oxigênio (O2) por unidade de concentrado de plaquetas (por unidade de concentrado deplaquetas por aférese)</t>
  </si>
  <si>
    <t xml:space="preserve">NAT/HBV - por componente hemoterápico</t>
  </si>
  <si>
    <t xml:space="preserve">NAT/HBV - por unidade de sangue total</t>
  </si>
  <si>
    <t xml:space="preserve">Estimulação e mobilização de células CD34 positivas</t>
  </si>
  <si>
    <t xml:space="preserve">Determinação do fator RH (D), incluindo prova para D-fraco no sangue do receptor</t>
  </si>
  <si>
    <t xml:space="preserve">Doação autóloga com recuperação intra-operatória</t>
  </si>
  <si>
    <t xml:space="preserve">Doação autóloga peri-operatória por hemodiluição normovolêmica</t>
  </si>
  <si>
    <t xml:space="preserve">Doação autóloga pré-operatória</t>
  </si>
  <si>
    <t xml:space="preserve">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</si>
  <si>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t>
  </si>
  <si>
    <t xml:space="preserve">Investigação da presença de anti-A ou anti-B, em soro ou plasma de neonato, com métodos que incluam uma fase antiglobulínica</t>
  </si>
  <si>
    <t xml:space="preserve">Tipificação ABO, incluindo tipagem reversa no sangue do receptor (sem tipagem reversa até 4 meses de idade)</t>
  </si>
  <si>
    <t xml:space="preserve">Aférese para paciente ABO incompatível</t>
  </si>
  <si>
    <t xml:space="preserve">Antigenemia para diagnóstico de CMV pós-transplante</t>
  </si>
  <si>
    <t xml:space="preserve">Avaliação quimerismo - VNTR - doador - pré-transplante</t>
  </si>
  <si>
    <t xml:space="preserve">Avaliação quimerismo - VNTR - paciente - pré-transplante</t>
  </si>
  <si>
    <t xml:space="preserve">Avaliação quimerismo por STR - paciente - pós-transplante</t>
  </si>
  <si>
    <t xml:space="preserve">Coleta de linfócitos de sangue periférico por aférese para tratamento de recidivas pós-Transplante de Células-Tronco Hematopoéticas (TCTH) alogênico</t>
  </si>
  <si>
    <t xml:space="preserve">Controle microbiológico da medula óssea no Transplante de Células-Tronco Hematopoéticas (TCTH) alogênico</t>
  </si>
  <si>
    <t xml:space="preserve">Controle microbiológico das células tronco periféricas no Transplante de Células-Tronco Hematopoéticas (TCTH) alogênico</t>
  </si>
  <si>
    <t xml:space="preserve">Depleção de plasma em Transplante de Células-Tronco Homopoéticas alogênicos com incompatibilidade ABO menor</t>
  </si>
  <si>
    <t xml:space="preserve">PCR em tempo real para diagnóstico de adenovírus</t>
  </si>
  <si>
    <t xml:space="preserve">PCR em tempo real para diagnóstico de EBV - pós-transplante</t>
  </si>
  <si>
    <t xml:space="preserve">PCR em tempo real para diagnóstico de Herpes vírus 6 -pós-transplante</t>
  </si>
  <si>
    <t xml:space="preserve">PCR em tempo real para diagnóstico de Herpes vírus 8 - pós-transplante</t>
  </si>
  <si>
    <t xml:space="preserve">PCR em tempo real para os vírus parainfluenza e influenza (cada)</t>
  </si>
  <si>
    <t xml:space="preserve">PCR em tempo real para vírus respiratório sincicial</t>
  </si>
  <si>
    <t xml:space="preserve">Quantificação de CD14 da coleta de células tronco periféricas para Transplante de Células-Tronco Hematopoéticas (TCTH) alogênico</t>
  </si>
  <si>
    <t xml:space="preserve">Quantificação de CD19 da coleta de células tronco periféricas para Transplante de Células-Tronco Hematopoéticas (TCTH) alogênico</t>
  </si>
  <si>
    <t xml:space="preserve">Quantificação de CD3 da coleta de células tronco periféricas para Transplante de Células-Tronco Hematopoéticas (TCTH) alogênico</t>
  </si>
  <si>
    <t xml:space="preserve">Quantificação de CD3 da coleta de linfócitos para tratamento de recidivas pós-Transplante de Células-Tronco Hematopoéticas (TCTH) alogênico</t>
  </si>
  <si>
    <t xml:space="preserve">Quantificação de CD4 da coleta de células tronco periféricas para Transplante de Células-Tronco Hematopoéticas (TCTH) alogênico</t>
  </si>
  <si>
    <t xml:space="preserve">Quantificação de CD8 da coleta de células tronco periféricas para Transplante de Células-Tronco Hematopoéticas (TCTH) alogênico</t>
  </si>
  <si>
    <t xml:space="preserve">Quantificação de leucócitos totais da coleta de células tronco periféricas para Transplante de Células-Tronco Hematopoéticas (TCTH) alogênico</t>
  </si>
  <si>
    <t xml:space="preserve">Quantificação de leucócitos totais da Medula Óssea no Transplante de Células-Tronco Hematopoéticas (TCTH) alogênico</t>
  </si>
  <si>
    <t xml:space="preserve">Sedimentação de hemácias em Transplante de Células-Tronco Hematopoéticas (TCTH) alogênicos com incompatibilidade ABO maior</t>
  </si>
  <si>
    <t xml:space="preserve">Viabilidade celular dos linfócitos periféricos por citometria de fluxo para tratamento das recidivas pós-Transplante de Células-Tronco Hematopoéticas (TCTH) alogênico</t>
  </si>
  <si>
    <t xml:space="preserve">Viabilidade celular da medula óssea por citometria de fluxo após o descongelamento</t>
  </si>
  <si>
    <t xml:space="preserve">Viabilidade celular das células tronco periféricas por citometria de fluxo após o descongelamento</t>
  </si>
  <si>
    <t xml:space="preserve">40499006 INSTRUÇÕES TÉCNICAS:</t>
  </si>
  <si>
    <t xml:space="preserve">1 O sangue humano, não sendo objeto de comercialização, deverá ser suprido pelos familiares, amigos do paciente beneficiado pela transfusão e pela comunidade em geral Os custos decorrentes da transfusão são referentes ao processamento, portes e procedimentos realizados</t>
  </si>
  <si>
    <t xml:space="preserve">2 Por PROCESSAMENTO entendese o recrutamento de doadores, seu cadastramento, exame médico, avaliação de hematócrito e/ou hemoglobina, coleta e lanche do doador, além da determinação do grupo sanguíneo ABO (provas direta e reversa) e Rh (como Du se necessário) e pesquisas de anticorpos irregulares na unidade coletada Faz parte do processamento o fracionamento do sangue em componentes hemoterápicos Foi acrescido ao Procesamento o valor da taxa de bolsa plástica utilizada por hemocomponeten assim como os materiais descartáveis para aplicação</t>
  </si>
  <si>
    <t xml:space="preserve">3 Por PROCEDIMENTO entendese todos os exames prétrasnfusionais realizados como determinação do grupo sanguíneo ABO e Rh e pesquisa de anticorpos irregulares no sangue do receptor, prova de compatibilidade, reações sorológicas e taxas de utilização de materiais descartáveis para coleta de amostra</t>
  </si>
  <si>
    <t xml:space="preserve">4 As reações sorológicas, pela sua multiplicidade e pelas diferenças regionais, serão valoradas de acordo com as necessidades, com códigos individualizados e fracionados para os casos de uso de componentes hemoterápicos</t>
  </si>
  <si>
    <t xml:space="preserve">5 Nas exsanguíneotransfusões, transfusões fetais intrauterinas, operações de processadora automática de sangue, coleta de medula óssea por punção para transplante, coleta de célula tronco de sangue de cordão umbilical para transplante de medula óssea, aplicação de medula óssea ou célula troncoperiférica, acompanhamento hospitalar/dia do transplante de medula óssea, bem como consulta hemoterápica quando solicitada, serão atribuídos a estes atos médicos os portes previstos nesta Classificação Nos casos de coleta de medual óssea por punção, serão necessários dois médicos auxiliares e um médico anestesista Os atos médicos dos auxiliares devem ser valorados de acordo com o disposto no item 5 das Instruções Gerais</t>
  </si>
  <si>
    <t xml:space="preserve">6 O porte atribuído ao ato médico transfusional referese à instalação do sangue e/ou seus componentes no paciente sob responsabilidade do médico hemoterapeuta e o auxílio no tratamento das reações adversas que possam ocorrer em decorrência da transfusão Cabe um porte para cada unidade hemoterápica aplicada ou retirada (como em sangria terapêutica ou Plasmaférese Terapêutica Manual) Nos casos de acompanhamento pelo médico terapeuta, exclusivamente de um ato transfusional durante toda sua duração, este item poderá ser substituído pelo item 40401022</t>
  </si>
  <si>
    <t xml:space="preserve">Citogenética (40501000)</t>
  </si>
  <si>
    <t xml:space="preserve">Cariótipo com bandas de pele, tumor e demais tecidos</t>
  </si>
  <si>
    <t xml:space="preserve">Cariótipo com pesquisa de troca de cromátides irmãs</t>
  </si>
  <si>
    <t xml:space="preserve">Cariótipo com técnicas de alta resolução</t>
  </si>
  <si>
    <t xml:space="preserve">Cariótipo de medula (técnicas com bandas)</t>
  </si>
  <si>
    <t xml:space="preserve">Cariótipo de sangue (técnicas com bandas)</t>
  </si>
  <si>
    <t xml:space="preserve">Cariótipo de sangue obtido por cordocentese pré-natal</t>
  </si>
  <si>
    <t xml:space="preserve">Cariótipo de sangue-pesquisa de marcadores tumorais</t>
  </si>
  <si>
    <t xml:space="preserve">Cariótipo de sangue-pesquisa de sítio frágil X</t>
  </si>
  <si>
    <t xml:space="preserve">Cariótipo em vilosidades coriônicas (cultivo de trofoblastos)</t>
  </si>
  <si>
    <t xml:space="preserve">Cariótipo para pesquisa de instabilidade cromossômica</t>
  </si>
  <si>
    <t xml:space="preserve">Cromatina X ou Y</t>
  </si>
  <si>
    <t xml:space="preserve">Cultura de material de aborto e obtenção de cariótipo</t>
  </si>
  <si>
    <t xml:space="preserve">Cultura de tecido para ensaio enzimático e/ou extração de DNA</t>
  </si>
  <si>
    <t xml:space="preserve">Diagnóstico genético pré-implantação por fish, por sonda</t>
  </si>
  <si>
    <t xml:space="preserve">Fish em metáfase ou núcleo interfásico, por sonda</t>
  </si>
  <si>
    <t xml:space="preserve">Fish pré-natal, por sonda</t>
  </si>
  <si>
    <t xml:space="preserve">Líquido amniótico, cariótipo com bandas</t>
  </si>
  <si>
    <t xml:space="preserve">Líquido amniótico, vilosidades coriônicas, subcultura para dosagens bioquímicas e/ou moleculares (adicional)</t>
  </si>
  <si>
    <t xml:space="preserve">Subcultura de pele para dosagens bioquímicas e/ou moleculares (adicional)</t>
  </si>
  <si>
    <t xml:space="preserve">Estudo de alterações cromossômicas em leucemias por FISH (Fluorescence In Situ Hybridization)</t>
  </si>
  <si>
    <t xml:space="preserve">Pesquisa de Translocação PML/RAR-a</t>
  </si>
  <si>
    <t xml:space="preserve">Cariótipo de sangue (técnicas com bandas) - Análise de 50 células para detecção de mosaicismo</t>
  </si>
  <si>
    <t xml:space="preserve">Genética Bioquímica (40502007)</t>
  </si>
  <si>
    <t xml:space="preserve">Marcadores bioquímicos extras, além de BHCG, AFP e PAPP-A, para avaliação do risco fetal, por marcador, por amostra</t>
  </si>
  <si>
    <t xml:space="preserve">Determinação do risco fetal, com elaboração de laudo</t>
  </si>
  <si>
    <t xml:space="preserve">Dosagem quantitativa de aminoácidos para o diagnóstico de erros inatos do metabolismo (perfil de aminoácidos numa amostra)</t>
  </si>
  <si>
    <t xml:space="preserve">Dosagem quantitativa de metabólitos na urina e/ou sangue para o diagnóstico de erros inatos do metabolismo (cada)</t>
  </si>
  <si>
    <t xml:space="preserve">Eletroforese ou cromatografia (papel ou camada delgada) para identificação de aminoácidos ou glicídios ou oligossacarídios ou sialoligossacarídios glicosaminoglicanos ou outros compostos para detecção de erros inatos do metabolismo (cada)</t>
  </si>
  <si>
    <t xml:space="preserve">Ensaios enzimáticos em células cultivadas para diagnóstico de EIM, incluindo preparo do material, dosagem de proteína e enzima de referência (cada)</t>
  </si>
  <si>
    <t xml:space="preserve">Ensaios enzimáticos em leucócitos, eritrócitos ou tecidos para diagnóstico de EIM, incluindo preparo do material, dosagem de proteína e enzima de referência (cada)</t>
  </si>
  <si>
    <t xml:space="preserve">Ensaios enzimáticos no plasma para diagnóstico de EIM, incluindo enzima de referência (cada)</t>
  </si>
  <si>
    <t xml:space="preserve">Teste duplo - 1 trimestre (PAPP-A+Beta-HCG) ou outros 2 em soro ou líquido aminiótico com elaboração de laudo contendo cálculo de risco para anomalias fetais</t>
  </si>
  <si>
    <t xml:space="preserve">Teste duplo - 2 trimestre (AFP+Beta-HCG) ou outros 2 em soro ou líquido aminiótico com elaboração de laudo contendo cálculo de risco para anomalias fetais</t>
  </si>
  <si>
    <t xml:space="preserve">Teste triplo (AFP+Beta-HCG+Estriol) ou outros 3 em soro ou líquido aminiótico com elaboração de laudo contendo cálculo de risco para anomalias fetais</t>
  </si>
  <si>
    <t xml:space="preserve">Testes químicos de triagem em urina para erros inatos do metabolismo (cada)</t>
  </si>
  <si>
    <t xml:space="preserve">Dosagem quantitativa de carnitina e perfil de acilcarnitina, para o diagnóstico de erros inatos do metabolismo</t>
  </si>
  <si>
    <t xml:space="preserve">Dosagem quantitativa de ácidos graxos de cadeia muito longa para o diagnóstico de EIM</t>
  </si>
  <si>
    <t xml:space="preserve">Dosagem quantitativa de metabólitos por cromatografia / espectrometria de massa (CG/MS ou HPLC/MS ) para o diagnóstico de EIM</t>
  </si>
  <si>
    <t xml:space="preserve">Dosagem quantitativa de metabólitos por espectrometria de massa ou espectrometria de massa em TANDEM (MS OU MS/MS) para o diagnóstico de EIM</t>
  </si>
  <si>
    <t xml:space="preserve">Terapia de reposição enzimática por infusão endovenosa, por procedimento</t>
  </si>
  <si>
    <t xml:space="preserve">Rastreamento neonatal para o diagnósitco de EIM e outras doenças</t>
  </si>
  <si>
    <t xml:space="preserve">Dosagem quantitativa de ácidos orgânicos para o diagnóstico de erros inatos do metabolismo (perfil de ácidos orgânicos em uma amostra)</t>
  </si>
  <si>
    <t xml:space="preserve">Focalização Isoelétrica da Transferrina (DUT 120)</t>
  </si>
  <si>
    <t xml:space="preserve">Genética Molecular (40503003)</t>
  </si>
  <si>
    <t xml:space="preserve">Análise de DNA com enzimas de restrição por enzima utilizada, por amostra</t>
  </si>
  <si>
    <t xml:space="preserve">Análise de DNA fetal por enzima de restrição, por enzima utilizada, por amostra</t>
  </si>
  <si>
    <t xml:space="preserve">Análise de DNA pela técnica multiplex por locus extra, por amostra</t>
  </si>
  <si>
    <t xml:space="preserve">Análise de DNA pela técnica multiplex por locus, por amostra</t>
  </si>
  <si>
    <t xml:space="preserve">Análise de DNA por Sonda ou PCR por LOCUS</t>
  </si>
  <si>
    <t xml:space="preserve">Diagnóstico genético pré-implantação por DNA, por sonda de FISH oupor primer de PCR, por amostra</t>
  </si>
  <si>
    <t xml:space="preserve">Extração de DNA (osso), por amostra</t>
  </si>
  <si>
    <t xml:space="preserve">Identificação de mutação por sequenciamento do DNA, por 100 pares de base sequenciadas, por amostra</t>
  </si>
  <si>
    <t xml:space="preserve">Processamento de qualquer tipo de amostra biológica para estabilização do ácido nucléico, por amostra</t>
  </si>
  <si>
    <t xml:space="preserve">Extração, purificação e quantificação de ácido nucléico de qualquer tipode amostra biológica, por amostra</t>
  </si>
  <si>
    <t xml:space="preserve">Transcrição reversa de RNA, por amostra</t>
  </si>
  <si>
    <t xml:space="preserve">Amplificação do material genético (por PCR, PCR em tempo Real, LCR, RT-PCR ou outras técnicas), por primer utilizado, por amostra</t>
  </si>
  <si>
    <t xml:space="preserve">Análise de DNA por MLPA, por sonda de DNA utilizada, por amostra</t>
  </si>
  <si>
    <t xml:space="preserve">Análise de DNA pela técnica de Southern Blot, por sonda utilizada, por amostra</t>
  </si>
  <si>
    <t xml:space="preserve">Produção de DOT/SLOT-BLOT, por BLOT, por amostra</t>
  </si>
  <si>
    <t xml:space="preserve">Separação do material genético por eletroforese capilar ou em gel (agarose, acrilamida), por gel utilizado, por amostra</t>
  </si>
  <si>
    <t xml:space="preserve">Rastreamento de exon mutado (por gradiente de desnaturação ou conformação de polimorfismo de fita simples ou RNAse ou Clivagem Química ou outras técnicas) para identificação de fragmento mutado, por fragmento analisado, por amostra</t>
  </si>
  <si>
    <t xml:space="preserve">Coloração de gel e Fotodocumentação da análise molecular, por amostra</t>
  </si>
  <si>
    <t xml:space="preserve">Interpretação e elaboração do laudo da análise genética, por amostra</t>
  </si>
  <si>
    <t xml:space="preserve">Análise de expressão gênica por locus, por amostra, por CGH array, SNP array ou outras técnicas</t>
  </si>
  <si>
    <t xml:space="preserve">Detecção pré-natal ou pós-natal de alterações cromossômicas submicroscópicas reconhecidamente causadoras de síndrome de genes contíguos, por FISH, qPCR ou outra técnica, por locus, por amostra</t>
  </si>
  <si>
    <t xml:space="preserve">Rastreamento pré-natal ou pós-natal de todo o genoma para identificar alterações cromossômicas submicroscópicas por CGH-array ou SNP-array ou outras técnicas, por clone ou oligo utilizado, por amostra</t>
  </si>
  <si>
    <t xml:space="preserve">Validação pré-natal ou pós-natal de alteração cromossômica submicroscópica detectada no Rastreamento genômico, por FISH ou qPCR ou outra técnica, por locus, por amostra</t>
  </si>
  <si>
    <t xml:space="preserve">Rearranjo gêncio quantitativo BCR/BCL por PCR</t>
  </si>
  <si>
    <t xml:space="preserve">K-RAS, pesquisa de mutação (DUT 50)</t>
  </si>
  <si>
    <t xml:space="preserve">Procedimentos (40601005)</t>
  </si>
  <si>
    <t xml:space="preserve">Procedimento diagnóstico peroperatório sem deslocamentodo patologista</t>
  </si>
  <si>
    <t xml:space="preserve">Procedimento diagnóstico peroperatório - peça adicional oumargem cirúrgica</t>
  </si>
  <si>
    <t xml:space="preserve">Procedimento diagnóstico peroperatório com deslocamento do patologista</t>
  </si>
  <si>
    <t xml:space="preserve">Necrópsia de adulto/criança e natimorto com suspeita de anomalia genética</t>
  </si>
  <si>
    <t xml:space="preserve">Necrópsia de embrião/feto até 500 gramas</t>
  </si>
  <si>
    <t xml:space="preserve">Microscopia eletrônica</t>
  </si>
  <si>
    <t xml:space="preserve">Ato de coleta de PAAF de órgãos ou estruturas superficiais sem deslocamento do patologista</t>
  </si>
  <si>
    <t xml:space="preserve">Ato de coleta de PAAF de órgãos ou estruturas profundas sem deslocamento do patologista</t>
  </si>
  <si>
    <t xml:space="preserve">Ato de coleta de PAAF de órgãos ou estruturas superficiais com deslocamento do patologista</t>
  </si>
  <si>
    <t xml:space="preserve">Ato de coleta de PAAF de órgãos ou estruturas profundas com deslocamento do patologista</t>
  </si>
  <si>
    <t xml:space="preserve">Procedimento diagnóstico em biópsia simples "imprint" e "cell block"</t>
  </si>
  <si>
    <t xml:space="preserve">Procedimento diagnóstico citopatológico oncótico de líquidos e raspados cutâneos</t>
  </si>
  <si>
    <t xml:space="preserve">Procedimento diagnóstico em citopatologia cérvico-vaginal oncótica</t>
  </si>
  <si>
    <t xml:space="preserve">Procedimento diagnóstico em citologia hormonal seriado</t>
  </si>
  <si>
    <t xml:space="preserve">Procedimento diagnóstico em revisão de lâminas ou cortes histológicos seriados</t>
  </si>
  <si>
    <t xml:space="preserve">Procedimento diagnóstico em citologia hormonal isolada</t>
  </si>
  <si>
    <t xml:space="preserve">Procedimento diagnóstico em painel de imunoistoquímica(duas a cinco reações)</t>
  </si>
  <si>
    <t xml:space="preserve">Procedimento diagnóstico em reação imunoistoquímica isolada</t>
  </si>
  <si>
    <t xml:space="preserve">Procedimento diagnóstico em fragmentos múltiplos de biópsiasde mesmo órgão ou topografia, acondicionados em um mesmo frasco</t>
  </si>
  <si>
    <t xml:space="preserve">Procedimento diagnóstico em peça anatômica ou cirúrgica simples</t>
  </si>
  <si>
    <t xml:space="preserve">Procedimento diagnóstico em peça cirúrgica ou anatômica complexa</t>
  </si>
  <si>
    <t xml:space="preserve">Procedimento diagnóstico em grupos de linfonodos, estruturas vizinhas e margens de peças anatômicas simples ou complexas (por margem) - máximo de três margens</t>
  </si>
  <si>
    <t xml:space="preserve">Procedimento diagnóstico em amputação de membros - sem causa oncológica</t>
  </si>
  <si>
    <t xml:space="preserve">Procedimento diagnóstico em amputação de membros - causa oncológica</t>
  </si>
  <si>
    <t xml:space="preserve">Procedimento diagnóstico em lâminas de PAAF até 5</t>
  </si>
  <si>
    <t xml:space="preserve">Coloração especial por coloração</t>
  </si>
  <si>
    <t xml:space="preserve">Procedimento diagnóstico em imunofluorescência</t>
  </si>
  <si>
    <t xml:space="preserve">Procedimento diagnóstico em painel de hibridização "in situ"</t>
  </si>
  <si>
    <t xml:space="preserve">Procedimento diagnóstico por captura híbrida</t>
  </si>
  <si>
    <t xml:space="preserve">Procedimento diagnóstico em citometria de fluxo (por monoclonal pesquisado)</t>
  </si>
  <si>
    <t xml:space="preserve">Procedimento diagnóstico em citometria de imagens</t>
  </si>
  <si>
    <t xml:space="preserve">Procedimento diagnóstico citopatológico em meio líquido</t>
  </si>
  <si>
    <t xml:space="preserve">40699005 OBSERVAÇÕES:</t>
  </si>
  <si>
    <t xml:space="preserve">1 Ref 40601013: Restringese ao exame feito durante o ato cirúrgico, não incluindo o exame dos espécimes retirados no procedimento e enviados ao laboratório para exame em cortes de parafina; estes serão valorados de acordo com os itens pertinentes da Classificação Os imprints peroperatórios realizados terão seus portes estabelecidos pelo código 40601110</t>
  </si>
  <si>
    <t xml:space="preserve">2 Ref 40601030: Usado para exames peroperatórios quando o patologista tiver que se deslocar de seu laboratório externo ao hospital O exame do primeiro espécime utiliza este porte, enquanto os adicionais, quando existirem, terão portes individuais, utilizando o código 40601021 Assim como no código anterior não estão incluídos os procedimentos posteriores realizados em cortes de parafina</t>
  </si>
  <si>
    <t xml:space="preserve">3 Ref 40601064: Estão incluídos neste item todos os procedimentos do exame de microscopia eletrônica, incluindo documentação fotográfica para cada espécime único; espécimes múltiplos terão portes valorados separadamente Os exames de cortes semifinos apenas, sem utilização do microscópio eletrônico, terão seus portes fixados pelo código 40601153, uma vez a cada espécime</t>
  </si>
  <si>
    <t xml:space="preserve">4 Ref 40601072; 40601080; 40601099 e 40601102: O porte se refere apenas ao ato de coleta Punções realizadas em diferentes regiões deverão ser valoradas separadamente Exemplo: Punções realizadas em diferentes quadrantes de mama ou diferentes nódulos de tireóide, são consideradas punções distintas Os códigos 40601099 e 40601102 são usados somente para a primeira região puncionada, devendo as demais seguirem os códigos 40601072 ou 40601080 A análise do material obtido terá seu porte fixado conforme código 40601110 e 40601250</t>
  </si>
  <si>
    <t xml:space="preserve">5 Ref 40601110: Amostra única de tecido de órgão/lesão com finalidade diagnóstica, acondicionada isoladamente (exige a confecção de um a três blocos histológicos); cada cell block advindo de PAAF ou de líquidos de qualquer natureza e imprints; biópsias de áreas distintas designadas separadamente implicam em portes separados Múltiplos frascos enviados sepradamente são remunerados por este código para cada frasco processado, independente de discriminação das amostras Múltiplos fragmentos colocados em um mesmo frasco, mas que tenham sido obtidos de regiões topográficas ou de lesões diferentes serão remuneradas de acordo com o código 40601110 O valor final do exame será obtido pelo valor do código multiplicado pelo número de regiões topográficas ou lesões (identificadas pelo procedimento anatomopatológico, regeridas na requisição médica ou informadas pelo paciente/familiar</t>
  </si>
  <si>
    <t xml:space="preserve">6 Ref 40601153: Cada revisão de lâmina deverá ser descrita e valorada individualmente, seguindo os princípios descrtiso para biópsias e peças cirúrgicas (40601110, 40601200 e 40601218) Este código também é utilizado para remunerar recortes histológicosseriados, além de procedimento diagnóstico em cortes semifinos, sem utilização da microscopia eletrônica</t>
  </si>
  <si>
    <t xml:space="preserve">7 Ref 40601196: Fragmentos colhidos de mesma região topográfica de um mesmo órgão, não discriminados e colocados em um mesmo frasco que exigem a confecção de três ou mais blocos histológicos Este código remunera cada frasco contendo as múltiplas amostras (do mesmo órgão ou topografia)</t>
  </si>
  <si>
    <t xml:space="preserve">8 Ref 40601200: Peças cirúrgicas ou anatômicas simples são espécimes resultantes de intervenções de pequeno porte com finalidade excisional, não fragmentadas Incluem as exéreses de cistos, ressecções cutâneas ou retalhos (fusos) cutâneos, pólipos, linfonodo isolado OUtros exemplos são: histerectomia simples (corpo e colo são remunerados separadamente), ressecções de baço, apêndice cecal, corneto nasal, hemorróida, nódulo prostático isolado, nódulo mamário isolado, nódulo tumoral benigno, ovário, saco herniário, segmento ósseo, testículo, tonsila, tuba uterina, vesícula biliar, etc Esse procedimento geralmente exige a confecção de três a seis blocos histológicos Uma peça cirúrgica fracionada em frascos diferentes será remunerada de acordo com o número de frascos enviados para exame Nódulos tumorais múltiplos (mamários, prostáticos, miomatosos, etc) são remunrados de acordo com o número de espécimes enviados, independente de serem colocados em um mesmo frasco</t>
  </si>
  <si>
    <t xml:space="preserve">9 Ref 40601218: Peças cirúrgicas ou anatômicas complexas são espécimes resultantes de intervenções de médio e grande porte com finalidade diagnóstica/terapêutica incluindose avaliação prognóstica através de estadiamento Esse procedimento geralmente exige a confecção de sete ou mais blocos histológicos São exemplos: os produtos de cirurgias radicais, como amputação de pênis, colectomia, conização de colo uterino, enterectomia, esofagectomia, esvaziamento ganglionar (monobloco isolado), exenteração de globo ocular, gastrectomia, histerectomia radical (por neoplasia), laringectommia, mastectomia, nefrectomia, orquiectomia, pneumectomia (ou lobectomia), prostatectomia, quadrantectomia mamária Retossigmoidectomia, segmento ósseo com neoplasia maligna, sigmoidectomia, tireoidectomia (ou lobectomia), vulvectomia, etc Também estão incluídas as resseccções cutâneas ampliadas (para melanoma ou para tumores cutâneos com mais de 3,0 cm); as ressecções de tumores volumosos (maiores de 7,0cm); as ressecções de órgão parenquimatoso, como segmentos pulmonares, hepáticos, renais, prostáticos, etc; a placenta (disco placentário); em caso de gemelares, cada placenta é remunerada de forma independente</t>
  </si>
  <si>
    <t xml:space="preserve">10 Ref 40601226: Peças cirúrgicas adicionais são espécimes secundários de uma peça cirúrgica simples ou complexa, eviada em monobloco, ou de um espécime de amputação, como por exemplo: a) estruturas vizinhas  ligamentos, cordões, ductos, segmentos e musculatura esqueléitca, epíplon, mesentério, etc, sendo cada estrutura remunerada de forma independente; b) margens cirúrgicas (por margem) e cadeias linfonodais (por grupo de até seis linfonodos) de uma peça anatômica simples ou complexa; c) cordão umbilical e membranas de uma placenta  admitese a cobrança adicional de duas margens cirúrgicas nos espécimes de conizção de colo uterino, (margens exo e endo cervicais) e de até cinco margens cirúrgicas nos espécimes de cirurgia oncológica radical Cada procedimento deste código geralmente exige a confecção de um a três blocos histológicos</t>
  </si>
  <si>
    <t xml:space="preserve">11 Ref 40601250: As lâminas de esfregaços de PAAF de diferentes regiões terão seus portes e UCO fixados separadamente (independente de ser de mesmo órgão ou de órgãos diferentes) Da mesma região utilizase o porte e a UCO deste código para cada 5 lâminas processadas (ex: 13 lâminas obtidas de nódulo de lobo direito de tireóide, equivale 3 vezes o código 40601250)</t>
  </si>
  <si>
    <t xml:space="preserve">Cardiovascular  In Vivo (40701018)</t>
  </si>
  <si>
    <t xml:space="preserve">Angiografia radioisotópica</t>
  </si>
  <si>
    <t xml:space="preserve">*</t>
  </si>
  <si>
    <t xml:space="preserve">Cintilografia com hemácias marcadas</t>
  </si>
  <si>
    <t xml:space="preserve">Cintilografia do miocárdio com duplo isótopo (perfusão + viabilidade)</t>
  </si>
  <si>
    <t xml:space="preserve">Cintilografia do miocárdio com FDG-18 F, em câmara híbrida</t>
  </si>
  <si>
    <t xml:space="preserve">Cintilografia do miocárdio necrose (infarto agudo)</t>
  </si>
  <si>
    <t xml:space="preserve">Cintilografia do miocárdio perfusão repouso</t>
  </si>
  <si>
    <t xml:space="preserve">Cintilografia sincronizada das câmaras cardíacas - esforço</t>
  </si>
  <si>
    <t xml:space="preserve">Cintilografia sincronizada das câmaras cardíacas - repouso</t>
  </si>
  <si>
    <t xml:space="preserve">Fluxo sanguíneo das extremidades</t>
  </si>
  <si>
    <t xml:space="preserve">Quantificação de "shunt" da direita para a esquerda</t>
  </si>
  <si>
    <t xml:space="preserve">Quantificação de "shunt" periférico</t>
  </si>
  <si>
    <t xml:space="preserve">Venografia radioisotópica</t>
  </si>
  <si>
    <t xml:space="preserve">Cintilografia do miocárdio perfusão estresse farmacológico</t>
  </si>
  <si>
    <t xml:space="preserve">Cintilografia do miocárdio perfusão estresse físico</t>
  </si>
  <si>
    <t xml:space="preserve">40701999 OBSERVAÇÃO:</t>
  </si>
  <si>
    <t xml:space="preserve">O procedimento 40701140 não inclui teste ergométrico convencional (40101045), nem o teste ergométrico computadorizado (40101037), que devem ser remunerados à parte, desde que realizados por médico</t>
  </si>
  <si>
    <t xml:space="preserve">Digestivo  In Vivo (40702006)</t>
  </si>
  <si>
    <t xml:space="preserve">Cintilografia das glândulas salivares com ou sem estímulo</t>
  </si>
  <si>
    <t xml:space="preserve">Cintilografia do fígado e do baço</t>
  </si>
  <si>
    <t xml:space="preserve">Cintilografia do fígado e vias biliares</t>
  </si>
  <si>
    <t xml:space="preserve">Cintilografia para detecção de hemorragia digestória ativa</t>
  </si>
  <si>
    <t xml:space="preserve">Cintilografia para detecção de hemorragia digestória não ativa</t>
  </si>
  <si>
    <t xml:space="preserve">Cintilografia para determinação do tempo de esvaziamento gástrico</t>
  </si>
  <si>
    <t xml:space="preserve">Cintilografia para estudo de trânsito esofágico (líquidos)</t>
  </si>
  <si>
    <t xml:space="preserve">Cintilografia para estudo de trânsito esofágico (semi-sólidos)</t>
  </si>
  <si>
    <t xml:space="preserve">Cintilografia para pesquisa de divertículo de Meckel</t>
  </si>
  <si>
    <t xml:space="preserve">Cintilografia para pesquisa de refluxo gastro-esofágico</t>
  </si>
  <si>
    <t xml:space="preserve">Fluxo sanguíneo hepático (qualitativo e quantitativo)</t>
  </si>
  <si>
    <t xml:space="preserve">Endócrino  In Vivo (40703002)</t>
  </si>
  <si>
    <t xml:space="preserve">Cintilografia da tireóide e/ou captação (iodo - 123)</t>
  </si>
  <si>
    <t xml:space="preserve">Cintilografia da tireóide e/ou captação (iodo - 131)</t>
  </si>
  <si>
    <t xml:space="preserve">Cintilografia da tireóide e/ou captação (tecnécio - 99m TC. )</t>
  </si>
  <si>
    <t xml:space="preserve">Cintilografia das paratireóides</t>
  </si>
  <si>
    <t xml:space="preserve">Cintilografia de corpo inteiro para pesquisade metástases (PCI)</t>
  </si>
  <si>
    <t xml:space="preserve">Teste de estímulo com TSH recombinante</t>
  </si>
  <si>
    <t xml:space="preserve">Teste de supressão da tireóide com T3</t>
  </si>
  <si>
    <t xml:space="preserve">Teste do perclorato</t>
  </si>
  <si>
    <t xml:space="preserve">Geniturinário  In Vivo (40704009)</t>
  </si>
  <si>
    <t xml:space="preserve">Cintilografia renal dinâmica</t>
  </si>
  <si>
    <t xml:space="preserve">Cintilografia renal dinâmica com diurético</t>
  </si>
  <si>
    <t xml:space="preserve">Cintilografia renal estática (quantitativa ou qualitativa)</t>
  </si>
  <si>
    <t xml:space="preserve">Cintilografia testicular (escrotal)</t>
  </si>
  <si>
    <t xml:space="preserve">Cistocintilografia direta</t>
  </si>
  <si>
    <t xml:space="preserve">Cistocintilografia indireta</t>
  </si>
  <si>
    <t xml:space="preserve">Determinação da filtração glomerular</t>
  </si>
  <si>
    <t xml:space="preserve">Determinação do fluxo plasmático renal</t>
  </si>
  <si>
    <t xml:space="preserve">Hematológico  In Vivo (40705005)</t>
  </si>
  <si>
    <t xml:space="preserve">Cintilografia do sistema retículo-endotelial (medula óssea)</t>
  </si>
  <si>
    <t xml:space="preserve">Demonstração do sequestro de hemácias pelo baço</t>
  </si>
  <si>
    <t xml:space="preserve">Determinação da sobrevida de hemácias</t>
  </si>
  <si>
    <t xml:space="preserve">Determinação do volume eritrocitário</t>
  </si>
  <si>
    <t xml:space="preserve">Determinação do volume plasmático</t>
  </si>
  <si>
    <t xml:space="preserve">Teste de absorção de vitamina B12 com cobalto - 57 (teste de Schilling)</t>
  </si>
  <si>
    <t xml:space="preserve">MúsculoEsquelético  In Vivo (40706001)</t>
  </si>
  <si>
    <t xml:space="preserve">Cintilografia óssea (corpo total)</t>
  </si>
  <si>
    <t xml:space="preserve">Fluxo sanguíneo ósseo</t>
  </si>
  <si>
    <t xml:space="preserve">Nervoso  In Vivo (40707008)</t>
  </si>
  <si>
    <t xml:space="preserve">Cintilografia cerebral</t>
  </si>
  <si>
    <t xml:space="preserve">Cintilografia cerebral com FDG-18 F, em câmara hibrída</t>
  </si>
  <si>
    <t xml:space="preserve">Cintilografia de perfusão cerebral</t>
  </si>
  <si>
    <t xml:space="preserve">Cisternocintilografia</t>
  </si>
  <si>
    <t xml:space="preserve">Cisternocintilografia para pesquisa de fístula liquórica</t>
  </si>
  <si>
    <t xml:space="preserve">Fluxo sanguíneo cerebral</t>
  </si>
  <si>
    <t xml:space="preserve">Mielocintilografia</t>
  </si>
  <si>
    <t xml:space="preserve">Ventrículo-cintilografia</t>
  </si>
  <si>
    <t xml:space="preserve">Oncologia/Infectologia  In Vivo (40708004)</t>
  </si>
  <si>
    <t xml:space="preserve">Cintilografia com análogo de somatostatina</t>
  </si>
  <si>
    <t xml:space="preserve">Cintilografia com gálio-67</t>
  </si>
  <si>
    <t xml:space="preserve">Cintilografia com leucócitos marcados</t>
  </si>
  <si>
    <t xml:space="preserve">Cintilografia com MIBG (metaiodobenzilguanidina)</t>
  </si>
  <si>
    <t xml:space="preserve">Cintilografia de corpo total com FDG-18 F, em câmara híbrida</t>
  </si>
  <si>
    <t xml:space="preserve">Cintilografia de mama (bilateral)</t>
  </si>
  <si>
    <t xml:space="preserve">Demarcação radioisotópica de lesões tumorais</t>
  </si>
  <si>
    <t xml:space="preserve">Detecção intraoperatória radioguiada de lesões tumorais</t>
  </si>
  <si>
    <t xml:space="preserve">Detecção intraoperatória radioguiada de linfonodo sentinela</t>
  </si>
  <si>
    <t xml:space="preserve">Linfocintilografia</t>
  </si>
  <si>
    <t xml:space="preserve">Quantificação da captação pulmonar com gálio-67</t>
  </si>
  <si>
    <t xml:space="preserve">PET dedicado oncológico</t>
  </si>
  <si>
    <t xml:space="preserve">40708993 OBSERVAÇÃO:</t>
  </si>
  <si>
    <t xml:space="preserve">Referente ao código 40708128  Quando associado à TC (PETTC), será acrescido o código 41001222 (TC para PET dedicado oncológico)</t>
  </si>
  <si>
    <t xml:space="preserve">Respiratório  In Vivo (40709000)</t>
  </si>
  <si>
    <t xml:space="preserve">Cintilografia para detecção de aspiração pulmonar</t>
  </si>
  <si>
    <t xml:space="preserve">Cintilografia pulmonar (inalação)</t>
  </si>
  <si>
    <t xml:space="preserve">Cintilografia pulmonar (perfusão)</t>
  </si>
  <si>
    <t xml:space="preserve">Terapia  In Vivo (40710009)</t>
  </si>
  <si>
    <t xml:space="preserve">Sessão médica para planejamento técnico de radioisotopoterapia</t>
  </si>
  <si>
    <t xml:space="preserve">Tratamento com metaiodobenzilguanidina (MIBG)</t>
  </si>
  <si>
    <t xml:space="preserve">Tratamento da policitemia vera</t>
  </si>
  <si>
    <t xml:space="preserve">Tratamento de câncer da tireóide</t>
  </si>
  <si>
    <t xml:space="preserve">Tratamento de hipertireoidismo-bócio nodular tóxico (Graves)</t>
  </si>
  <si>
    <t xml:space="preserve">Tratamento de hipertireoidismo-bócio nodular tóxico (Plummer)</t>
  </si>
  <si>
    <t xml:space="preserve">Tratamento de metástases ósseas (estrôncio-90)</t>
  </si>
  <si>
    <t xml:space="preserve">Tratamento de metástases ósseas (samário-153)</t>
  </si>
  <si>
    <t xml:space="preserve">Tratamento de tumores neuroendócrinos</t>
  </si>
  <si>
    <t xml:space="preserve">Outros  In Vivo (40711005)</t>
  </si>
  <si>
    <t xml:space="preserve">Dacriocintilografia</t>
  </si>
  <si>
    <t xml:space="preserve">Imunocintilografia (anticorpos monoclonais)</t>
  </si>
  <si>
    <t xml:space="preserve">40799000 INSTRUÇÕES ESPECÍFICAS PARA MEDICINA NUCLEAR IN VIVO</t>
  </si>
  <si>
    <t xml:space="preserve">1 Na Classificação estão incluídos os custos operacionais e os portes correspondentes aos atos médicos</t>
  </si>
  <si>
    <t xml:space="preserve">2 Para cada exame está previsto um consumo de filmes radiográficos ou documentação calculados por índice atualizado pelo Colégio Brasileiro de Radiologia e Diagnóstico por Imagem, ou listagem oficial de preços OBS: estes valores devem ser reembolsados para exames com documentação ou filem de todos os órgãos examinados</t>
  </si>
  <si>
    <t xml:space="preserve">3 Os radioisótopos e os respectivos fármacos específicos para cada exame serão reembolsados separadamente de acordo com listagem de preços atualizada, ou Unidade de Radiofármaco UR (*) do Colégio Brasileiro de Radiologia</t>
  </si>
  <si>
    <t xml:space="preserve">4 Medicamentos, equipos, sondas, cateteres, guias e material de assepsia não constam nesta Classificação, seu reembolso será efetuado a parte, de acordo com listagem de preços atualizada</t>
  </si>
  <si>
    <t xml:space="preserve">5 Tratamento de câncer de tireóide: as doses podem variar de 80 até 400 Mci</t>
  </si>
  <si>
    <t xml:space="preserve">6 Quando necessário procedimento sob assistência de anestesista, a este será atribuído porte 2, código 31602320</t>
  </si>
  <si>
    <t xml:space="preserve">* Observação: Os procedimentos do grupo  Radioimunoensaio  IN VITRO (40712001) foram transferidos para o grupo Endocrinologia Laboratorial (40305007)</t>
  </si>
  <si>
    <t xml:space="preserve">Crânio e Face (40801004)</t>
  </si>
  <si>
    <t xml:space="preserve">Crânio - 2 incidências</t>
  </si>
  <si>
    <t xml:space="preserve">Crânio - 3 incidências</t>
  </si>
  <si>
    <t xml:space="preserve">Crânio - 4 incidências</t>
  </si>
  <si>
    <t xml:space="preserve">Orelha, mastóides ou rochedos - bilateral</t>
  </si>
  <si>
    <t xml:space="preserve">Órbitas - bilateral</t>
  </si>
  <si>
    <t xml:space="preserve">Seios da face</t>
  </si>
  <si>
    <t xml:space="preserve">Sela túrcica</t>
  </si>
  <si>
    <t xml:space="preserve">Maxilar inferior</t>
  </si>
  <si>
    <t xml:space="preserve">Ossos da face</t>
  </si>
  <si>
    <t xml:space="preserve">Arcos zigomáticos ou malar ou apófises estilóides</t>
  </si>
  <si>
    <t xml:space="preserve">Articulação temporomandibular - bilateral</t>
  </si>
  <si>
    <t xml:space="preserve">Adenóides ou cavum</t>
  </si>
  <si>
    <t xml:space="preserve">Panorâmica de mandíbula (ortopantomografia)</t>
  </si>
  <si>
    <t xml:space="preserve">Teleperfil em cefalostato - sem traçado</t>
  </si>
  <si>
    <t xml:space="preserve">Teleperfil em cefalostato - com traçado</t>
  </si>
  <si>
    <t xml:space="preserve">Arcada dentária (por arcada)</t>
  </si>
  <si>
    <t xml:space="preserve">Radiografia peri-apical</t>
  </si>
  <si>
    <t xml:space="preserve">Radiografia oclusal</t>
  </si>
  <si>
    <t xml:space="preserve">Planigrafia linear de crânio ou sela túrcica ou face ou mastóide</t>
  </si>
  <si>
    <t xml:space="preserve">Incidência adicional de crânio ou face</t>
  </si>
  <si>
    <t xml:space="preserve">Coluna Vertebral (40802000)</t>
  </si>
  <si>
    <t xml:space="preserve">Coluna cervical - 3 incidências</t>
  </si>
  <si>
    <t xml:space="preserve">Coluna cervical - 5 incidências</t>
  </si>
  <si>
    <t xml:space="preserve">Coluna dorsal - 2 incidências</t>
  </si>
  <si>
    <t xml:space="preserve">Coluna dorsal - 4 incidências</t>
  </si>
  <si>
    <t xml:space="preserve">Coluna lombo-sacra - 3 incidências</t>
  </si>
  <si>
    <t xml:space="preserve">Coluna lombo-sacra - 5 incidências</t>
  </si>
  <si>
    <t xml:space="preserve">Sacro-coccix</t>
  </si>
  <si>
    <t xml:space="preserve">Coluna dorso-lombar para escoliose</t>
  </si>
  <si>
    <t xml:space="preserve">Coluna total para escoliose (telespondilografia)</t>
  </si>
  <si>
    <t xml:space="preserve">Planigrafia de coluna vertebral (dois planos)</t>
  </si>
  <si>
    <t xml:space="preserve">Incidência adicional de coluna</t>
  </si>
  <si>
    <t xml:space="preserve">Esqueleto Torácico e Membros Superiores (40803007)</t>
  </si>
  <si>
    <t xml:space="preserve">Esterno</t>
  </si>
  <si>
    <t xml:space="preserve">Articulação esternoclavicular</t>
  </si>
  <si>
    <t xml:space="preserve">Costelas - por hemitórax</t>
  </si>
  <si>
    <t xml:space="preserve">Clavícula</t>
  </si>
  <si>
    <t xml:space="preserve">Omoplata ou escápula</t>
  </si>
  <si>
    <t xml:space="preserve">Articulação acromioclavicular</t>
  </si>
  <si>
    <t xml:space="preserve">Articulação escapuloumeral (ombro)</t>
  </si>
  <si>
    <t xml:space="preserve">Braço</t>
  </si>
  <si>
    <t xml:space="preserve">Cotovelo</t>
  </si>
  <si>
    <t xml:space="preserve">Punho</t>
  </si>
  <si>
    <t xml:space="preserve">Mão ou quirodáctilo</t>
  </si>
  <si>
    <t xml:space="preserve">Mãos e punhos para idade óssea</t>
  </si>
  <si>
    <t xml:space="preserve">Incidência adicional de membro superior</t>
  </si>
  <si>
    <t xml:space="preserve">Bacia e Membros Inferiores (40804003)</t>
  </si>
  <si>
    <t xml:space="preserve">Bacia</t>
  </si>
  <si>
    <t xml:space="preserve">Articulações sacroilíacas</t>
  </si>
  <si>
    <t xml:space="preserve">Articulação coxofemoral (quadril)</t>
  </si>
  <si>
    <t xml:space="preserve">Coxa</t>
  </si>
  <si>
    <t xml:space="preserve">Joelho</t>
  </si>
  <si>
    <t xml:space="preserve">Patela</t>
  </si>
  <si>
    <t xml:space="preserve">Perna</t>
  </si>
  <si>
    <t xml:space="preserve">Articulação tibiotársica (tornozelo)</t>
  </si>
  <si>
    <t xml:space="preserve">Pé ou pododáctilo</t>
  </si>
  <si>
    <t xml:space="preserve">Calcâneo</t>
  </si>
  <si>
    <t xml:space="preserve">Escanometria</t>
  </si>
  <si>
    <t xml:space="preserve">Panorâmica dos membros inferiores</t>
  </si>
  <si>
    <t xml:space="preserve">Incidência adicional de membro inferior</t>
  </si>
  <si>
    <t xml:space="preserve">Tórax (40805000)</t>
  </si>
  <si>
    <t xml:space="preserve">Tórax - 1 incidência</t>
  </si>
  <si>
    <t xml:space="preserve">Tórax - 2 incidências</t>
  </si>
  <si>
    <t xml:space="preserve">Tórax - 3 incidências</t>
  </si>
  <si>
    <t xml:space="preserve">Tórax - 4 incidências</t>
  </si>
  <si>
    <t xml:space="preserve">Coração e vasos da base</t>
  </si>
  <si>
    <t xml:space="preserve">Planigrafia de tórax, mediastino ou laringe</t>
  </si>
  <si>
    <t xml:space="preserve">Laringe ou hipofaringe ou pescoço (partes moles)</t>
  </si>
  <si>
    <t xml:space="preserve">Deglutograma</t>
  </si>
  <si>
    <t xml:space="preserve">Videodeglutograma</t>
  </si>
  <si>
    <t xml:space="preserve">Esôfago</t>
  </si>
  <si>
    <t xml:space="preserve">Estômago e duodeno</t>
  </si>
  <si>
    <t xml:space="preserve">Esôfago - hiato - estômago e duodeno</t>
  </si>
  <si>
    <t xml:space="preserve">Trânsito e morfologia do delgado</t>
  </si>
  <si>
    <t xml:space="preserve">Estudo do delgado com duplo contraste</t>
  </si>
  <si>
    <t xml:space="preserve">Clister ou enema opaco (duplo contraste)</t>
  </si>
  <si>
    <t xml:space="preserve">Defecograma</t>
  </si>
  <si>
    <t xml:space="preserve">Colangiografia intra-operatória</t>
  </si>
  <si>
    <t xml:space="preserve">Colangiografia pós-operatória (pelo dreno)</t>
  </si>
  <si>
    <t xml:space="preserve">Sistema Urinário (40807002)</t>
  </si>
  <si>
    <t xml:space="preserve">Urografia venosa com bexiga pré e pós-miccional</t>
  </si>
  <si>
    <t xml:space="preserve">Pielografia ascendente</t>
  </si>
  <si>
    <t xml:space="preserve">Urografia venosa minutada 1-2-3</t>
  </si>
  <si>
    <t xml:space="preserve">Urografia venosa com nefrotomografia</t>
  </si>
  <si>
    <t xml:space="preserve">Uretrocistografia de adulto</t>
  </si>
  <si>
    <t xml:space="preserve">Uretrocistografia de criança (até 12 anos)</t>
  </si>
  <si>
    <t xml:space="preserve">Tomografia renal sem contraste</t>
  </si>
  <si>
    <t xml:space="preserve">Outros Exames (40808009)</t>
  </si>
  <si>
    <t xml:space="preserve">Abdome simples</t>
  </si>
  <si>
    <t xml:space="preserve">Abdome agudo</t>
  </si>
  <si>
    <t xml:space="preserve">Mamografia convencional bilateral</t>
  </si>
  <si>
    <t xml:space="preserve">Mamografia digital bilateral</t>
  </si>
  <si>
    <t xml:space="preserve">Ampliação ou magnificação de lesão mamária</t>
  </si>
  <si>
    <t xml:space="preserve">Esqueleto (incidências básicas de: crânio, coluna, bacia e membros)</t>
  </si>
  <si>
    <t xml:space="preserve">Densitometria óssea (um segmento)</t>
  </si>
  <si>
    <t xml:space="preserve">Densitometria óssea - rotina: coluna e fêmur (ou dois segmentos)</t>
  </si>
  <si>
    <t xml:space="preserve">Densitometria óssea - corpo inteiro (avaliação de massa óssea ou de composição corporal)</t>
  </si>
  <si>
    <t xml:space="preserve">Avaliação de fraturas vertebrais por DXA</t>
  </si>
  <si>
    <t xml:space="preserve">Planigrafia de osso</t>
  </si>
  <si>
    <t xml:space="preserve">Marcação pré-cirúrgica por nódulo - máximo de 3 nódulos por mama, por estereotaxia (não inclui exame de imagem).</t>
  </si>
  <si>
    <t xml:space="preserve">Marcação pré-cirúrgica por nódulo - máximo de 3 nódulos por mama, por US (não inclui exame de imagem)</t>
  </si>
  <si>
    <t xml:space="preserve">Marcação pré-cirúrgica por nódulo - máximo de 3 nódulos por mama, por RM (não inclui exame de imagem)</t>
  </si>
  <si>
    <t xml:space="preserve">Punção ou biópsia mamária percutânea por agulha fina orientada por estereotaxia (não inclui o exame de base)</t>
  </si>
  <si>
    <t xml:space="preserve">Punção ou biópsia mamária percutânea por agulha fina orientada por US (não inclui o exame de base)</t>
  </si>
  <si>
    <t xml:space="preserve">Punção ou biópsia mamária percutânea por agulha fina orientada por TC (não inclui o exame de base)</t>
  </si>
  <si>
    <t xml:space="preserve">Biópsia percutânea de fragmento mamário por agulha grossa (core biopsy) orientada por estereotaxia (não inclui o exame de imagem)</t>
  </si>
  <si>
    <t xml:space="preserve">Biópsia percutânea de fragmento mamário por agulha grossa (core biopsy) orientada por US (não inclui o exame de imagem)</t>
  </si>
  <si>
    <t xml:space="preserve">Biópsia percutânea de fragmento mamário por agulha grossa (core biopsy) orientada por RM (não inclui o exame de imagem)</t>
  </si>
  <si>
    <t xml:space="preserve">Mamotomia por estereotaxia (não inclui o exame de imagem)</t>
  </si>
  <si>
    <t xml:space="preserve">Mamotomia por US (não inclui o exame de imagem)</t>
  </si>
  <si>
    <t xml:space="preserve">Mamotomia por RM (não inclui o exame de imagem)</t>
  </si>
  <si>
    <t xml:space="preserve">Procedimentos Especiais (40809005)</t>
  </si>
  <si>
    <t xml:space="preserve">Ductografia (por mama)</t>
  </si>
  <si>
    <t xml:space="preserve">Sialografia (por glândula)</t>
  </si>
  <si>
    <t xml:space="preserve">Histerossalpingografia</t>
  </si>
  <si>
    <t xml:space="preserve">Artrografia ou pneumoartrografia</t>
  </si>
  <si>
    <t xml:space="preserve">Fistulografia</t>
  </si>
  <si>
    <t xml:space="preserve">Colangiografia transcutânea</t>
  </si>
  <si>
    <t xml:space="preserve">Colangiopancreatografia retrógrada</t>
  </si>
  <si>
    <t xml:space="preserve">Dacriocistografia</t>
  </si>
  <si>
    <t xml:space="preserve">Drenagem percutânea orientada por RX (acrescentar o exame de base)</t>
  </si>
  <si>
    <t xml:space="preserve">Punção biópsia/aspirativa de órgão ou estrutura orientada por RX (não inclui o exame base)</t>
  </si>
  <si>
    <t xml:space="preserve">Punção biópsia/aspirativa de órgão ou estrutura orientada por US (não inclui o exame base)</t>
  </si>
  <si>
    <t xml:space="preserve">Punção biópsia/aspirativa de órgão ou estrutura orientada por TC (não inclui o exame base)</t>
  </si>
  <si>
    <t xml:space="preserve">Punção biópsia/aspirativa de órgão ou estrutura orientada por RM (não inclui o exame base)</t>
  </si>
  <si>
    <t xml:space="preserve">Neurorradiologia (40810003)</t>
  </si>
  <si>
    <t xml:space="preserve">Mielografia segmentar (por segmento)</t>
  </si>
  <si>
    <t xml:space="preserve">Teste de oclusão de artéria carótida ou vertebral</t>
  </si>
  <si>
    <t xml:space="preserve">Colheita seletiva de sangue para dosagem hormonal</t>
  </si>
  <si>
    <t xml:space="preserve">Avaliação hemodinâmica por cateterismo (aferimento de pressão ou fluxo arterial ou venoso)</t>
  </si>
  <si>
    <t xml:space="preserve">Radioscopia (40811000)</t>
  </si>
  <si>
    <t xml:space="preserve">Radioscopia diagnóstica</t>
  </si>
  <si>
    <t xml:space="preserve">Radioscopia para acompanhamento de procedimento cirúrgico (por hora ou fração)</t>
  </si>
  <si>
    <t xml:space="preserve">Angiorradiologia (40812006)</t>
  </si>
  <si>
    <t xml:space="preserve">Aortografia abdominal por punção translombar</t>
  </si>
  <si>
    <t xml:space="preserve">Angiografia por punção</t>
  </si>
  <si>
    <t xml:space="preserve">Angiografia por cateterismo não seletivo de grande vaso</t>
  </si>
  <si>
    <t xml:space="preserve">Angiografia por cateterismo seletivo de ramo primário - por vaso</t>
  </si>
  <si>
    <t xml:space="preserve">Angiografia por cateterismo superseletivo de ramo secundário ou distal - por vaso</t>
  </si>
  <si>
    <t xml:space="preserve">Angiografia transoperatória de posicionamento</t>
  </si>
  <si>
    <t xml:space="preserve">Angiografia pós-operatória de controle</t>
  </si>
  <si>
    <t xml:space="preserve">Flebografia por punção venosa unilateral</t>
  </si>
  <si>
    <t xml:space="preserve">Flebografia retrógrada por cateterismo - unilateral</t>
  </si>
  <si>
    <t xml:space="preserve">Portografia trans-hepática</t>
  </si>
  <si>
    <t xml:space="preserve">Esplenoportografia percutânea</t>
  </si>
  <si>
    <t xml:space="preserve">Linfangioadenografia unilateral</t>
  </si>
  <si>
    <t xml:space="preserve">Cavernosografia</t>
  </si>
  <si>
    <t xml:space="preserve">Fármaco-cavernosografia (dinâmica)</t>
  </si>
  <si>
    <t xml:space="preserve">40812995 OBSERVAÇÃO:</t>
  </si>
  <si>
    <t xml:space="preserve">1 Os atos médicos praticados pelo anestesiologista, quando houver necessidade do concurso deste especialista, serão valorados pelo porte 3, código 31602258</t>
  </si>
  <si>
    <t xml:space="preserve">Métodos Intervencionistas/Terapêuticos por Imagem (40813002)</t>
  </si>
  <si>
    <t xml:space="preserve">Ablação percutânea de tumor torácico (qualquer método)</t>
  </si>
  <si>
    <t xml:space="preserve">Ablação percutânea de tumor hepático (qualquer método)</t>
  </si>
  <si>
    <t xml:space="preserve">Ablação percutânea de tumor ósseo (qualquer método)</t>
  </si>
  <si>
    <t xml:space="preserve">Ablação percutânea de tumor (qualquer método)</t>
  </si>
  <si>
    <t xml:space="preserve">Alcoolização percutânea de angioma</t>
  </si>
  <si>
    <t xml:space="preserve">Angioplastia de ramo intracraniano</t>
  </si>
  <si>
    <t xml:space="preserve">Angioplastia de tronco supra-aórtico</t>
  </si>
  <si>
    <t xml:space="preserve">Angioplastia de aorta para tratamento de coarctação</t>
  </si>
  <si>
    <t xml:space="preserve">Angioplastia de artéria visceral - por vaso</t>
  </si>
  <si>
    <t xml:space="preserve">Angioplastia arterial ou venosa de anastomose vascular de fígado transplantado</t>
  </si>
  <si>
    <t xml:space="preserve">Angioplastia renal para tratamento de hipertensão renovascular ou outra condição</t>
  </si>
  <si>
    <t xml:space="preserve">Angioplastia arterial ou venosa de anastomose vascular de rim transplantado</t>
  </si>
  <si>
    <t xml:space="preserve">Angioplastia de ramos hipogástricos para tratamento de impotência</t>
  </si>
  <si>
    <t xml:space="preserve">Angioplastia de tronco venoso</t>
  </si>
  <si>
    <t xml:space="preserve">Angioplastia venosa para tratamento de síndrome de BUDD-CHIARI</t>
  </si>
  <si>
    <t xml:space="preserve">Angioplastia transluminal percutânea</t>
  </si>
  <si>
    <t xml:space="preserve">Angioplastia transluminal percutânea para tratamento de obstrução arterial</t>
  </si>
  <si>
    <t xml:space="preserve">Colocação de stent em ramo intracraniano - por vaso</t>
  </si>
  <si>
    <t xml:space="preserve">Colocação de stent em tronco supra-aórtico</t>
  </si>
  <si>
    <t xml:space="preserve">Colocação de stent aórtico</t>
  </si>
  <si>
    <t xml:space="preserve">Colocação de stent para tratamento de síndrome de VCI</t>
  </si>
  <si>
    <t xml:space="preserve">Colocação de cateter venoso central ou portocath</t>
  </si>
  <si>
    <t xml:space="preserve">Colocação de filtro de VCI para prevenção de TEP</t>
  </si>
  <si>
    <t xml:space="preserve">Colocação de stent em artéria visceral - por vaso</t>
  </si>
  <si>
    <t xml:space="preserve">Colocação de stent para tratamento de obstrução arterial ou venosa - por vaso</t>
  </si>
  <si>
    <t xml:space="preserve">Colocação de stent revestido (stent-graft) para tratamento de aneurisma periférico</t>
  </si>
  <si>
    <t xml:space="preserve">Colocação de stent revestido (stent-graft) para tratamento de fístula arteriovenosa</t>
  </si>
  <si>
    <t xml:space="preserve">Colocação de stent em estenose vascular de enxerto transplantado</t>
  </si>
  <si>
    <t xml:space="preserve">Colocação de stent em traquéia ou brônquio</t>
  </si>
  <si>
    <t xml:space="preserve">Colocação de stent esofagiano, duodenal ou colônico</t>
  </si>
  <si>
    <t xml:space="preserve">Colocação de stent biliar</t>
  </si>
  <si>
    <t xml:space="preserve">Colocação de stent renal</t>
  </si>
  <si>
    <t xml:space="preserve">Colocação percutânea de cateter pielovesical</t>
  </si>
  <si>
    <t xml:space="preserve">Colocação percutânea de stent vascular</t>
  </si>
  <si>
    <t xml:space="preserve">Coluna vertebral: infiltração foraminal ou facetária ou articular</t>
  </si>
  <si>
    <t xml:space="preserve">Dilatação percutânea de estenose biliar cicatricial</t>
  </si>
  <si>
    <t xml:space="preserve">Dilatação percutânea de estenose de conduto urinário</t>
  </si>
  <si>
    <t xml:space="preserve">Dilatação percutânea de estenose de ducto pancreático</t>
  </si>
  <si>
    <t xml:space="preserve">Aterectomia percutânea orientada por RX</t>
  </si>
  <si>
    <t xml:space="preserve">Drenagem percutânea de coleção pleural</t>
  </si>
  <si>
    <t xml:space="preserve">Drenagem percutânea de pneumotórax</t>
  </si>
  <si>
    <t xml:space="preserve">Drenagem de abscesso pulmonar ou mediastinal</t>
  </si>
  <si>
    <t xml:space="preserve">Drenagem mediastinal orientada por RX ou TC</t>
  </si>
  <si>
    <t xml:space="preserve">Drenagem percutânea de coleção infectada abdominal</t>
  </si>
  <si>
    <t xml:space="preserve">Drenagem percutânea de abscesso hepático ou pancreático</t>
  </si>
  <si>
    <t xml:space="preserve">Drenagem percutânea de cisto hepático ou pancreático</t>
  </si>
  <si>
    <t xml:space="preserve">Drenagem percutânea de via biliar</t>
  </si>
  <si>
    <t xml:space="preserve">Drenagem percutânea de cisto renal</t>
  </si>
  <si>
    <t xml:space="preserve">Drenagem percutânea de abscesso renal</t>
  </si>
  <si>
    <t xml:space="preserve">Drenagem percutânea de coleção infectada profunda</t>
  </si>
  <si>
    <t xml:space="preserve">Drenagem percutânea de abscesso retroperitoneal ou pélvico</t>
  </si>
  <si>
    <t xml:space="preserve">Drenagem percutânea não especificada</t>
  </si>
  <si>
    <t xml:space="preserve">Embolização de aneurisma cerebral por oclusão sacular - por vaso</t>
  </si>
  <si>
    <t xml:space="preserve">Embolização de aneurisma cerebral por oclusão vascular - por vaso</t>
  </si>
  <si>
    <t xml:space="preserve">Embolização de malformação arteriovenosa cerebral ou medular - por vaso</t>
  </si>
  <si>
    <t xml:space="preserve">Embolização de fístula arteriovenosa em cabeça, pescoço ou coluna - por vaso</t>
  </si>
  <si>
    <t xml:space="preserve">Embolização para tratamento de epistaxe</t>
  </si>
  <si>
    <t xml:space="preserve">Embolização de aneurisma ou pseudoaneurisma visceral</t>
  </si>
  <si>
    <t xml:space="preserve">Embolização brônquica para tratamento de hemoptise</t>
  </si>
  <si>
    <t xml:space="preserve">Embolização pulmonar para tratamento de fístula arteriovenosa ou outra situação</t>
  </si>
  <si>
    <t xml:space="preserve">Embolização de varizes esofagianas ou gástricas</t>
  </si>
  <si>
    <t xml:space="preserve">Embolização de hemorragia digestiva</t>
  </si>
  <si>
    <t xml:space="preserve">Embolização de ramo portal</t>
  </si>
  <si>
    <t xml:space="preserve">Embolização esplênica para tratamento de hiperesplenismo ou outra situação</t>
  </si>
  <si>
    <t xml:space="preserve">Embolização arterial para tratamento de priapismo</t>
  </si>
  <si>
    <t xml:space="preserve">Embolização para tratamento de impotência</t>
  </si>
  <si>
    <t xml:space="preserve">Embolização de ramos hipogástricos para tratamento de sangramento ginecológico</t>
  </si>
  <si>
    <t xml:space="preserve">Embolização seletiva de fístula ou aneurisma renal para tratamento de hematúria</t>
  </si>
  <si>
    <t xml:space="preserve">Embolização de artéria renal para nefrectomia</t>
  </si>
  <si>
    <t xml:space="preserve">Embolização de fístula arteriovenosa não especificada acima - por vaso</t>
  </si>
  <si>
    <t xml:space="preserve">Embolização de malformação vascular - por vaso</t>
  </si>
  <si>
    <t xml:space="preserve">Embolização de pseudoaneurisma - por vaso</t>
  </si>
  <si>
    <t xml:space="preserve">Embolização de artéria uterina para tratamento de mioma ou outras situações</t>
  </si>
  <si>
    <t xml:space="preserve">Embolização de veia espermática para tratamento de varicocele</t>
  </si>
  <si>
    <t xml:space="preserve">Embolização de veias ovarianas para tratamento de varicocele</t>
  </si>
  <si>
    <t xml:space="preserve">Embolização definitiva não especificada acima - por vaso</t>
  </si>
  <si>
    <t xml:space="preserve">Embolização de tumor de cabeça e pescoço</t>
  </si>
  <si>
    <t xml:space="preserve">Embolização de tumor do aparelho digestivo</t>
  </si>
  <si>
    <t xml:space="preserve">Embolização de tumor ósseo ou de partes moles</t>
  </si>
  <si>
    <t xml:space="preserve">Embolização de tumor não especificado</t>
  </si>
  <si>
    <t xml:space="preserve">Traqueotomia percutânea orientada por RX ou TC</t>
  </si>
  <si>
    <t xml:space="preserve">Gastrostomia percutânea orientada por RX ou TC</t>
  </si>
  <si>
    <t xml:space="preserve">Colecistostomia percutânea orientada por RX, US ou TC</t>
  </si>
  <si>
    <t xml:space="preserve">Esclerose percutânea de cisto pancreático</t>
  </si>
  <si>
    <t xml:space="preserve">Celostomia percutânea orientada por RX ou TC</t>
  </si>
  <si>
    <t xml:space="preserve">Nefrostomia percutânea orientada por RX, US, TC ou RM</t>
  </si>
  <si>
    <t xml:space="preserve">Pielografia percutânea orientada por RX, US, TC ou RM</t>
  </si>
  <si>
    <t xml:space="preserve">Exérese percutânea de tumor benigno orientada por RX, US, TC ou RM</t>
  </si>
  <si>
    <t xml:space="preserve">Quimioterapia por cateter de tumor de cabeça e pescoço</t>
  </si>
  <si>
    <t xml:space="preserve">Quimioembolização para tratamento de tumor hepático</t>
  </si>
  <si>
    <t xml:space="preserve">Quimioterapia por cateter intra-arterial</t>
  </si>
  <si>
    <t xml:space="preserve">TIPS - anastomose porto-cava percutânea para tratamento de hipertensão portal</t>
  </si>
  <si>
    <t xml:space="preserve">Implante de endoprótese em aneurisma de aorta abdominal ou torácica com stent revestido (stent-graft)</t>
  </si>
  <si>
    <t xml:space="preserve">Implante de endoprótese em dissecção de aorta abdominal ou torácica com stent revestido (stent-graft)</t>
  </si>
  <si>
    <t xml:space="preserve">Tratamento de pseudoaneurisma por compressão com US-Doppler</t>
  </si>
  <si>
    <t xml:space="preserve">Tratamento do vasoespasmo pós-trauma</t>
  </si>
  <si>
    <t xml:space="preserve">Trombectomia mecânica para tratamento de TEP</t>
  </si>
  <si>
    <t xml:space="preserve">Trombectomia mecânica venosa</t>
  </si>
  <si>
    <t xml:space="preserve">Trombectomia medicamentosa para tratamento de TEP</t>
  </si>
  <si>
    <t xml:space="preserve">Trombólise medicamentosa arterial ou venosa - por vaso</t>
  </si>
  <si>
    <t xml:space="preserve">Trombólise medicamentosa arterial ou venosa para tratamento de isquemia mesentérica</t>
  </si>
  <si>
    <t xml:space="preserve">Trombólise medicamentosa em troncos supra-aórticos e intracranianos</t>
  </si>
  <si>
    <t xml:space="preserve">Repermeabilização tubária para tratamento de infertilidade</t>
  </si>
  <si>
    <t xml:space="preserve">Retirada percutânea de cálculos biliares orientada por RX, US ou TC</t>
  </si>
  <si>
    <t xml:space="preserve">Retirada percutânea de cálculos renais orientada por RX, US ou TC</t>
  </si>
  <si>
    <t xml:space="preserve">Retirada percutânea de corpo estranho intravascular</t>
  </si>
  <si>
    <t xml:space="preserve">Osteoplastia ou discectomia percutânea (vertebroplastia e outras)</t>
  </si>
  <si>
    <t xml:space="preserve">Discografia</t>
  </si>
  <si>
    <t xml:space="preserve">Litotripsia mecânica de cálculos renais orientada por RX ou US</t>
  </si>
  <si>
    <t xml:space="preserve">Trituração de calcificação tendínea orientada por RX ou US</t>
  </si>
  <si>
    <t xml:space="preserve">Sinusografia (abscessografia)</t>
  </si>
  <si>
    <t xml:space="preserve">Paracentese orientada por RX ou US</t>
  </si>
  <si>
    <t xml:space="preserve">Manipulação de drenos pós-drenagem (orientada por RX, TC, US ou RM)</t>
  </si>
  <si>
    <t xml:space="preserve">Esclerose percutânea de nódulos benignos dirigida por RX, US, TC ou RM</t>
  </si>
  <si>
    <t xml:space="preserve">40899004 INSTRUÇÕES ESPECÍFICAS PARA MÉTODOS DIAGNÓSTICOS E INTERVENCIONISTAS POR IMAGEM</t>
  </si>
  <si>
    <t xml:space="preserve">2 Para cada exame está previsto documentação ou filmes calculados por índice atualizado pelo Colégio Brasileiro de Radiologia e Diagnóstico por Imagem</t>
  </si>
  <si>
    <t xml:space="preserve">3 Medicamentos, equipos, sondas, cateteres, guias, contrastes e material de assepsia não constam desta Classificação O reembolso será efetuado à parte, de acordo com listagem de preços atualizada</t>
  </si>
  <si>
    <t xml:space="preserve">4 Exames angiográficos e intervencionistas terão seus portes fixados independentemente de taxas de sala</t>
  </si>
  <si>
    <t xml:space="preserve">5 Eventuais adequações de portes devem obedecer critérios técnicos recomendados e supervisionados pelo CBR</t>
  </si>
  <si>
    <t xml:space="preserve">6 ANGIOMEDULAR  previstos para seus portes a inclusão no máximo de 4 vasos para angiomedular cervical, 6 vasos para angiomedular torácica e 6 vasos para angiomedular tóracolombar</t>
  </si>
  <si>
    <t xml:space="preserve">7 Os procedimentos de Radiologia Intervencionista serão valorados por vaso tratado, por número de cavidades drenadas e por número de corpos estranhos retirados</t>
  </si>
  <si>
    <t xml:space="preserve">8 Em cada exame medular para tumores fica incluído somente um segmento</t>
  </si>
  <si>
    <t xml:space="preserve">9 Em exame medular de malformação incluemse no máximo dois segmentos</t>
  </si>
  <si>
    <t xml:space="preserve">10 Angiografias por catéter (40812030, 40812049, 40812057, 40812065 e 40812073)  incluemse no máximo 3 vasos</t>
  </si>
  <si>
    <t xml:space="preserve">11 Quando realizado angiografia diagnóstica e/ou intervencionista sucessivas, para fins de valoração dos atos médicos praticados, deve ser observado o disposto no item 4 das Instruções Gerais</t>
  </si>
  <si>
    <t xml:space="preserve">12 Quando realizados exames em duas ou mais regiões diferentes, remunerase o custo operacional do exame principal ou de maior porte em 100% do valro previsto nesta Classificação, e em 70% do valor do custo de cada um dos demais exames realizados Este critério não se aplica aos portes dos procedimentos nem ao valor do filme radiológico, que deverão ser remunerados integralmente</t>
  </si>
  <si>
    <t xml:space="preserve">Ultrassonografia Diagnóstica (40901009)</t>
  </si>
  <si>
    <t xml:space="preserve">Globo ocular - bilateral</t>
  </si>
  <si>
    <t xml:space="preserve">Globo ocular com Doppler colorido - bilateral</t>
  </si>
  <si>
    <t xml:space="preserve">Glândulas salivares (todas)</t>
  </si>
  <si>
    <t xml:space="preserve">Torácico extracardíaco</t>
  </si>
  <si>
    <t xml:space="preserve">Ecodopplercardiograma com contraste intracavitário</t>
  </si>
  <si>
    <t xml:space="preserve">Ecodopplercardiograma com contraste para perfusão miocárdica em repouso</t>
  </si>
  <si>
    <t xml:space="preserve">Ecodopplercardiograma com estresse farmacológico</t>
  </si>
  <si>
    <t xml:space="preserve">Ecodopplercardiograma fetal com mapeamento de fluxo em cores - por feto</t>
  </si>
  <si>
    <t xml:space="preserve">Ecodopplercardiograma transesofágico (inclui transtorácico)</t>
  </si>
  <si>
    <t xml:space="preserve">Ecodopplercardiograma transtorácico</t>
  </si>
  <si>
    <t xml:space="preserve">Mamas</t>
  </si>
  <si>
    <t xml:space="preserve">Abdome total (abdome superior, rins, bexiga, aorta, veia cava inferior e adrenais)</t>
  </si>
  <si>
    <t xml:space="preserve">Abdome superior (fígado, vias biliares, vesícula, pâncreas e baço)</t>
  </si>
  <si>
    <t xml:space="preserve">Retroperitônio (grandes vasos ou adrenais)</t>
  </si>
  <si>
    <t xml:space="preserve">Abdome inferior masculino (bexiga, próstata e vesículas seminais)</t>
  </si>
  <si>
    <t xml:space="preserve">Abdome inferior feminino (bexiga, útero, ovário e anexos)</t>
  </si>
  <si>
    <t xml:space="preserve">Dermatológico - pele e subcutâneo</t>
  </si>
  <si>
    <t xml:space="preserve">Órgãos superficiais (tireóide ou escroto ou pênis ou crânio)</t>
  </si>
  <si>
    <t xml:space="preserve">Estruturas superficiais (cervical ou axilas ou músculo ou tendão)</t>
  </si>
  <si>
    <t xml:space="preserve">Articular (por articulação)</t>
  </si>
  <si>
    <t xml:space="preserve">Obstétrica</t>
  </si>
  <si>
    <t xml:space="preserve">Obstétrica convencional com Doppler colorido</t>
  </si>
  <si>
    <t xml:space="preserve">Obstétrica com translucência nucal</t>
  </si>
  <si>
    <t xml:space="preserve">Obstétrica morfológica</t>
  </si>
  <si>
    <t xml:space="preserve">Obstétrica gestação múltipla: cada feto</t>
  </si>
  <si>
    <t xml:space="preserve">Obstétrica gestação múltipla com Doppler colorido: cada feto</t>
  </si>
  <si>
    <t xml:space="preserve">Obstétrica 1º trimestre (endovaginal)</t>
  </si>
  <si>
    <t xml:space="preserve">Transvaginal (útero, ovário, anexos e vagina)</t>
  </si>
  <si>
    <t xml:space="preserve">Transvaginal para controle de ovulação (3 ou mais exames).</t>
  </si>
  <si>
    <t xml:space="preserve">Histerossonografia</t>
  </si>
  <si>
    <t xml:space="preserve">Próstata transretal (não inclui abdome inferior masculino)</t>
  </si>
  <si>
    <t xml:space="preserve">Doppler colorido transfontanela</t>
  </si>
  <si>
    <t xml:space="preserve">Doppler colorido de vasos cervicais arteriais bilateral (carótidas e vertebrais)</t>
  </si>
  <si>
    <t xml:space="preserve">Doppler colorido de vasos cervicais venosos bilateral (subclávias e jugulares)</t>
  </si>
  <si>
    <t xml:space="preserve">Doppler colorido de órgão ou estrutura isolada</t>
  </si>
  <si>
    <t xml:space="preserve">Doppler colorido de aorta e artérias renais</t>
  </si>
  <si>
    <t xml:space="preserve">Doppler colorido de aorta e ilíacas</t>
  </si>
  <si>
    <t xml:space="preserve">Doppler colorido de artérias viscerais (mesentéricas superior e inferior e tronco celíaco)</t>
  </si>
  <si>
    <t xml:space="preserve">Doppler colorido de hemangioma</t>
  </si>
  <si>
    <t xml:space="preserve">Doppler colorido de veia cava superior ou inferior</t>
  </si>
  <si>
    <t xml:space="preserve">Doppler colorido peniano com fármaco-indução</t>
  </si>
  <si>
    <t xml:space="preserve">Doppler colorido arterial de membro superior - unilateral</t>
  </si>
  <si>
    <t xml:space="preserve">Doppler colorido venoso de membro superior - unilateral</t>
  </si>
  <si>
    <t xml:space="preserve">Doppler colorido arterial de membro inferior - unilateral</t>
  </si>
  <si>
    <t xml:space="preserve">Doppler colorido venoso de membro inferior - unilateral</t>
  </si>
  <si>
    <t xml:space="preserve">Tridimensional - acrescentar ao exame de base</t>
  </si>
  <si>
    <t xml:space="preserve">Obstétrica: perfil biofísico fetal</t>
  </si>
  <si>
    <t xml:space="preserve">Doppler colorido de artérias penianas (sem fármaco indução)</t>
  </si>
  <si>
    <t xml:space="preserve">Ultrassonografia biomicroscópica - monocular</t>
  </si>
  <si>
    <t xml:space="preserve">Ultrassonografia diagnóstica - monocular</t>
  </si>
  <si>
    <t xml:space="preserve">Doppler transcraniano</t>
  </si>
  <si>
    <t xml:space="preserve">Ecodopplercardiograma com avaliação do sincronismo cardíaco</t>
  </si>
  <si>
    <t xml:space="preserve">Ecodopplercardiograma com estresse físico</t>
  </si>
  <si>
    <t xml:space="preserve">Ecodopplercardiograma sob estresse físico ou farmacológico com contraste</t>
  </si>
  <si>
    <t xml:space="preserve">Ecodopplercardiograma para ajuste de marca-passo</t>
  </si>
  <si>
    <t xml:space="preserve">US de peça cirúrgica</t>
  </si>
  <si>
    <t xml:space="preserve">US transretal radial</t>
  </si>
  <si>
    <t xml:space="preserve">Próstata (via abdominal)</t>
  </si>
  <si>
    <t xml:space="preserve">Aparelho urinário (rins, ureteres e bexiga)</t>
  </si>
  <si>
    <t xml:space="preserve">Elastografia Hepática Ultrassônica</t>
  </si>
  <si>
    <t xml:space="preserve">Ultrassonografia Intervencionista (40902005)</t>
  </si>
  <si>
    <t xml:space="preserve">Obstétrica: com amniocentese</t>
  </si>
  <si>
    <t xml:space="preserve">Obstétrica 1º trimestre com punção: biópsia ou aspirativa</t>
  </si>
  <si>
    <t xml:space="preserve">Próstata transretal com biópsia - até 8 fragmentos</t>
  </si>
  <si>
    <t xml:space="preserve">Próstata transretal com biópsia - mais de 8 fragmentos</t>
  </si>
  <si>
    <t xml:space="preserve">Intra-operatório</t>
  </si>
  <si>
    <t xml:space="preserve">Doppler colorido intra-operatório</t>
  </si>
  <si>
    <t xml:space="preserve">Ecodopplercardiograma transoperatório (transesofágico ou epicárdico) (1ª hora)</t>
  </si>
  <si>
    <t xml:space="preserve">Ecodopplercardiograma transoperatório (transesofágico ou epicárdico) - por hora suplementar</t>
  </si>
  <si>
    <t xml:space="preserve">Drenagem percutânea orientada por US (acrescentar o exame de base)</t>
  </si>
  <si>
    <t xml:space="preserve">Redução de invaginação intestinal por enema, orientada por US (acrescentar o exame de base)</t>
  </si>
  <si>
    <t xml:space="preserve">Monitorização por Doppler transcraniano</t>
  </si>
  <si>
    <t xml:space="preserve">Ecodopplercardiograma intracardíaco</t>
  </si>
  <si>
    <t xml:space="preserve">40902994 OBSERVAÇÕES:</t>
  </si>
  <si>
    <t xml:space="preserve">1 Referente aos códigos 40902030 e 40902048: Já incluem o código 40901335</t>
  </si>
  <si>
    <t xml:space="preserve">2 Referente ao código 40902137: A Monitorização por Doppler transcraniano complementa o exame de Doppler transcraniano para as doenças com CID10: I630 a I688, com indicação de monitorização, reserva hemodinâmica ou pesquisa de embolia paradoxal Para cada 30 minutos de monitorização deverá ser considerada uma unidade deste código, com o máximo de 4 unidades</t>
  </si>
  <si>
    <t xml:space="preserve">40999009 OBSERVAÇÕES:</t>
  </si>
  <si>
    <t xml:space="preserve">1 Os contrastes serão reembolsados de acordo com listagem de preços atualizada</t>
  </si>
  <si>
    <t xml:space="preserve">2 Estes valores devem ser reembolsados para exames com documentação ou filme de todos os órgãos examinados, e são calculados por índice atualizado pelo Colégio Brasileiro de Radiologia e Diagnóstico por Imagem</t>
  </si>
  <si>
    <t xml:space="preserve">3 Procedimentos Intevencionistas orientados por utrassom acrescem portes e normas do código 40813002</t>
  </si>
  <si>
    <t xml:space="preserve">4 Os atos médicos praticados pelo anestesiologista, quando houver necessidade do concurso deste especialista, serão valorados pelo porte 2, código 31602266</t>
  </si>
  <si>
    <t xml:space="preserve">5 Quando realizados exames em duas ou mais regiões diferentes, remunerase o custo operacional do exame principal ou de maior porte em 100% do valor previsto nesta Classsificação, e em 70% do valor do custo de cada um dos demais exames realizados Este critério não se aplica aos portes dos procedimentos nem ao valor do filme radiológico, que deverão ser remunerados integralmente</t>
  </si>
  <si>
    <t xml:space="preserve">6 Os procedimentos 40901335 Próstata transretal (não inclui abdômen inferior masculino) e 40901173 Abdomen inferior masculino (bexiga, próstata e vesículas seminais), não são remunerados concomitantemente; entretanto, poderão ser autorizdos quando justificados pelo médico solicitante Este critério se aplica também aos procedimentos 40901300 Transvaginal (útero, ovário, anexos e vagina) e 40901181 Abdômen Inferior feminino (bexiga, útero, ovário e anexo)</t>
  </si>
  <si>
    <t xml:space="preserve">Tomografia Computadorizada Diagnóstica (41001001)</t>
  </si>
  <si>
    <t xml:space="preserve">Crânio ou sela túrcica ou órbitas</t>
  </si>
  <si>
    <t xml:space="preserve">Mastóides ou orelhas</t>
  </si>
  <si>
    <t xml:space="preserve">Face ou seios da face</t>
  </si>
  <si>
    <t xml:space="preserve">Articulações temporomandibulares</t>
  </si>
  <si>
    <t xml:space="preserve">Dental (dentascan)</t>
  </si>
  <si>
    <t xml:space="preserve">Pescoço (partes moles, laringe, tireóide, faringe e glândulas salivares)</t>
  </si>
  <si>
    <t xml:space="preserve">Tórax</t>
  </si>
  <si>
    <t xml:space="preserve">Coração - para avaliação do escore de cálcio coronariano</t>
  </si>
  <si>
    <t xml:space="preserve">Abdome total (abdome superior, pelve e retroperitônio)</t>
  </si>
  <si>
    <t xml:space="preserve">Abdome superior</t>
  </si>
  <si>
    <t xml:space="preserve">Pelve ou bacia</t>
  </si>
  <si>
    <t xml:space="preserve">Coluna cervical ou dorsal ou lombar (até 3 segmentos)</t>
  </si>
  <si>
    <t xml:space="preserve">Coluna - segmento adicional</t>
  </si>
  <si>
    <t xml:space="preserve">Articulação (esternoclavicular ou ombro ou cotovelo ou punho ou sacroilíacas ou coxofemoral ou joelho ou tornozelo) - unilateral</t>
  </si>
  <si>
    <t xml:space="preserve">Segmento apendicular (braço ou antebraço ou mão ou coxa ou perna ou pé) - unilateral</t>
  </si>
  <si>
    <t xml:space="preserve">Angiotomografia de aorta torácica</t>
  </si>
  <si>
    <t xml:space="preserve">Angiotomografia de aorta abdominal</t>
  </si>
  <si>
    <t xml:space="preserve">Escanometria digital</t>
  </si>
  <si>
    <t xml:space="preserve">Reconstrução tridimensional de qualquer órgão ou região - acrescentar ao exame de base</t>
  </si>
  <si>
    <t xml:space="preserve">Endoscopia virtual de qualquer órgão ou estrutura por TC - acrescentar ao exame de base</t>
  </si>
  <si>
    <t xml:space="preserve">TC para PET dedicado oncológico</t>
  </si>
  <si>
    <t xml:space="preserve">Angiotomografia coronariana</t>
  </si>
  <si>
    <t xml:space="preserve">TC de vias urinárias (urotomografia)</t>
  </si>
  <si>
    <t xml:space="preserve">Angiotomografia arterial de crânio</t>
  </si>
  <si>
    <t xml:space="preserve">Angiotomografia venosa de crânio</t>
  </si>
  <si>
    <t xml:space="preserve">Angiotomografia arterial de pescoço</t>
  </si>
  <si>
    <t xml:space="preserve">Angiotomografia venosa de pescoço</t>
  </si>
  <si>
    <t xml:space="preserve">Angiotomografia arterial de tórax</t>
  </si>
  <si>
    <t xml:space="preserve">Angiotomografia venosa de tórax</t>
  </si>
  <si>
    <t xml:space="preserve">Angiotomografia arterial de abdome superior</t>
  </si>
  <si>
    <t xml:space="preserve">Angiotomografia venosa de abdome superior</t>
  </si>
  <si>
    <t xml:space="preserve">Angiotomografia arterial de pelve</t>
  </si>
  <si>
    <t xml:space="preserve">Angiotomografia venosa de pelve</t>
  </si>
  <si>
    <t xml:space="preserve">Angiotomografia arterial de membro inferior</t>
  </si>
  <si>
    <t xml:space="preserve">Angiotomografia venosa de membro inferior</t>
  </si>
  <si>
    <t xml:space="preserve">Angiotomografia arterial de membro superior</t>
  </si>
  <si>
    <t xml:space="preserve">Angiotomografia venosa de membro superior</t>
  </si>
  <si>
    <t xml:space="preserve">Angiotomografia arterial pulmonar</t>
  </si>
  <si>
    <t xml:space="preserve">Angiotomografia venosa pulmonar</t>
  </si>
  <si>
    <t xml:space="preserve">TC para planejamento oncológico</t>
  </si>
  <si>
    <t xml:space="preserve">Tomografia Computadorizada Intervencionista (41002008)</t>
  </si>
  <si>
    <t xml:space="preserve">Tomomielografia (até 3 segmentos) - acrescentar a TC da coluna e incluir a punção</t>
  </si>
  <si>
    <t xml:space="preserve">Drenagem percutânea orientada por TC (acrescentar o exame de base)</t>
  </si>
  <si>
    <t xml:space="preserve">Punção para introdução de contraste (acrescentar o exame de base)</t>
  </si>
  <si>
    <t xml:space="preserve">41099001 OBSERVAÇÕES:</t>
  </si>
  <si>
    <t xml:space="preserve">1 Contrastes serão reembolsados à parte, de acordo com listagem de preços atualizada</t>
  </si>
  <si>
    <t xml:space="preserve">2 Os valores referentes ao reembolso de filmes ou documentação são atualizados conforme índice divulgado pelo Colégio Brasileiro de Radiologia e Diagnóstico por Imagem ou listagem oficial de preços</t>
  </si>
  <si>
    <t xml:space="preserve">3 Tomografia Computadorizada com procedimento intervencionista acresce portes do item 40813002</t>
  </si>
  <si>
    <t xml:space="preserve">4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</si>
  <si>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 xml:space="preserve">5 Os atos médicos praticados pelo anestesiologista, quando houver necessidade do concurso deste especialista, serão valorados pelo porte 2, código 31602274</t>
  </si>
  <si>
    <t xml:space="preserve">6 TC volumétrica de qualquer órgão ou estrutura, remunerase o exame de base mais a reconstrução tridimensional, código 41001206 (exemplo: Volumetria hepática, corresponde aos códigos 41001109 mais 41001206)</t>
  </si>
  <si>
    <t xml:space="preserve">7 O código 41001214 Endoscopia virtual de qualquer órgão ou estrutura por TC, deve ser usado para exame de qualquer jórgão ou estrutura e sua remuneração deve incluir o exame de base (exemplos: Colonoscopia virtual corresponde aos códigos 41001095 + 41001214 Broncoscopia virtual corresponde aos códigos 41001079 + 41001214)</t>
  </si>
  <si>
    <t xml:space="preserve">8 ArtroTC ou Cistemografia deve remunerar o exame de base mais a punção para introdução de contraste, código 41002040 (exemplos: ArtroTC corresponde aos códigos 41001044 ou 41001141 + 41002040; Cisternografia corresponde aos códigos 41001010 + 41002040)</t>
  </si>
  <si>
    <t xml:space="preserve">Ressonância Magnética Diagnóstica (41101006)</t>
  </si>
  <si>
    <t xml:space="preserve">Crânio (encéfalo)</t>
  </si>
  <si>
    <t xml:space="preserve">Sela túrcica (hipófise)</t>
  </si>
  <si>
    <t xml:space="preserve">Base do crânio</t>
  </si>
  <si>
    <t xml:space="preserve">Estudo funcional (mapeamento cortical por RM)</t>
  </si>
  <si>
    <t xml:space="preserve">Perfusão cerebral por RM</t>
  </si>
  <si>
    <t xml:space="preserve">Espectroscopia por RM</t>
  </si>
  <si>
    <t xml:space="preserve">Órbita bilateral</t>
  </si>
  <si>
    <t xml:space="preserve">Ossos temporais bilateral</t>
  </si>
  <si>
    <t xml:space="preserve">Face (inclui seios da face)</t>
  </si>
  <si>
    <t xml:space="preserve">Articulação temporomandibular (bilateral)</t>
  </si>
  <si>
    <t xml:space="preserve">Pescoço (nasofaringe, orofaringe, laringe, traquéia, tireóide, paratireóide)</t>
  </si>
  <si>
    <t xml:space="preserve">Tórax (mediastino, pulmão, parede torácica)</t>
  </si>
  <si>
    <t xml:space="preserve">Coração - morfológico e funcional</t>
  </si>
  <si>
    <t xml:space="preserve">Coração - morfológico e funcional + perfusão + estresse</t>
  </si>
  <si>
    <t xml:space="preserve">Coração - morfológico e funcional + perfusão + viabilidade miocárdica</t>
  </si>
  <si>
    <t xml:space="preserve">Abdome superior (fígado, pâncreas, baço, rins, supra-renais, retroperitônio)</t>
  </si>
  <si>
    <t xml:space="preserve">Pelve (não inclui articulações coxofemorais)</t>
  </si>
  <si>
    <t xml:space="preserve">Fetal</t>
  </si>
  <si>
    <t xml:space="preserve">Pênis</t>
  </si>
  <si>
    <t xml:space="preserve">Bolsa escrotal</t>
  </si>
  <si>
    <t xml:space="preserve">Coluna cervical ou dorsal ou lombar</t>
  </si>
  <si>
    <t xml:space="preserve">Fluxo liquórico (como complementar)</t>
  </si>
  <si>
    <t xml:space="preserve">Plexo braquial (desfiladeiro torácico) ou lombossacral (não inclui coluna cervical ou lombar)</t>
  </si>
  <si>
    <t xml:space="preserve">Membro superior unilateral (não inclui mão e articulações) .</t>
  </si>
  <si>
    <t xml:space="preserve">Mão (não inclui punho)</t>
  </si>
  <si>
    <t xml:space="preserve">Bacia (articulações sacroilíacas)</t>
  </si>
  <si>
    <t xml:space="preserve">Coxa (unilateral)</t>
  </si>
  <si>
    <t xml:space="preserve">Perna (unilateral)</t>
  </si>
  <si>
    <t xml:space="preserve">Pé (antepé) - não inclui tornozelo</t>
  </si>
  <si>
    <t xml:space="preserve">Angio-RM de aorta torácica</t>
  </si>
  <si>
    <t xml:space="preserve">Angio-RM de aorta abdominal</t>
  </si>
  <si>
    <t xml:space="preserve">Hidro-RM (colângio-RM ou uro-RM ou mielo-RM ou sialo-RM ou cistografia por RM)</t>
  </si>
  <si>
    <t xml:space="preserve">Endoscopia virtual por RM - acrescentar ao exame de base</t>
  </si>
  <si>
    <t xml:space="preserve">Reconstrução tridimensional - acrescentar ao exame de base</t>
  </si>
  <si>
    <t xml:space="preserve">RM de mama (bilateral)</t>
  </si>
  <si>
    <t xml:space="preserve">Angio-RM arterial pulmonar</t>
  </si>
  <si>
    <t xml:space="preserve">Angio-RM venosa pulmonar</t>
  </si>
  <si>
    <t xml:space="preserve">Angio-RM arterial de abdome superior</t>
  </si>
  <si>
    <t xml:space="preserve">Angio-RM venosa de abdome superior</t>
  </si>
  <si>
    <t xml:space="preserve">Angio-RM arterial de crânio</t>
  </si>
  <si>
    <t xml:space="preserve">Angio-RM venosa de crânio</t>
  </si>
  <si>
    <t xml:space="preserve">Angio-RM arterial de membro inferior (unilateral)</t>
  </si>
  <si>
    <t xml:space="preserve">Angio-RM venosa de membro inferior (unilateral)</t>
  </si>
  <si>
    <t xml:space="preserve">Angio-RM arterial de membro superior (unilateral)</t>
  </si>
  <si>
    <t xml:space="preserve">Angio-RM venosa de membro superior (unilateral)</t>
  </si>
  <si>
    <t xml:space="preserve">Angio-RM arterial de pelve</t>
  </si>
  <si>
    <t xml:space="preserve">Angio-RM venosa de pelve</t>
  </si>
  <si>
    <t xml:space="preserve">Angio-RM arterial de pescoço</t>
  </si>
  <si>
    <t xml:space="preserve">Angio-RM venosa de pescoço</t>
  </si>
  <si>
    <t xml:space="preserve">Endorretal</t>
  </si>
  <si>
    <t xml:space="preserve">Endovaginal</t>
  </si>
  <si>
    <t xml:space="preserve">RM para planejamento oncológico</t>
  </si>
  <si>
    <t xml:space="preserve">Ressonância Magnética Intervencionista (41102002)</t>
  </si>
  <si>
    <t xml:space="preserve">Artro-RM (incluir a punção articular) - por articulação</t>
  </si>
  <si>
    <t xml:space="preserve">41199006 OBSERVAÇÕES:</t>
  </si>
  <si>
    <t xml:space="preserve">1 Contraste paramagnético será reembolsado à parte, de acordo com listagem de preços atualizada</t>
  </si>
  <si>
    <t xml:space="preserve">3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</si>
  <si>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 xml:space="preserve">4 Estudo dinâmico por RM: acrescentar 50% ao valor do exame de base</t>
  </si>
  <si>
    <t xml:space="preserve">5 Os atos médicvos praticados pelo anestesiologista, quando houver necessidade do concurso deste especialista, serão valorados pelo porte 3, código 31602282</t>
  </si>
  <si>
    <t xml:space="preserve">Procedimentos/Técnicas de Radioterapia Externa (41203003)</t>
  </si>
  <si>
    <t xml:space="preserve">Betaterapia (placa de estrôncio) - por campo</t>
  </si>
  <si>
    <t xml:space="preserve">Radiocirurgia (RTC) - nível 1, lesão única e/ou um isocentro - por tratamento</t>
  </si>
  <si>
    <t xml:space="preserve">Radiocirurgia (RTC) - nível 2, duas lesões e/ou dois a quatro isocentros - por tratamento</t>
  </si>
  <si>
    <t xml:space="preserve">Radiocirurgia (RTC) - nível 3, três lesões e/ou de mais de quatro isocentros - por tratamento</t>
  </si>
  <si>
    <t xml:space="preserve">Radioterapia com Modulação da Intensidade do Feixe (IMRT) - por tratamento</t>
  </si>
  <si>
    <t xml:space="preserve">Radioterapia Conformada Tridimensional (RCT-3D) com Acelerador Linear - por tratamento</t>
  </si>
  <si>
    <t xml:space="preserve">Radioterapia Convencional de Megavoltagem com Acelerador Linear com Fótons e Elétrons - por campo</t>
  </si>
  <si>
    <t xml:space="preserve">Radioterapia Convencional de Megavoltagem com Acelerador Linear só com Fótons - por campo</t>
  </si>
  <si>
    <t xml:space="preserve">Radioterapia Convencional de Megavoltagem com Unidade de Telecobalto por campo</t>
  </si>
  <si>
    <t xml:space="preserve">Radioterapia de Corpo Inteiro - por tratamento</t>
  </si>
  <si>
    <t xml:space="preserve">Radioterapia de Meio Corpo (HBI) - por dia de tratamento</t>
  </si>
  <si>
    <t xml:space="preserve">Radioterapia de Pele Total (TSI) - por tratamento</t>
  </si>
  <si>
    <t xml:space="preserve">Radioterapia Estereotática - 1º dia de tratamento</t>
  </si>
  <si>
    <t xml:space="preserve">Radioterapia Estereotática - por dia subsequente</t>
  </si>
  <si>
    <t xml:space="preserve">Radioterapia Externa de Ortovoltagem (Roentgenterapia) - por campo</t>
  </si>
  <si>
    <t xml:space="preserve">Radioterapia Intra-operatória (IORT) - por tratamento</t>
  </si>
  <si>
    <t xml:space="preserve">Radioterapia Rotatória com acelerador linear com fótons e elétrons - por volume tratado e por dia</t>
  </si>
  <si>
    <t xml:space="preserve">Radioterapia Rotatória com acelerador linear só com fótons - por volume tratado e por dia</t>
  </si>
  <si>
    <t xml:space="preserve">Radioterapia Rotatória com unidade de cobalto - por volume tratado e por dia</t>
  </si>
  <si>
    <t xml:space="preserve">Sangues e derivados (por unidade)</t>
  </si>
  <si>
    <t xml:space="preserve">41203992 OBSERVAÇÃO:</t>
  </si>
  <si>
    <t xml:space="preserve">1 Nos portes e custos operacionais dos procedimentos 41203020, 41203038, 41203046, 41203054, 41203062, 41203135, 41203143, acrescentar 20% quando associados à Radioterapia Guiada por Imagem (IGRT)</t>
  </si>
  <si>
    <t xml:space="preserve">Procedimentos Secundários de Radioterapia Externa (41204000)</t>
  </si>
  <si>
    <t xml:space="preserve">Colimação individual - 1 por incidência planejada</t>
  </si>
  <si>
    <t xml:space="preserve">Filme de verificação (cheque-filme) - 1 por incidência planejada/semana - filme a parte</t>
  </si>
  <si>
    <t xml:space="preserve">Planejamento de tratamento computadorizado - 1 por volume tratado</t>
  </si>
  <si>
    <t xml:space="preserve">Planejamento de tratamento computadorizado tridimensional - 1 por volume tratado</t>
  </si>
  <si>
    <t xml:space="preserve">Planejamento de tratamento simples (não computadorizado) - 1 por volume tratado</t>
  </si>
  <si>
    <t xml:space="preserve">Simulação de tratamento complexa (com tomografia e com contraste) - 1 por volume tratado</t>
  </si>
  <si>
    <t xml:space="preserve">Simulação de tratamento intermediária (com tomografia) - 1 por volume tratado</t>
  </si>
  <si>
    <t xml:space="preserve">Simulação de tratamento simples (sem tomografia computadorizada) - 1 por volume tratado</t>
  </si>
  <si>
    <t xml:space="preserve">Sistemas de imobilização - cabeça (máscaras) ou membros - 1 por tratamento</t>
  </si>
  <si>
    <t xml:space="preserve">Sistemas de imobilização - tórax, abdome ou pélvis - 1 por tratamento</t>
  </si>
  <si>
    <t xml:space="preserve">Procedimentos de Braquiterapia (41205006)</t>
  </si>
  <si>
    <t xml:space="preserve">Braquiterapia endoluminal de alta taxa de dose (BATD) - por inserção</t>
  </si>
  <si>
    <t xml:space="preserve">Braquiterapia endoluminal de baixa taxa de dose (BBTD) - por inserção</t>
  </si>
  <si>
    <t xml:space="preserve">Braquiterapia intersticial de alta taxa de dose (BATD) - por inserção</t>
  </si>
  <si>
    <t xml:space="preserve">Braquiterapia intersticial de baixa taxa de dose (BBTD) - com Césio - por inserção</t>
  </si>
  <si>
    <t xml:space="preserve">Braquiterapia intersticial de baixa taxa de dose (BBTD) permanente de próstata - por tratamento</t>
  </si>
  <si>
    <t xml:space="preserve">Braquiterapia intersticial de baixa taxa de dose (BBTD) com ouro, irídio ou iodo - por tratamento</t>
  </si>
  <si>
    <t xml:space="preserve">Braquiterapia intracavitária de alta taxa de dose (BATD) - por inserção</t>
  </si>
  <si>
    <t xml:space="preserve">Braquiterapia intracavitária de baixa taxa de dose (BBTD) com Césio - por inserção</t>
  </si>
  <si>
    <t xml:space="preserve">Braquiterapia oftálmica de baixa taxa de dose (BBTD) - por inserção</t>
  </si>
  <si>
    <t xml:space="preserve">Braquiterapia por moldagem ou contato de baixa taxa de dose (BBTD) com Césio - por inserção</t>
  </si>
  <si>
    <t xml:space="preserve">Braquiterapia por moldagem ou contato de baixa taxa de dose (BBTD) com ouro, irídio ou iodo - por tratamento</t>
  </si>
  <si>
    <t xml:space="preserve">Braquiterapia por moldagem ou contato, de alta taxa de dose (BATD) - por inserção</t>
  </si>
  <si>
    <t xml:space="preserve">Procedimentos Secundários de Braquiterapia (41206002)</t>
  </si>
  <si>
    <t xml:space="preserve">Filme de verificação (cheque-filme) de braquiterapia - 2 por inserção - filme à parte</t>
  </si>
  <si>
    <t xml:space="preserve">Colocação ou retirada da placa oftálmica - 1 colocação e 1 retirada por tratamento</t>
  </si>
  <si>
    <t xml:space="preserve">Colocação ou retirada dos cateteres - 1 colocação e 1 retirada por inserção</t>
  </si>
  <si>
    <t xml:space="preserve">Planejamento computadorizado de braquiterapia - 1 por inserção</t>
  </si>
  <si>
    <t xml:space="preserve">Planejamento computadorizado tridimensional de braquiterapia - 1 por inserção</t>
  </si>
  <si>
    <t xml:space="preserve">Planejamento não-computadorizado de braquiterapia - 1 por por inserção</t>
  </si>
  <si>
    <t xml:space="preserve">Simulação de braquiterapia - 1 por inserção</t>
  </si>
  <si>
    <t xml:space="preserve">Procedimentos (41301005)</t>
  </si>
  <si>
    <t xml:space="preserve">Angiofluoresceinografia - monocular</t>
  </si>
  <si>
    <t xml:space="preserve">Angiografia com indocianina verde - monocular</t>
  </si>
  <si>
    <t xml:space="preserve">Avaliação órbito-palpebral-exoftalmometria - binocular</t>
  </si>
  <si>
    <t xml:space="preserve">Bioimpedanciometria (ambulatorial) exame</t>
  </si>
  <si>
    <t xml:space="preserve">Biópsia do vilo corial</t>
  </si>
  <si>
    <t xml:space="preserve">Calorimetria indireta (ambulatorial) exame</t>
  </si>
  <si>
    <t xml:space="preserve">Campimetria manual - monocular</t>
  </si>
  <si>
    <t xml:space="preserve">Ceratoscopia computadorizada - monocular</t>
  </si>
  <si>
    <t xml:space="preserve">Coleta de material cérvico-vaginal</t>
  </si>
  <si>
    <t xml:space="preserve">Colposcopia (cérvice uterina e vagina)</t>
  </si>
  <si>
    <t xml:space="preserve">Cordocentese</t>
  </si>
  <si>
    <t xml:space="preserve">CIRURGIA MICROGRÁFICA DE MOHS</t>
  </si>
  <si>
    <t xml:space="preserve">Curva tensional diária - binocular</t>
  </si>
  <si>
    <t xml:space="preserve">Dermatoscopia (por lesão)</t>
  </si>
  <si>
    <t xml:space="preserve">Ereção fármaco-induzida</t>
  </si>
  <si>
    <t xml:space="preserve">Estéreo-foto de papila - monocular</t>
  </si>
  <si>
    <t xml:space="preserve">Estesiometria (por membro)</t>
  </si>
  <si>
    <t xml:space="preserve">Avaliação de vias lacrimais - monocular</t>
  </si>
  <si>
    <t xml:space="preserve">Exame a fresco do conteúdo vaginal e cervical</t>
  </si>
  <si>
    <t xml:space="preserve">Exame de motilidade ocular (teste ortóptico) - binocular</t>
  </si>
  <si>
    <t xml:space="preserve">Exame micológico - cultura e identificação de colônia</t>
  </si>
  <si>
    <t xml:space="preserve">Exame micológico direto (por local)</t>
  </si>
  <si>
    <t xml:space="preserve">Fotodermatoscopia (por lesão)</t>
  </si>
  <si>
    <t xml:space="preserve">Gonioscopia - binocular</t>
  </si>
  <si>
    <t xml:space="preserve">Mapeamento de retina (oftalmoscopia indireta) - monocular</t>
  </si>
  <si>
    <t xml:space="preserve">Microscopia especular de córnea - monocular</t>
  </si>
  <si>
    <t xml:space="preserve">Oftalmodinamometria - monocular</t>
  </si>
  <si>
    <t xml:space="preserve">Peniscopia (inclui bolsa escrotal)</t>
  </si>
  <si>
    <t xml:space="preserve">Potencial de acuidade visual - monocular</t>
  </si>
  <si>
    <t xml:space="preserve">Retinografia (só honorário) monocular</t>
  </si>
  <si>
    <t xml:space="preserve">Tonometria - binocular</t>
  </si>
  <si>
    <t xml:space="preserve">Tricograma</t>
  </si>
  <si>
    <t xml:space="preserve">Urodinâmica completa</t>
  </si>
  <si>
    <t xml:space="preserve">Urofluxometria</t>
  </si>
  <si>
    <t xml:space="preserve">Visão subnormal - monocular</t>
  </si>
  <si>
    <t xml:space="preserve">Vulvoscopia (vulva e períneo)</t>
  </si>
  <si>
    <t xml:space="preserve">Capilaroscopia periungueal</t>
  </si>
  <si>
    <t xml:space="preserve">Coleta de raspado dérmico em lesões e sítios específicos para baciloscopia (por sítio)</t>
  </si>
  <si>
    <t xml:space="preserve">Avaliação da função muscular por movimento manual (por membro)</t>
  </si>
  <si>
    <t xml:space="preserve">Calorimetria direta</t>
  </si>
  <si>
    <t xml:space="preserve">Teste do reflexo vermelho em recém nato (teste do olhinho)</t>
  </si>
  <si>
    <t xml:space="preserve">Colposcopia anal</t>
  </si>
  <si>
    <t xml:space="preserve">Colposcopia por vídeo</t>
  </si>
  <si>
    <t xml:space="preserve">Vulvoscopia por vídeo</t>
  </si>
  <si>
    <t xml:space="preserve">41301994 OBSERVAÇÕES:</t>
  </si>
  <si>
    <t xml:space="preserve">1 Quando um procedimento oftalmológico monocular for realizado bilateralmente, remunerase o custo operacional em 100% do valor previsto nesta Classificação para um lado, e em 70% para o outro Este critério não se aplica aos portes do procedimento</t>
  </si>
  <si>
    <t xml:space="preserve">2 Os atos médicos praticados pelo anestesiologista, quando houver necessidade do concurso deste especialista, serão valorados pelo porte 1, código 31602304</t>
  </si>
  <si>
    <t xml:space="preserve">3 Referente aos códigos 41301544 e 41301552: o laudo deverá conter obrigatoriamente o registro de imagem  quando o equipamento de vídeo pertencer ao médico, este terá direito ao previsto na UCO valorada no procedimento</t>
  </si>
  <si>
    <t xml:space="preserve">Procedimentos (41401000)</t>
  </si>
  <si>
    <t xml:space="preserve">Avaliação da função muscular (por movimento) com equipamento informatizado (isocinético)</t>
  </si>
  <si>
    <t xml:space="preserve">Avaliação da função muscular (por movimento) com equipamento mecânico (dinamometria/módulos de carga</t>
  </si>
  <si>
    <t xml:space="preserve">Prova de auto-rotação cefálica</t>
  </si>
  <si>
    <t xml:space="preserve">Prova de Lombard</t>
  </si>
  <si>
    <t xml:space="preserve">Provas imuno-alérgicas para bactérias (por antígeno)</t>
  </si>
  <si>
    <t xml:space="preserve">Provas imuno-alérgicas para fungos (por antígeno)</t>
  </si>
  <si>
    <t xml:space="preserve">Teste da histamina (duas áreas testadas)</t>
  </si>
  <si>
    <t xml:space="preserve">Teste de adaptação patológica (tone decay test)</t>
  </si>
  <si>
    <t xml:space="preserve">Teste de broncoprovocação</t>
  </si>
  <si>
    <t xml:space="preserve">Teste de caminhada de 6 minutos</t>
  </si>
  <si>
    <t xml:space="preserve">Teste de desempenho anaeróbico em laboratório (T. de Wingate)</t>
  </si>
  <si>
    <t xml:space="preserve">Teste de equilíbrio peritoneal (PET)</t>
  </si>
  <si>
    <t xml:space="preserve">Teste de exercício dos 4 segundos</t>
  </si>
  <si>
    <t xml:space="preserve">Teste de exercício em ergômetro com determinação do lactato sanguíneo</t>
  </si>
  <si>
    <t xml:space="preserve">Teste de exercício em ergômetro com realização de gasometria arterial</t>
  </si>
  <si>
    <t xml:space="preserve">Teste de exercício em ergômetro com monitorização da frequência cardíaca</t>
  </si>
  <si>
    <t xml:space="preserve">Teste de exercício em ergômetro com monitorização do eletrocardiograma</t>
  </si>
  <si>
    <t xml:space="preserve">Teste de exercício em ergômetro com medida de gases expirados (teste cardiopulmonar de exercício) com qualquer ergômetro</t>
  </si>
  <si>
    <t xml:space="preserve">Teste de exercício em ergômetro com medida de gases expirados e eletrocardiograma</t>
  </si>
  <si>
    <t xml:space="preserve">Teste de glicerol (com audiometria tonal limiar pré e pós)</t>
  </si>
  <si>
    <t xml:space="preserve">Teste de glicerol (com eletrococleografia pré e pós)</t>
  </si>
  <si>
    <t xml:space="preserve">Teste de Hilger para paralisia facial</t>
  </si>
  <si>
    <t xml:space="preserve">Teste de Huhner</t>
  </si>
  <si>
    <t xml:space="preserve">Teste de Mitsuda</t>
  </si>
  <si>
    <t xml:space="preserve">Teste de prótese auditiva</t>
  </si>
  <si>
    <t xml:space="preserve">Teste de sensibilidade de contraste ou de cores - monocular</t>
  </si>
  <si>
    <t xml:space="preserve">Teste de SISI</t>
  </si>
  <si>
    <t xml:space="preserve">Teste para broncoespasmo de exercício</t>
  </si>
  <si>
    <t xml:space="preserve">Teste provocativo para glaucoma - binocular</t>
  </si>
  <si>
    <t xml:space="preserve">Testes aeróbicos em campo com determinação do lactato sanguíneo</t>
  </si>
  <si>
    <t xml:space="preserve">Testes aeróbicos em campo com medida de gases expirados</t>
  </si>
  <si>
    <t xml:space="preserve">Testes aeróbicos em campo com telemetria da frequência</t>
  </si>
  <si>
    <t xml:space="preserve">Testes anaeróbicos em campo com determinação do lactato sanguíneo</t>
  </si>
  <si>
    <t xml:space="preserve">Testes anaeróbicos em campo sem determinação do lactato sanguíneo</t>
  </si>
  <si>
    <t xml:space="preserve">Testes cutâneo-alérgicos para alérgenos da poeira</t>
  </si>
  <si>
    <t xml:space="preserve">Testes cutâneo-alérgicos para alimentos</t>
  </si>
  <si>
    <t xml:space="preserve">Testes cutâneo-alérgicos para fungos</t>
  </si>
  <si>
    <t xml:space="preserve">Testes cutâneo-alérgicos para insetos hematófagos</t>
  </si>
  <si>
    <t xml:space="preserve">Testes cutâneo-alérgicos para pólens</t>
  </si>
  <si>
    <t xml:space="preserve">Testes de aptidão em laboratório (agilidade, equilíbrio, tempo de reação e coordenação)</t>
  </si>
  <si>
    <t xml:space="preserve">Testes de contato - até 30 substâncias</t>
  </si>
  <si>
    <t xml:space="preserve">Testes de contato - por substância, acima de 30</t>
  </si>
  <si>
    <t xml:space="preserve">Testes de contato por fotossensibilização - até 30 substâncias</t>
  </si>
  <si>
    <t xml:space="preserve">Testes de contato por fotossensibilização - por substância, acima de 30</t>
  </si>
  <si>
    <t xml:space="preserve">Testes do desenvolvimento (escala de Denver e outras)</t>
  </si>
  <si>
    <t xml:space="preserve">Testes vestibulares, com prova calórica, com eletronistamografia</t>
  </si>
  <si>
    <t xml:space="preserve">Testes vestibulares, com prova calórica, sem eletronistamografia</t>
  </si>
  <si>
    <t xml:space="preserve">Testes vestibulares, com vecto-eletronistagmografia</t>
  </si>
  <si>
    <t xml:space="preserve">Oximetria não invasiva</t>
  </si>
  <si>
    <t xml:space="preserve">Teste cutâneo-alérgicos para látex</t>
  </si>
  <si>
    <t xml:space="preserve">Teste cutâneo-alérgicos Epitelis de Animais</t>
  </si>
  <si>
    <t xml:space="preserve">Teste de monitorização contínua da glicose (TMCG)</t>
  </si>
  <si>
    <t xml:space="preserve">Repertorização</t>
  </si>
  <si>
    <t xml:space="preserve">Teste de Avaliação Geriátrica Ampla - AGA</t>
  </si>
  <si>
    <t xml:space="preserve">Teste do fluxo salivar</t>
  </si>
  <si>
    <t xml:space="preserve">Teste de estimulação músculo-esquelética "in vitro" (mínimo seis)</t>
  </si>
  <si>
    <t xml:space="preserve">Teste de fibronectina fetal - indicador bioquímico para parto prematuro</t>
  </si>
  <si>
    <t xml:space="preserve">Teste rápido para detecção da PAMG-1 para diagnóstico de ruptura de membranas fetais</t>
  </si>
  <si>
    <t xml:space="preserve">41401999 OBSERVAÇÕES:</t>
  </si>
  <si>
    <t xml:space="preserve">1 Extratos alergênicos, quando utilizados em teste cutâneoalérgicos e de contato, devem ser valorados separadamente</t>
  </si>
  <si>
    <t xml:space="preserve">2 Quando um procedimento oftalmológico monocular for realizado bilateralmente, remunerase o custo operacional em 100% do valor previsto nesta Classificação para um lado, e em 70% para o outro Este critério não se aplica aos portes do procedimento</t>
  </si>
  <si>
    <t xml:space="preserve">3 Os atos médicos praticados pelo anestesiologista, quando houver necessidade do concurso deste especialista, serão valorados pelo porte 1, código 31602304</t>
  </si>
  <si>
    <t xml:space="preserve">4 Referente ao código 41401670:</t>
  </si>
  <si>
    <t xml:space="preserve">a) O kit descartável será negociado entre as partes</t>
  </si>
  <si>
    <t xml:space="preserve">5 Referente ao código 41401565:</t>
  </si>
  <si>
    <t xml:space="preserve">a) É obrigatório para a realização do procedimento AGG: emissão de um laudo técnico, em duas vias, fornecido pelo médico geriatra dentro de um formulário específico, que serão entregues aos interessados</t>
  </si>
  <si>
    <t xml:space="preserve">b) A realização da AGG poderá ser anual, exceto intercorrências como: infecções agudas, fraturas e acidentes vasculares A Avaliação Geriátrica Global deverá ser realizada apenas por médicos geriatras</t>
  </si>
  <si>
    <t xml:space="preserve">c) O procedimento AGG é excludente à consulta geriátrica padrão</t>
  </si>
  <si>
    <t xml:space="preserve">6 Referente ao código 41401719:</t>
  </si>
  <si>
    <t xml:space="preserve">a) O uso do teste de detecção da PAMG1 está indicado quando a gestante se queixar de perda de líquido por via vaginal, e após o exame físico não se confirmar esta perda</t>
  </si>
  <si>
    <t xml:space="preserve">b) Também poderá ser usado em casos de trabalho de parto prematuro, quando há suspeita de rotura de bolsa e a não confirmação diagnóstica pelo exame físico</t>
  </si>
  <si>
    <t xml:space="preserve">Biometria ultrassônica - monocular</t>
  </si>
  <si>
    <t xml:space="preserve">Cavernosometria</t>
  </si>
  <si>
    <t xml:space="preserve">Dopplermetria dos cordões espermáticos</t>
  </si>
  <si>
    <t xml:space="preserve">Investigação ultrassônica com registro gráfico (qualquer área)</t>
  </si>
  <si>
    <t xml:space="preserve">Investigação ultrassônica com teste de stress e com registro</t>
  </si>
  <si>
    <t xml:space="preserve">Investigação ultrassônica com teste de stress e sem registro</t>
  </si>
  <si>
    <t xml:space="preserve">Investigação ultrassônica com teste de stress em esteira e com registro gráfico</t>
  </si>
  <si>
    <t xml:space="preserve">Investigação ultrassônica sem registro gráfico (qualquer área)</t>
  </si>
  <si>
    <t xml:space="preserve">Medida de índice de artelhos com registro gráfico</t>
  </si>
  <si>
    <t xml:space="preserve">Paquimetria ultrassônica - monocular</t>
  </si>
  <si>
    <t xml:space="preserve">Termometria cutânea (por lateralidade: pescoço, membros, bolsa escrotal, por território peniano)</t>
  </si>
  <si>
    <t xml:space="preserve">Tomografia de coerência óptica - monocular</t>
  </si>
  <si>
    <t xml:space="preserve">Fotopletismografia (venosa ou arterial) por lateralidade ou segmento</t>
  </si>
  <si>
    <t xml:space="preserve">Medida de pressão segmentar (nos quatro segmentos)</t>
  </si>
  <si>
    <t xml:space="preserve">Pletismografia (qualquer tipo) por lateralidade ou território</t>
  </si>
  <si>
    <t xml:space="preserve">Medida de pressão hepática</t>
  </si>
  <si>
    <t xml:space="preserve">41501993 OBSERVAÇÕES:</t>
  </si>
  <si>
    <t xml:space="preserve">Outros Procedimentos</t>
  </si>
  <si>
    <t xml:space="preserve">Consultas Especializadas</t>
  </si>
  <si>
    <t xml:space="preserve">PEDIATRIA - Consulta realizada por especialista cadastrado</t>
  </si>
  <si>
    <t xml:space="preserve">VISITA HOSPITALAR A PACIENTE INFANTIL - REALIZADO POR PEDIATRA</t>
  </si>
  <si>
    <t xml:space="preserve">CIRURGIA PEDIÁTRICA - Consulta realizada por especialista cadastrado</t>
  </si>
  <si>
    <t xml:space="preserve">CLÍNICA MÉDICA - Consulta realizada por especialista cadastrado</t>
  </si>
  <si>
    <t xml:space="preserve">ENDOCRINOLOGIA - Consulta realizada por especialista cadastrado</t>
  </si>
  <si>
    <t xml:space="preserve">GERIATRIA - Consulta realizada por especialista cadastrado</t>
  </si>
  <si>
    <t xml:space="preserve">NEUROLOGIA - Consulta realizada por especialista cadastrado</t>
  </si>
  <si>
    <t xml:space="preserve">NEUROCIRURGIA - Consulta realizada por especialista cadastrado</t>
  </si>
  <si>
    <t xml:space="preserve">PNEUMOLOGIA - Consulta realizada por especialista cadastrado</t>
  </si>
  <si>
    <t xml:space="preserve">PSIQUIATRIA - Consulta realizada por especialista cadastrado</t>
  </si>
  <si>
    <t xml:space="preserve">REUMATOLOGIA - Consulta realizada por especialista cadastrado</t>
  </si>
  <si>
    <t xml:space="preserve">INFECTOLOGIA - Consulta realizada por especialista cadastrado</t>
  </si>
  <si>
    <t xml:space="preserve">GINECOLOGIA - Consulta realizada por especialista cadastrado</t>
  </si>
  <si>
    <t xml:space="preserve">Código</t>
  </si>
  <si>
    <r>
      <rPr>
        <b val="true"/>
        <u val="single"/>
        <sz val="12"/>
        <color rgb="FFC0504D"/>
        <rFont val="Calibri"/>
        <family val="2"/>
        <charset val="1"/>
      </rPr>
      <t xml:space="preserve">Tabela Geral</t>
    </r>
    <r>
      <rPr>
        <b val="true"/>
        <sz val="12"/>
        <color rgb="FFC0504D"/>
        <rFont val="Calibri"/>
        <family val="2"/>
        <charset val="1"/>
      </rPr>
      <t xml:space="preserve"> 1º/03/2026
(2025 * 4%)</t>
    </r>
  </si>
  <si>
    <r>
      <rPr>
        <b val="true"/>
        <u val="single"/>
        <sz val="12"/>
        <color rgb="FFC0504D"/>
        <rFont val="Calibri"/>
        <family val="2"/>
        <charset val="1"/>
      </rPr>
      <t xml:space="preserve">Patologia</t>
    </r>
    <r>
      <rPr>
        <b val="true"/>
        <sz val="12"/>
        <color rgb="FFC0504D"/>
        <rFont val="Calibri"/>
        <family val="2"/>
        <charset val="1"/>
      </rPr>
      <t xml:space="preserve"> 1º/03/2026
(2025 * 4%)</t>
    </r>
  </si>
  <si>
    <r>
      <rPr>
        <b val="true"/>
        <u val="single"/>
        <sz val="12"/>
        <color rgb="FFC0504D"/>
        <rFont val="Calibri"/>
        <family val="2"/>
        <charset val="1"/>
      </rPr>
      <t xml:space="preserve">Radiodiagnóstico </t>
    </r>
    <r>
      <rPr>
        <b val="true"/>
        <sz val="12"/>
        <color rgb="FFC0504D"/>
        <rFont val="Calibri"/>
        <family val="2"/>
        <charset val="1"/>
      </rPr>
      <t xml:space="preserve"> 1º/03/2026
(2025 * 4%)</t>
    </r>
  </si>
  <si>
    <t xml:space="preserve">Valor 2026
(2025*4%)</t>
  </si>
  <si>
    <t xml:space="preserve">Anestesia Local</t>
  </si>
  <si>
    <r>
      <rPr>
        <b val="true"/>
        <sz val="12"/>
        <color rgb="FFC0504D"/>
        <rFont val="Calibri"/>
        <family val="2"/>
        <charset val="1"/>
      </rPr>
      <t xml:space="preserve">UCO </t>
    </r>
    <r>
      <rPr>
        <b val="true"/>
        <u val="single"/>
        <sz val="12"/>
        <color rgb="FFC0504D"/>
        <rFont val="Calibri"/>
        <family val="2"/>
        <charset val="1"/>
      </rPr>
      <t xml:space="preserve">Tabela Geral</t>
    </r>
    <r>
      <rPr>
        <b val="true"/>
        <sz val="12"/>
        <color rgb="FFC0504D"/>
        <rFont val="Calibri"/>
        <family val="2"/>
        <charset val="1"/>
      </rPr>
      <t xml:space="preserve"> 1º/03/2026
(2025 * 4%)</t>
    </r>
  </si>
  <si>
    <r>
      <rPr>
        <b val="true"/>
        <sz val="12"/>
        <color rgb="FFC0504D"/>
        <rFont val="Calibri"/>
        <family val="2"/>
        <charset val="1"/>
      </rPr>
      <t xml:space="preserve">UCO </t>
    </r>
    <r>
      <rPr>
        <b val="true"/>
        <u val="single"/>
        <sz val="12"/>
        <color rgb="FFC0504D"/>
        <rFont val="Calibri"/>
        <family val="2"/>
        <charset val="1"/>
      </rPr>
      <t xml:space="preserve">Patologia</t>
    </r>
    <r>
      <rPr>
        <b val="true"/>
        <sz val="12"/>
        <color rgb="FFC0504D"/>
        <rFont val="Calibri"/>
        <family val="2"/>
        <charset val="1"/>
      </rPr>
      <t xml:space="preserve"> 1º/03/2026
(2025 * 4%)</t>
    </r>
  </si>
  <si>
    <r>
      <rPr>
        <b val="true"/>
        <sz val="12"/>
        <color rgb="FFC0504D"/>
        <rFont val="Calibri"/>
        <family val="2"/>
        <charset val="1"/>
      </rPr>
      <t xml:space="preserve">UCO </t>
    </r>
    <r>
      <rPr>
        <b val="true"/>
        <u val="single"/>
        <sz val="12"/>
        <color rgb="FFC0504D"/>
        <rFont val="Calibri"/>
        <family val="2"/>
        <charset val="1"/>
      </rPr>
      <t xml:space="preserve">Radiologia</t>
    </r>
    <r>
      <rPr>
        <b val="true"/>
        <sz val="12"/>
        <color rgb="FFC0504D"/>
        <rFont val="Calibri"/>
        <family val="2"/>
        <charset val="1"/>
      </rPr>
      <t xml:space="preserve"> 1º/03/2026
(2025 * 4%)</t>
    </r>
  </si>
  <si>
    <t xml:space="preserve">Filme radiológico 2026</t>
  </si>
</sst>
</file>

<file path=xl/styles.xml><?xml version="1.0" encoding="utf-8"?>
<styleSheet xmlns="http://schemas.openxmlformats.org/spreadsheetml/2006/main">
  <numFmts count="11">
    <numFmt numFmtId="164" formatCode="General"/>
    <numFmt numFmtId="165" formatCode="0.0000"/>
    <numFmt numFmtId="166" formatCode="_-&quot;R$ &quot;* #,##0.00_-;&quot;-R$ &quot;* #,##0.00_-;_-&quot;R$ &quot;* \-??_-;_-@_-"/>
    <numFmt numFmtId="167" formatCode="0.000"/>
    <numFmt numFmtId="168" formatCode="0"/>
    <numFmt numFmtId="169" formatCode="[$R$-416]\ #,##0.00;[RED]\-[$R$-416]\ #,##0.00"/>
    <numFmt numFmtId="170" formatCode="0.00"/>
    <numFmt numFmtId="171" formatCode="0.00000"/>
    <numFmt numFmtId="172" formatCode="&quot;R$ &quot;#,##0.00"/>
    <numFmt numFmtId="173" formatCode="_-* #,##0.00_-;\-* #,##0.00_-;_-* \-??_-;_-@_-"/>
    <numFmt numFmtId="174" formatCode="#,##0.00"/>
  </numFmts>
  <fonts count="25">
    <font>
      <sz val="11"/>
      <color rgb="FF000000"/>
      <name val="Calibri"/>
      <family val="2"/>
      <charset val="1"/>
    </font>
    <font>
      <sz val="10"/>
      <name val="Arial"/>
      <family val="0"/>
    </font>
    <font>
      <sz val="10"/>
      <name val="Arial"/>
      <family val="0"/>
    </font>
    <font>
      <sz val="10"/>
      <name val="Arial"/>
      <family val="0"/>
    </font>
    <font>
      <sz val="8"/>
      <color rgb="FF000000"/>
      <name val="Calibri"/>
      <family val="2"/>
      <charset val="1"/>
    </font>
    <font>
      <sz val="8"/>
      <color rgb="FFC0504D"/>
      <name val="Calibri"/>
      <family val="2"/>
      <charset val="1"/>
    </font>
    <font>
      <b val="true"/>
      <sz val="8"/>
      <color rgb="FFFF0000"/>
      <name val="Calibri"/>
      <family val="2"/>
      <charset val="1"/>
    </font>
    <font>
      <sz val="48"/>
      <color rgb="FF000000"/>
      <name val="Calibri"/>
      <family val="2"/>
      <charset val="1"/>
    </font>
    <font>
      <b val="true"/>
      <sz val="30"/>
      <color rgb="FFFFFFFF"/>
      <name val="Calibri"/>
      <family val="2"/>
      <charset val="1"/>
    </font>
    <font>
      <sz val="11"/>
      <color rgb="FF1F497D"/>
      <name val="Calibri"/>
      <family val="2"/>
      <charset val="1"/>
    </font>
    <font>
      <b val="true"/>
      <sz val="24"/>
      <color rgb="FFFFFFFF"/>
      <name val="Calibri"/>
      <family val="2"/>
      <charset val="1"/>
    </font>
    <font>
      <b val="true"/>
      <sz val="8"/>
      <name val="Calibri"/>
      <family val="2"/>
      <charset val="1"/>
    </font>
    <font>
      <sz val="8"/>
      <color rgb="FFFFFFFF"/>
      <name val="Calibri"/>
      <family val="2"/>
      <charset val="1"/>
    </font>
    <font>
      <sz val="8"/>
      <name val="Calibri"/>
      <family val="2"/>
      <charset val="1"/>
    </font>
    <font>
      <sz val="9"/>
      <name val="Calibri"/>
      <family val="2"/>
      <charset val="1"/>
    </font>
    <font>
      <sz val="10"/>
      <name val="Calibri"/>
      <family val="2"/>
      <charset val="1"/>
    </font>
    <font>
      <sz val="10"/>
      <name val="Arial"/>
      <family val="2"/>
    </font>
    <font>
      <sz val="9"/>
      <color rgb="FF000000"/>
      <name val="Tahoma"/>
      <family val="2"/>
      <charset val="1"/>
    </font>
    <font>
      <b val="true"/>
      <sz val="12"/>
      <color rgb="FF000000"/>
      <name val="Calibri"/>
      <family val="2"/>
      <charset val="1"/>
    </font>
    <font>
      <b val="true"/>
      <u val="single"/>
      <sz val="12"/>
      <color rgb="FFC0504D"/>
      <name val="Calibri"/>
      <family val="2"/>
      <charset val="1"/>
    </font>
    <font>
      <b val="true"/>
      <sz val="12"/>
      <color rgb="FFC0504D"/>
      <name val="Calibri"/>
      <family val="2"/>
      <charset val="1"/>
    </font>
    <font>
      <sz val="12"/>
      <color rgb="FF000000"/>
      <name val="Calibri"/>
      <family val="2"/>
      <charset val="1"/>
    </font>
    <font>
      <b val="true"/>
      <sz val="12"/>
      <color rgb="FFC9211E"/>
      <name val="Calibri"/>
      <family val="2"/>
      <charset val="1"/>
    </font>
    <font>
      <b val="true"/>
      <sz val="10"/>
      <color rgb="FF000000"/>
      <name val="Calibri"/>
      <family val="2"/>
      <charset val="1"/>
    </font>
    <font>
      <sz val="10"/>
      <color rgb="FF000000"/>
      <name val="Calibri"/>
      <family val="2"/>
      <charset val="1"/>
    </font>
  </fonts>
  <fills count="6">
    <fill>
      <patternFill patternType="none"/>
    </fill>
    <fill>
      <patternFill patternType="gray125"/>
    </fill>
    <fill>
      <patternFill patternType="solid">
        <fgColor rgb="FFFFFF00"/>
        <bgColor rgb="FFFFFF00"/>
      </patternFill>
    </fill>
    <fill>
      <patternFill patternType="solid">
        <fgColor rgb="FFDDDDDD"/>
        <bgColor rgb="FFCCFFCC"/>
      </patternFill>
    </fill>
    <fill>
      <patternFill patternType="solid">
        <fgColor rgb="FF000000"/>
        <bgColor rgb="FF003300"/>
      </patternFill>
    </fill>
    <fill>
      <patternFill patternType="solid">
        <fgColor rgb="FF00B0F0"/>
        <bgColor rgb="FF33CCCC"/>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style="thick"/>
      <right style="thick"/>
      <top style="thick"/>
      <bottom style="thick"/>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3" fontId="0" fillId="0" borderId="0" applyFont="true" applyBorder="true" applyAlignment="true" applyProtection="true">
      <alignment horizontal="general" vertical="bottom" textRotation="0" wrapText="false" indent="0" shrinkToFit="false"/>
      <protection locked="true" hidden="false"/>
    </xf>
    <xf numFmtId="41" fontId="1" fillId="0" borderId="0" applyFont="true" applyBorder="false" applyAlignment="false" applyProtection="false"/>
    <xf numFmtId="166" fontId="0" fillId="0" borderId="0" applyFont="true" applyBorder="true" applyAlignment="true" applyProtection="true">
      <alignment horizontal="general" vertical="bottom" textRotation="0" wrapText="false" indent="0" shrinkToFit="false"/>
      <protection locked="true" hidden="false"/>
    </xf>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true" hidden="false"/>
    </xf>
    <xf numFmtId="165" fontId="4" fillId="0" borderId="0" xfId="0" applyFont="true" applyBorder="true" applyAlignment="true" applyProtection="true">
      <alignment horizontal="general" vertical="bottom" textRotation="0" wrapText="true" indent="0" shrinkToFit="false"/>
      <protection locked="true" hidden="false"/>
    </xf>
    <xf numFmtId="166" fontId="5" fillId="0" borderId="0" xfId="17"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true"/>
    </xf>
    <xf numFmtId="165" fontId="6" fillId="2" borderId="1" xfId="0" applyFont="true" applyBorder="true" applyAlignment="true" applyProtection="true">
      <alignment horizontal="center" vertical="center" textRotation="0" wrapText="true" indent="0" shrinkToFit="false"/>
      <protection locked="true" hidden="true"/>
    </xf>
    <xf numFmtId="166" fontId="6" fillId="2" borderId="1" xfId="17" applyFont="true" applyBorder="true" applyAlignment="true" applyProtection="true">
      <alignment horizontal="center" vertical="center" textRotation="0" wrapText="true" indent="0" shrinkToFit="false"/>
      <protection locked="true" hidden="true"/>
    </xf>
    <xf numFmtId="164" fontId="7" fillId="3" borderId="1" xfId="0" applyFont="true" applyBorder="true" applyAlignment="true" applyProtection="true">
      <alignment horizontal="center"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center" textRotation="0" wrapText="true" indent="0" shrinkToFit="false"/>
      <protection locked="true" hidden="false"/>
    </xf>
    <xf numFmtId="165" fontId="0" fillId="0" borderId="3" xfId="0" applyFont="false" applyBorder="true" applyAlignment="true" applyProtection="true">
      <alignment horizontal="general" vertical="center" textRotation="0" wrapText="true" indent="0" shrinkToFit="false"/>
      <protection locked="true" hidden="false"/>
    </xf>
    <xf numFmtId="164" fontId="0" fillId="0" borderId="4" xfId="0" applyFont="false" applyBorder="true" applyAlignment="true" applyProtection="true">
      <alignment horizontal="general" vertical="center" textRotation="0" wrapText="true" indent="0" shrinkToFit="false"/>
      <protection locked="true" hidden="false"/>
    </xf>
    <xf numFmtId="164" fontId="10" fillId="5"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justify"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7"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6" fontId="5" fillId="0" borderId="1" xfId="17"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left" vertical="bottom" textRotation="0" wrapText="true" indent="0" shrinkToFit="false"/>
      <protection locked="true" hidden="false"/>
    </xf>
    <xf numFmtId="168" fontId="13" fillId="0" borderId="1" xfId="0" applyFont="true" applyBorder="true" applyAlignment="true" applyProtection="true">
      <alignment horizontal="center" vertical="center" textRotation="0" wrapText="true" indent="0" shrinkToFit="false"/>
      <protection locked="true" hidden="false"/>
    </xf>
    <xf numFmtId="166" fontId="5" fillId="0" borderId="1" xfId="17" applyFont="true" applyBorder="true" applyAlignment="true" applyProtection="true">
      <alignment horizontal="general" vertical="center" textRotation="0" wrapText="true" indent="0" shrinkToFit="false"/>
      <protection locked="true" hidden="false"/>
    </xf>
    <xf numFmtId="165" fontId="5" fillId="0" borderId="1" xfId="17" applyFont="true" applyBorder="true" applyAlignment="true" applyProtection="true">
      <alignment horizontal="general" vertical="center" textRotation="0" wrapText="true" indent="0" shrinkToFit="false"/>
      <protection locked="true" hidden="false"/>
    </xf>
    <xf numFmtId="164" fontId="13" fillId="0" borderId="1" xfId="0" applyFont="true" applyBorder="true" applyAlignment="true" applyProtection="true">
      <alignment horizontal="justify" vertical="center" textRotation="0" wrapText="true" indent="0" shrinkToFit="false"/>
      <protection locked="true" hidden="false"/>
    </xf>
    <xf numFmtId="165" fontId="13" fillId="0" borderId="1"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general" vertical="bottom" textRotation="0" wrapText="true" indent="0" shrinkToFit="false"/>
      <protection locked="true" hidden="false"/>
    </xf>
    <xf numFmtId="164" fontId="14" fillId="0" borderId="1" xfId="20" applyFont="true" applyBorder="true" applyAlignment="true" applyProtection="true">
      <alignment horizontal="center" vertical="center" textRotation="0" wrapText="true" indent="0" shrinkToFit="false"/>
      <protection locked="true" hidden="false"/>
    </xf>
    <xf numFmtId="165" fontId="14" fillId="0" borderId="1" xfId="20" applyFont="true" applyBorder="true" applyAlignment="true" applyProtection="true">
      <alignment horizontal="center" vertical="center" textRotation="0" wrapText="true" indent="0" shrinkToFit="false"/>
      <protection locked="true" hidden="false"/>
    </xf>
    <xf numFmtId="167" fontId="13" fillId="0" borderId="1" xfId="0" applyFont="true" applyBorder="true" applyAlignment="true" applyProtection="true">
      <alignment horizontal="center" vertical="center" textRotation="0" wrapText="true" indent="0" shrinkToFit="false"/>
      <protection locked="true" hidden="false"/>
    </xf>
    <xf numFmtId="165" fontId="5" fillId="0" borderId="1" xfId="17"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bottom" textRotation="0" wrapText="true" indent="0" shrinkToFit="false"/>
      <protection locked="true" hidden="false"/>
    </xf>
    <xf numFmtId="169" fontId="4" fillId="0" borderId="0" xfId="0" applyFont="true" applyBorder="true" applyAlignment="true" applyProtection="true">
      <alignment horizontal="center" vertical="center" textRotation="0" wrapText="true" indent="0" shrinkToFit="false"/>
      <protection locked="true" hidden="false"/>
    </xf>
    <xf numFmtId="170" fontId="13" fillId="0" borderId="1"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general" vertical="center" textRotation="0" wrapText="true" indent="0" shrinkToFit="false"/>
      <protection locked="true" hidden="false"/>
    </xf>
    <xf numFmtId="164" fontId="13" fillId="0" borderId="5" xfId="0" applyFont="true" applyBorder="true" applyAlignment="true" applyProtection="true">
      <alignment horizontal="left" vertical="center" textRotation="0" wrapText="true" indent="0" shrinkToFit="false"/>
      <protection locked="true" hidden="false"/>
    </xf>
    <xf numFmtId="171" fontId="12" fillId="0" borderId="1" xfId="0" applyFont="true" applyBorder="true" applyAlignment="true" applyProtection="true">
      <alignment horizontal="center" vertical="center" textRotation="0" wrapText="true" indent="0" shrinkToFit="false"/>
      <protection locked="true" hidden="false"/>
    </xf>
    <xf numFmtId="169" fontId="5" fillId="0" borderId="1" xfId="17" applyFont="true" applyBorder="true" applyAlignment="true" applyProtection="true">
      <alignment horizontal="right" vertical="center" textRotation="0" wrapText="true" indent="0" shrinkToFit="false"/>
      <protection locked="true" hidden="false"/>
    </xf>
    <xf numFmtId="171" fontId="13" fillId="0" borderId="1" xfId="0" applyFont="true" applyBorder="true" applyAlignment="true" applyProtection="true">
      <alignment horizontal="center" vertical="center" textRotation="0" wrapText="true" indent="0" shrinkToFit="false"/>
      <protection locked="true" hidden="false"/>
    </xf>
    <xf numFmtId="166" fontId="12" fillId="0" borderId="1" xfId="17"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center" vertical="center" textRotation="0" wrapText="true" indent="0" shrinkToFit="false"/>
      <protection locked="true" hidden="false"/>
    </xf>
    <xf numFmtId="164" fontId="19" fillId="2" borderId="0"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72" fontId="22" fillId="2" borderId="0" xfId="0" applyFont="true" applyBorder="true" applyAlignment="true" applyProtection="true">
      <alignment horizontal="center" vertical="top"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74" fontId="0" fillId="0" borderId="0" xfId="0" applyFont="false" applyBorder="false" applyAlignment="true" applyProtection="true">
      <alignment horizontal="general" vertical="bottom" textRotation="0" wrapText="false" indent="0" shrinkToFit="false"/>
      <protection locked="true" hidden="false"/>
    </xf>
    <xf numFmtId="164" fontId="23" fillId="0" borderId="5" xfId="0" applyFont="true" applyBorder="true" applyAlignment="true" applyProtection="true">
      <alignment horizontal="center" vertical="center" textRotation="0" wrapText="true" indent="0" shrinkToFit="false"/>
      <protection locked="true" hidden="false"/>
    </xf>
    <xf numFmtId="174" fontId="23" fillId="0" borderId="5" xfId="0" applyFont="true" applyBorder="true" applyAlignment="true" applyProtection="true">
      <alignment horizontal="center" vertical="center" textRotation="0" wrapText="true" indent="0" shrinkToFit="false"/>
      <protection locked="true" hidden="false"/>
    </xf>
    <xf numFmtId="174" fontId="23" fillId="0" borderId="0" xfId="0" applyFont="true" applyBorder="true" applyAlignment="true" applyProtection="true">
      <alignment horizontal="center" vertical="center" textRotation="0" wrapText="true" indent="0" shrinkToFit="false"/>
      <protection locked="true" hidden="false"/>
    </xf>
    <xf numFmtId="164" fontId="24" fillId="0" borderId="5" xfId="0" applyFont="true" applyBorder="true" applyAlignment="true" applyProtection="true">
      <alignment horizontal="center" vertical="center" textRotation="0" wrapText="false" indent="0" shrinkToFit="false"/>
      <protection locked="true" hidden="false"/>
    </xf>
    <xf numFmtId="169" fontId="24" fillId="0" borderId="5" xfId="0" applyFont="true" applyBorder="true" applyAlignment="true" applyProtection="true">
      <alignment horizontal="general" vertical="center" textRotation="0" wrapText="false" indent="0" shrinkToFit="false"/>
      <protection locked="true" hidden="false"/>
    </xf>
    <xf numFmtId="174" fontId="24" fillId="0" borderId="0" xfId="0" applyFont="true" applyBorder="true" applyAlignment="true" applyProtection="true">
      <alignment horizontal="general" vertical="bottom" textRotation="0" wrapText="false" indent="0" shrinkToFit="false"/>
      <protection locked="true" hidden="false"/>
    </xf>
    <xf numFmtId="164" fontId="20" fillId="2" borderId="6" xfId="0" applyFont="true" applyBorder="true" applyAlignment="true" applyProtection="true">
      <alignment horizontal="center" vertical="center" textRotation="0" wrapText="true" indent="0" shrinkToFit="false"/>
      <protection locked="true" hidden="false"/>
    </xf>
    <xf numFmtId="169" fontId="21" fillId="0" borderId="6" xfId="0" applyFont="true" applyBorder="true" applyAlignment="true" applyProtection="true">
      <alignment horizontal="center" vertical="center" textRotation="0" wrapText="tru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cel Built-in Normal 14" xfId="20"/>
  </cellStyles>
  <dxfs count="9">
    <dxf>
      <fill>
        <patternFill patternType="solid">
          <fgColor rgb="FF000000"/>
          <bgColor rgb="FF000000"/>
        </patternFill>
      </fill>
    </dxf>
    <dxf>
      <fill>
        <patternFill patternType="solid">
          <fgColor rgb="FF00B0F0"/>
          <bgColor rgb="FF000000"/>
        </patternFill>
      </fill>
    </dxf>
    <dxf>
      <fill>
        <patternFill patternType="solid">
          <fgColor rgb="FFDDDDDD"/>
          <bgColor rgb="FF000000"/>
        </patternFill>
      </fill>
    </dxf>
    <dxf>
      <fill>
        <patternFill patternType="solid">
          <fgColor rgb="FFFFFF00"/>
          <bgColor rgb="FF000000"/>
        </patternFill>
      </fill>
    </dxf>
    <dxf>
      <fill>
        <patternFill patternType="solid">
          <bgColor rgb="FF000000"/>
        </patternFill>
      </fill>
    </dxf>
    <dxf>
      <fill>
        <patternFill patternType="solid">
          <fgColor rgb="FF1F497D"/>
          <bgColor rgb="FF000000"/>
        </patternFill>
      </fill>
    </dxf>
    <dxf>
      <fill>
        <patternFill patternType="solid">
          <fgColor rgb="FFC0504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C0504D"/>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4320000</xdr:colOff>
      <xdr:row>3</xdr:row>
      <xdr:rowOff>36000</xdr:rowOff>
    </xdr:from>
    <xdr:to>
      <xdr:col>9</xdr:col>
      <xdr:colOff>561600</xdr:colOff>
      <xdr:row>3</xdr:row>
      <xdr:rowOff>3636000</xdr:rowOff>
    </xdr:to>
    <xdr:pic>
      <xdr:nvPicPr>
        <xdr:cNvPr id="0" name="Figura 1" descr=""/>
        <xdr:cNvPicPr/>
      </xdr:nvPicPr>
      <xdr:blipFill>
        <a:blip r:embed="rId1"/>
        <a:stretch/>
      </xdr:blipFill>
      <xdr:spPr>
        <a:xfrm>
          <a:off x="5084640" y="2305440"/>
          <a:ext cx="6138000" cy="3600000"/>
        </a:xfrm>
        <a:prstGeom prst="rect">
          <a:avLst/>
        </a:prstGeom>
        <a:ln w="0">
          <a:noFill/>
        </a:ln>
      </xdr:spPr>
    </xdr:pic>
    <xdr:clientData/>
  </xdr:twoCellAnchor>
  <xdr:twoCellAnchor editAs="oneCell">
    <xdr:from>
      <xdr:col>5</xdr:col>
      <xdr:colOff>110880</xdr:colOff>
      <xdr:row>2785</xdr:row>
      <xdr:rowOff>72000</xdr:rowOff>
    </xdr:from>
    <xdr:to>
      <xdr:col>7</xdr:col>
      <xdr:colOff>601560</xdr:colOff>
      <xdr:row>2792</xdr:row>
      <xdr:rowOff>231840</xdr:rowOff>
    </xdr:to>
    <xdr:pic>
      <xdr:nvPicPr>
        <xdr:cNvPr id="1" name="Figura 2" descr=""/>
        <xdr:cNvPicPr/>
      </xdr:nvPicPr>
      <xdr:blipFill>
        <a:blip r:embed="rId2"/>
        <a:stretch/>
      </xdr:blipFill>
      <xdr:spPr>
        <a:xfrm>
          <a:off x="7056000" y="518144400"/>
          <a:ext cx="2192400" cy="216000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d:/tab%20jud%20mpu/2021/plan-assiste/benner/tabjudmpu.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orte Honorário"/>
    </sheetNames>
    <sheetDataSet>
      <sheetData sheetId="0"/>
    </sheetDataSet>
  </externalBook>
</externalLink>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4962"/>
  <sheetViews>
    <sheetView showFormulas="false" showGridLines="false" showRowColHeaders="true" showZeros="true" rightToLeft="false" tabSelected="true" showOutlineSymbols="true" defaultGridColor="true" view="normal" topLeftCell="A2782" colorId="64" zoomScale="75" zoomScaleNormal="75" zoomScalePageLayoutView="100" workbookViewId="0">
      <selection pane="topLeft" activeCell="A2794" activeCellId="0" sqref="A2794:O2794"/>
    </sheetView>
  </sheetViews>
  <sheetFormatPr defaultColWidth="9.13671875" defaultRowHeight="12.8" zeroHeight="false" outlineLevelRow="0" outlineLevelCol="0"/>
  <cols>
    <col collapsed="false" customWidth="true" hidden="false" outlineLevel="0" max="1" min="1" style="1" width="10.85"/>
    <col collapsed="false" customWidth="true" hidden="false" outlineLevel="0" max="2" min="2" style="1" width="61.99"/>
    <col collapsed="false" customWidth="true" hidden="false" outlineLevel="0" max="3" min="3" style="1" width="9.42"/>
    <col collapsed="false" customWidth="true" hidden="false" outlineLevel="0" max="4" min="4" style="1" width="6.15"/>
    <col collapsed="false" customWidth="true" hidden="false" outlineLevel="0" max="5" min="5" style="2" width="10.12"/>
    <col collapsed="false" customWidth="true" hidden="false" outlineLevel="0" max="6" min="6" style="1" width="5.57"/>
    <col collapsed="false" customWidth="true" hidden="false" outlineLevel="0" max="7" min="7" style="1" width="18.58"/>
    <col collapsed="false" customWidth="true" hidden="false" outlineLevel="0" max="8" min="8" style="1" width="12.29"/>
    <col collapsed="false" customWidth="true" hidden="false" outlineLevel="0" max="9" min="9" style="1" width="16.29"/>
    <col collapsed="false" customWidth="true" hidden="false" outlineLevel="0" max="10" min="10" style="1" width="10"/>
    <col collapsed="false" customWidth="true" hidden="false" outlineLevel="0" max="11" min="11" style="3" width="11.3"/>
    <col collapsed="false" customWidth="true" hidden="false" outlineLevel="0" max="12" min="12" style="1" width="13.57"/>
    <col collapsed="false" customWidth="true" hidden="false" outlineLevel="0" max="13" min="13" style="1" width="15.71"/>
    <col collapsed="false" customWidth="true" hidden="false" outlineLevel="0" max="14" min="14" style="1" width="9.59"/>
    <col collapsed="false" customWidth="true" hidden="false" outlineLevel="0" max="15" min="15" style="1" width="20.57"/>
    <col collapsed="false" customWidth="true" hidden="false" outlineLevel="0" max="17" min="16" style="1" width="15.31"/>
    <col collapsed="false" customWidth="false" hidden="false" outlineLevel="0" max="1024" min="18" style="1" width="9.13"/>
  </cols>
  <sheetData>
    <row r="1" customFormat="false" ht="27" hidden="false" customHeight="true" outlineLevel="0" collapsed="false">
      <c r="A1" s="4" t="s">
        <v>0</v>
      </c>
      <c r="B1" s="4" t="s">
        <v>1</v>
      </c>
      <c r="C1" s="5" t="s">
        <v>2</v>
      </c>
      <c r="D1" s="5" t="s">
        <v>3</v>
      </c>
      <c r="E1" s="6" t="s">
        <v>4</v>
      </c>
      <c r="F1" s="5" t="s">
        <v>5</v>
      </c>
      <c r="G1" s="5" t="s">
        <v>6</v>
      </c>
      <c r="H1" s="5" t="s">
        <v>7</v>
      </c>
      <c r="I1" s="5" t="s">
        <v>8</v>
      </c>
      <c r="J1" s="5" t="s">
        <v>9</v>
      </c>
      <c r="K1" s="5" t="s">
        <v>10</v>
      </c>
      <c r="L1" s="5" t="s">
        <v>11</v>
      </c>
      <c r="M1" s="5" t="s">
        <v>12</v>
      </c>
      <c r="N1" s="5" t="s">
        <v>13</v>
      </c>
      <c r="O1" s="7" t="s">
        <v>14</v>
      </c>
    </row>
    <row r="2" customFormat="false" ht="113.25" hidden="false" customHeight="true" outlineLevel="0" collapsed="false">
      <c r="A2" s="8" t="s">
        <v>15</v>
      </c>
      <c r="B2" s="8"/>
      <c r="C2" s="8"/>
      <c r="D2" s="8"/>
      <c r="E2" s="8"/>
      <c r="F2" s="8"/>
      <c r="G2" s="8"/>
      <c r="H2" s="8"/>
      <c r="I2" s="8"/>
      <c r="J2" s="8"/>
      <c r="K2" s="8"/>
      <c r="L2" s="8"/>
      <c r="M2" s="8"/>
      <c r="N2" s="8"/>
      <c r="O2" s="8"/>
    </row>
    <row r="3" customFormat="false" ht="38.45" hidden="false" customHeight="true" outlineLevel="0" collapsed="false">
      <c r="A3" s="9" t="s">
        <v>16</v>
      </c>
      <c r="B3" s="9"/>
      <c r="C3" s="9"/>
      <c r="D3" s="9"/>
      <c r="E3" s="9"/>
      <c r="F3" s="9"/>
      <c r="G3" s="9"/>
      <c r="H3" s="9"/>
      <c r="I3" s="9"/>
      <c r="J3" s="9"/>
      <c r="K3" s="9"/>
      <c r="L3" s="9"/>
      <c r="M3" s="9"/>
      <c r="N3" s="9"/>
      <c r="O3" s="9"/>
    </row>
    <row r="4" customFormat="false" ht="291" hidden="false" customHeight="true" outlineLevel="0" collapsed="false">
      <c r="A4" s="10"/>
      <c r="B4" s="11"/>
      <c r="C4" s="11"/>
      <c r="D4" s="11"/>
      <c r="E4" s="12"/>
      <c r="F4" s="11"/>
      <c r="G4" s="11"/>
      <c r="H4" s="11"/>
      <c r="I4" s="11"/>
      <c r="J4" s="11"/>
      <c r="K4" s="11"/>
      <c r="L4" s="11"/>
      <c r="M4" s="11"/>
      <c r="N4" s="11"/>
      <c r="O4" s="13"/>
    </row>
    <row r="5" customFormat="false" ht="31.5" hidden="false" customHeight="true" outlineLevel="0" collapsed="false">
      <c r="A5" s="14" t="s">
        <v>17</v>
      </c>
      <c r="B5" s="14"/>
      <c r="C5" s="14"/>
      <c r="D5" s="14"/>
      <c r="E5" s="14"/>
      <c r="F5" s="14"/>
      <c r="G5" s="14"/>
      <c r="H5" s="14"/>
      <c r="I5" s="14"/>
      <c r="J5" s="14"/>
      <c r="K5" s="14"/>
      <c r="L5" s="14"/>
      <c r="M5" s="14"/>
      <c r="N5" s="14"/>
      <c r="O5" s="14"/>
    </row>
    <row r="6" customFormat="false" ht="44.25" hidden="false" customHeight="true" outlineLevel="0" collapsed="false">
      <c r="A6" s="15" t="s">
        <v>18</v>
      </c>
      <c r="B6" s="15"/>
      <c r="C6" s="15"/>
      <c r="D6" s="15"/>
      <c r="E6" s="15"/>
      <c r="F6" s="15"/>
      <c r="G6" s="15"/>
      <c r="H6" s="15"/>
      <c r="I6" s="15"/>
      <c r="J6" s="15"/>
      <c r="K6" s="15"/>
      <c r="L6" s="15"/>
      <c r="M6" s="15"/>
      <c r="N6" s="15"/>
      <c r="O6" s="15"/>
    </row>
    <row r="7" customFormat="false" ht="22.5" hidden="false" customHeight="true" outlineLevel="0" collapsed="false">
      <c r="A7" s="15" t="s">
        <v>19</v>
      </c>
      <c r="B7" s="15"/>
      <c r="C7" s="15"/>
      <c r="D7" s="15"/>
      <c r="E7" s="15"/>
      <c r="F7" s="15"/>
      <c r="G7" s="15"/>
      <c r="H7" s="15"/>
      <c r="I7" s="15"/>
      <c r="J7" s="15"/>
      <c r="K7" s="15"/>
      <c r="L7" s="15"/>
      <c r="M7" s="15"/>
      <c r="N7" s="15"/>
      <c r="O7" s="15"/>
    </row>
    <row r="8" customFormat="false" ht="86.25" hidden="false" customHeight="true" outlineLevel="0" collapsed="false">
      <c r="A8" s="15" t="s">
        <v>20</v>
      </c>
      <c r="B8" s="15"/>
      <c r="C8" s="15"/>
      <c r="D8" s="15"/>
      <c r="E8" s="15"/>
      <c r="F8" s="15"/>
      <c r="G8" s="15"/>
      <c r="H8" s="15"/>
      <c r="I8" s="15"/>
      <c r="J8" s="15"/>
      <c r="K8" s="15"/>
      <c r="L8" s="15"/>
      <c r="M8" s="15"/>
      <c r="N8" s="15"/>
      <c r="O8" s="15"/>
    </row>
    <row r="9" customFormat="false" ht="22.5" hidden="false" customHeight="true" outlineLevel="0" collapsed="false">
      <c r="A9" s="15" t="s">
        <v>21</v>
      </c>
      <c r="B9" s="15"/>
      <c r="C9" s="15"/>
      <c r="D9" s="15"/>
      <c r="E9" s="15"/>
      <c r="F9" s="15"/>
      <c r="G9" s="15"/>
      <c r="H9" s="15"/>
      <c r="I9" s="15"/>
      <c r="J9" s="15"/>
      <c r="K9" s="15"/>
      <c r="L9" s="15"/>
      <c r="M9" s="15"/>
      <c r="N9" s="15"/>
      <c r="O9" s="15"/>
    </row>
    <row r="10" customFormat="false" ht="22.5" hidden="false" customHeight="true" outlineLevel="0" collapsed="false">
      <c r="A10" s="15" t="s">
        <v>22</v>
      </c>
      <c r="B10" s="15"/>
      <c r="C10" s="15"/>
      <c r="D10" s="15"/>
      <c r="E10" s="15"/>
      <c r="F10" s="15"/>
      <c r="G10" s="15"/>
      <c r="H10" s="15"/>
      <c r="I10" s="15"/>
      <c r="J10" s="15"/>
      <c r="K10" s="15"/>
      <c r="L10" s="15"/>
      <c r="M10" s="15"/>
      <c r="N10" s="15"/>
      <c r="O10" s="15"/>
    </row>
    <row r="11" customFormat="false" ht="30" hidden="false" customHeight="true" outlineLevel="0" collapsed="false">
      <c r="A11" s="14" t="s">
        <v>23</v>
      </c>
      <c r="B11" s="14"/>
      <c r="C11" s="14"/>
      <c r="D11" s="14"/>
      <c r="E11" s="14"/>
      <c r="F11" s="14"/>
      <c r="G11" s="14"/>
      <c r="H11" s="14"/>
      <c r="I11" s="14"/>
      <c r="J11" s="14"/>
      <c r="K11" s="14"/>
      <c r="L11" s="14"/>
      <c r="M11" s="14"/>
      <c r="N11" s="14"/>
      <c r="O11" s="14"/>
    </row>
    <row r="12" customFormat="false" ht="22.5" hidden="false" customHeight="true" outlineLevel="0" collapsed="false">
      <c r="A12" s="15" t="s">
        <v>24</v>
      </c>
      <c r="B12" s="15"/>
      <c r="C12" s="15"/>
      <c r="D12" s="15"/>
      <c r="E12" s="15"/>
      <c r="F12" s="15"/>
      <c r="G12" s="15"/>
      <c r="H12" s="15"/>
      <c r="I12" s="15"/>
      <c r="J12" s="15"/>
      <c r="K12" s="15"/>
      <c r="L12" s="15"/>
      <c r="M12" s="15"/>
      <c r="N12" s="15"/>
      <c r="O12" s="15"/>
    </row>
    <row r="13" customFormat="false" ht="22.5" hidden="false" customHeight="true" outlineLevel="0" collapsed="false">
      <c r="A13" s="15" t="s">
        <v>25</v>
      </c>
      <c r="B13" s="15"/>
      <c r="C13" s="15"/>
      <c r="D13" s="15"/>
      <c r="E13" s="15"/>
      <c r="F13" s="15"/>
      <c r="G13" s="15"/>
      <c r="H13" s="15"/>
      <c r="I13" s="15"/>
      <c r="J13" s="15"/>
      <c r="K13" s="15"/>
      <c r="L13" s="15"/>
      <c r="M13" s="15"/>
      <c r="N13" s="15"/>
      <c r="O13" s="15"/>
    </row>
    <row r="14" customFormat="false" ht="22.5" hidden="false" customHeight="true" outlineLevel="0" collapsed="false">
      <c r="A14" s="15" t="s">
        <v>26</v>
      </c>
      <c r="B14" s="15"/>
      <c r="C14" s="15"/>
      <c r="D14" s="15"/>
      <c r="E14" s="15"/>
      <c r="F14" s="15"/>
      <c r="G14" s="15"/>
      <c r="H14" s="15"/>
      <c r="I14" s="15"/>
      <c r="J14" s="15"/>
      <c r="K14" s="15"/>
      <c r="L14" s="15"/>
      <c r="M14" s="15"/>
      <c r="N14" s="15"/>
      <c r="O14" s="15"/>
    </row>
    <row r="15" customFormat="false" ht="22.5" hidden="false" customHeight="true" outlineLevel="0" collapsed="false">
      <c r="A15" s="15" t="s">
        <v>27</v>
      </c>
      <c r="B15" s="15"/>
      <c r="C15" s="15"/>
      <c r="D15" s="15"/>
      <c r="E15" s="15"/>
      <c r="F15" s="15"/>
      <c r="G15" s="15"/>
      <c r="H15" s="15"/>
      <c r="I15" s="15"/>
      <c r="J15" s="15"/>
      <c r="K15" s="15"/>
      <c r="L15" s="15"/>
      <c r="M15" s="15"/>
      <c r="N15" s="15"/>
      <c r="O15" s="15"/>
    </row>
    <row r="16" customFormat="false" ht="27" hidden="false" customHeight="true" outlineLevel="0" collapsed="false">
      <c r="A16" s="14" t="s">
        <v>28</v>
      </c>
      <c r="B16" s="14"/>
      <c r="C16" s="14"/>
      <c r="D16" s="14"/>
      <c r="E16" s="14"/>
      <c r="F16" s="14"/>
      <c r="G16" s="14"/>
      <c r="H16" s="14"/>
      <c r="I16" s="14"/>
      <c r="J16" s="14"/>
      <c r="K16" s="14"/>
      <c r="L16" s="14"/>
      <c r="M16" s="14"/>
      <c r="N16" s="14"/>
      <c r="O16" s="14"/>
    </row>
    <row r="17" customFormat="false" ht="59.25" hidden="false" customHeight="true" outlineLevel="0" collapsed="false">
      <c r="A17" s="15" t="s">
        <v>29</v>
      </c>
      <c r="B17" s="15"/>
      <c r="C17" s="15"/>
      <c r="D17" s="15"/>
      <c r="E17" s="15"/>
      <c r="F17" s="15"/>
      <c r="G17" s="15"/>
      <c r="H17" s="15"/>
      <c r="I17" s="15"/>
      <c r="J17" s="15"/>
      <c r="K17" s="15"/>
      <c r="L17" s="15"/>
      <c r="M17" s="15"/>
      <c r="N17" s="15"/>
      <c r="O17" s="15"/>
    </row>
    <row r="18" customFormat="false" ht="22.5" hidden="false" customHeight="true" outlineLevel="0" collapsed="false">
      <c r="A18" s="15" t="s">
        <v>30</v>
      </c>
      <c r="B18" s="15"/>
      <c r="C18" s="15"/>
      <c r="D18" s="15"/>
      <c r="E18" s="15"/>
      <c r="F18" s="15"/>
      <c r="G18" s="15"/>
      <c r="H18" s="15"/>
      <c r="I18" s="15"/>
      <c r="J18" s="15"/>
      <c r="K18" s="15"/>
      <c r="L18" s="15"/>
      <c r="M18" s="15"/>
      <c r="N18" s="15"/>
      <c r="O18" s="15"/>
    </row>
    <row r="19" customFormat="false" ht="22.5" hidden="false" customHeight="true" outlineLevel="0" collapsed="false">
      <c r="A19" s="15" t="s">
        <v>31</v>
      </c>
      <c r="B19" s="15"/>
      <c r="C19" s="15"/>
      <c r="D19" s="15"/>
      <c r="E19" s="15"/>
      <c r="F19" s="15"/>
      <c r="G19" s="15"/>
      <c r="H19" s="15"/>
      <c r="I19" s="15"/>
      <c r="J19" s="15"/>
      <c r="K19" s="15"/>
      <c r="L19" s="15"/>
      <c r="M19" s="15"/>
      <c r="N19" s="15"/>
      <c r="O19" s="15"/>
    </row>
    <row r="20" customFormat="false" ht="22.5" hidden="false" customHeight="true" outlineLevel="0" collapsed="false">
      <c r="A20" s="15" t="s">
        <v>32</v>
      </c>
      <c r="B20" s="15"/>
      <c r="C20" s="15"/>
      <c r="D20" s="15"/>
      <c r="E20" s="15"/>
      <c r="F20" s="15"/>
      <c r="G20" s="15"/>
      <c r="H20" s="15"/>
      <c r="I20" s="15"/>
      <c r="J20" s="15"/>
      <c r="K20" s="15"/>
      <c r="L20" s="15"/>
      <c r="M20" s="15"/>
      <c r="N20" s="15"/>
      <c r="O20" s="15"/>
    </row>
    <row r="21" customFormat="false" ht="38.25" hidden="false" customHeight="true" outlineLevel="0" collapsed="false">
      <c r="A21" s="15" t="s">
        <v>33</v>
      </c>
      <c r="B21" s="15"/>
      <c r="C21" s="15"/>
      <c r="D21" s="15"/>
      <c r="E21" s="15"/>
      <c r="F21" s="15"/>
      <c r="G21" s="15"/>
      <c r="H21" s="15"/>
      <c r="I21" s="15"/>
      <c r="J21" s="15"/>
      <c r="K21" s="15"/>
      <c r="L21" s="15"/>
      <c r="M21" s="15"/>
      <c r="N21" s="15"/>
      <c r="O21" s="15"/>
    </row>
    <row r="22" customFormat="false" ht="28.5" hidden="false" customHeight="true" outlineLevel="0" collapsed="false">
      <c r="A22" s="14" t="s">
        <v>34</v>
      </c>
      <c r="B22" s="14"/>
      <c r="C22" s="14"/>
      <c r="D22" s="14"/>
      <c r="E22" s="14"/>
      <c r="F22" s="14"/>
      <c r="G22" s="14"/>
      <c r="H22" s="14"/>
      <c r="I22" s="14"/>
      <c r="J22" s="14"/>
      <c r="K22" s="14"/>
      <c r="L22" s="14"/>
      <c r="M22" s="14"/>
      <c r="N22" s="14"/>
      <c r="O22" s="14"/>
    </row>
    <row r="23" customFormat="false" ht="42" hidden="false" customHeight="true" outlineLevel="0" collapsed="false">
      <c r="A23" s="15" t="s">
        <v>35</v>
      </c>
      <c r="B23" s="15"/>
      <c r="C23" s="15"/>
      <c r="D23" s="15"/>
      <c r="E23" s="15"/>
      <c r="F23" s="15"/>
      <c r="G23" s="15"/>
      <c r="H23" s="15"/>
      <c r="I23" s="15"/>
      <c r="J23" s="15"/>
      <c r="K23" s="15"/>
      <c r="L23" s="15"/>
      <c r="M23" s="15"/>
      <c r="N23" s="15"/>
      <c r="O23" s="15"/>
    </row>
    <row r="24" customFormat="false" ht="22.5" hidden="false" customHeight="true" outlineLevel="0" collapsed="false">
      <c r="A24" s="15" t="s">
        <v>36</v>
      </c>
      <c r="B24" s="15"/>
      <c r="C24" s="15"/>
      <c r="D24" s="15"/>
      <c r="E24" s="15"/>
      <c r="F24" s="15"/>
      <c r="G24" s="15"/>
      <c r="H24" s="15"/>
      <c r="I24" s="15"/>
      <c r="J24" s="15"/>
      <c r="K24" s="15"/>
      <c r="L24" s="15"/>
      <c r="M24" s="15"/>
      <c r="N24" s="15"/>
      <c r="O24" s="15"/>
    </row>
    <row r="25" customFormat="false" ht="22.5" hidden="false" customHeight="true" outlineLevel="0" collapsed="false">
      <c r="A25" s="15" t="s">
        <v>37</v>
      </c>
      <c r="B25" s="15"/>
      <c r="C25" s="15"/>
      <c r="D25" s="15"/>
      <c r="E25" s="15"/>
      <c r="F25" s="15"/>
      <c r="G25" s="15"/>
      <c r="H25" s="15"/>
      <c r="I25" s="15"/>
      <c r="J25" s="15"/>
      <c r="K25" s="15"/>
      <c r="L25" s="15"/>
      <c r="M25" s="15"/>
      <c r="N25" s="15"/>
      <c r="O25" s="15"/>
    </row>
    <row r="26" customFormat="false" ht="22.5" hidden="false" customHeight="true" outlineLevel="0" collapsed="false">
      <c r="A26" s="15" t="s">
        <v>38</v>
      </c>
      <c r="B26" s="15"/>
      <c r="C26" s="15"/>
      <c r="D26" s="15"/>
      <c r="E26" s="15"/>
      <c r="F26" s="15"/>
      <c r="G26" s="15"/>
      <c r="H26" s="15"/>
      <c r="I26" s="15"/>
      <c r="J26" s="15"/>
      <c r="K26" s="15"/>
      <c r="L26" s="15"/>
      <c r="M26" s="15"/>
      <c r="N26" s="15"/>
      <c r="O26" s="15"/>
    </row>
    <row r="27" customFormat="false" ht="22.5" hidden="false" customHeight="true" outlineLevel="0" collapsed="false">
      <c r="A27" s="15" t="s">
        <v>39</v>
      </c>
      <c r="B27" s="15"/>
      <c r="C27" s="15"/>
      <c r="D27" s="15"/>
      <c r="E27" s="15"/>
      <c r="F27" s="15"/>
      <c r="G27" s="15"/>
      <c r="H27" s="15"/>
      <c r="I27" s="15"/>
      <c r="J27" s="15"/>
      <c r="K27" s="15"/>
      <c r="L27" s="15"/>
      <c r="M27" s="15"/>
      <c r="N27" s="15"/>
      <c r="O27" s="15"/>
    </row>
    <row r="28" customFormat="false" ht="22.5" hidden="false" customHeight="true" outlineLevel="0" collapsed="false">
      <c r="A28" s="15" t="s">
        <v>40</v>
      </c>
      <c r="B28" s="15"/>
      <c r="C28" s="15"/>
      <c r="D28" s="15"/>
      <c r="E28" s="15"/>
      <c r="F28" s="15"/>
      <c r="G28" s="15"/>
      <c r="H28" s="15"/>
      <c r="I28" s="15"/>
      <c r="J28" s="15"/>
      <c r="K28" s="15"/>
      <c r="L28" s="15"/>
      <c r="M28" s="15"/>
      <c r="N28" s="15"/>
      <c r="O28" s="15"/>
    </row>
    <row r="29" customFormat="false" ht="30.95" hidden="false" customHeight="true" outlineLevel="0" collapsed="false">
      <c r="A29" s="14" t="s">
        <v>41</v>
      </c>
      <c r="B29" s="14"/>
      <c r="C29" s="14"/>
      <c r="D29" s="14"/>
      <c r="E29" s="14"/>
      <c r="F29" s="14"/>
      <c r="G29" s="14"/>
      <c r="H29" s="14"/>
      <c r="I29" s="14"/>
      <c r="J29" s="14"/>
      <c r="K29" s="14"/>
      <c r="L29" s="14"/>
      <c r="M29" s="14"/>
      <c r="N29" s="14"/>
      <c r="O29" s="14"/>
    </row>
    <row r="30" customFormat="false" ht="24.75" hidden="false" customHeight="true" outlineLevel="0" collapsed="false">
      <c r="A30" s="15" t="s">
        <v>42</v>
      </c>
      <c r="B30" s="15"/>
      <c r="C30" s="15"/>
      <c r="D30" s="15"/>
      <c r="E30" s="15"/>
      <c r="F30" s="15"/>
      <c r="G30" s="15"/>
      <c r="H30" s="15"/>
      <c r="I30" s="15"/>
      <c r="J30" s="15"/>
      <c r="K30" s="15"/>
      <c r="L30" s="15"/>
      <c r="M30" s="15"/>
      <c r="N30" s="15"/>
      <c r="O30" s="15"/>
    </row>
    <row r="31" customFormat="false" ht="29.25" hidden="false" customHeight="true" outlineLevel="0" collapsed="false">
      <c r="A31" s="15" t="s">
        <v>43</v>
      </c>
      <c r="B31" s="15"/>
      <c r="C31" s="15"/>
      <c r="D31" s="15"/>
      <c r="E31" s="15"/>
      <c r="F31" s="15"/>
      <c r="G31" s="15"/>
      <c r="H31" s="15"/>
      <c r="I31" s="15"/>
      <c r="J31" s="15"/>
      <c r="K31" s="15"/>
      <c r="L31" s="15"/>
      <c r="M31" s="15"/>
      <c r="N31" s="15"/>
      <c r="O31" s="15"/>
    </row>
    <row r="32" customFormat="false" ht="27.75" hidden="false" customHeight="true" outlineLevel="0" collapsed="false">
      <c r="A32" s="14" t="s">
        <v>44</v>
      </c>
      <c r="B32" s="14"/>
      <c r="C32" s="14"/>
      <c r="D32" s="14"/>
      <c r="E32" s="14"/>
      <c r="F32" s="14"/>
      <c r="G32" s="14"/>
      <c r="H32" s="14"/>
      <c r="I32" s="14"/>
      <c r="J32" s="14"/>
      <c r="K32" s="14"/>
      <c r="L32" s="14"/>
      <c r="M32" s="14"/>
      <c r="N32" s="14"/>
      <c r="O32" s="14"/>
    </row>
    <row r="33" customFormat="false" ht="28.5" hidden="false" customHeight="true" outlineLevel="0" collapsed="false">
      <c r="A33" s="15" t="s">
        <v>45</v>
      </c>
      <c r="B33" s="15"/>
      <c r="C33" s="15"/>
      <c r="D33" s="15"/>
      <c r="E33" s="15"/>
      <c r="F33" s="15"/>
      <c r="G33" s="15"/>
      <c r="H33" s="15"/>
      <c r="I33" s="15"/>
      <c r="J33" s="15"/>
      <c r="K33" s="15"/>
      <c r="L33" s="15"/>
      <c r="M33" s="15"/>
      <c r="N33" s="15"/>
      <c r="O33" s="15"/>
    </row>
    <row r="34" customFormat="false" ht="37.5" hidden="false" customHeight="true" outlineLevel="0" collapsed="false">
      <c r="A34" s="15" t="s">
        <v>46</v>
      </c>
      <c r="B34" s="15"/>
      <c r="C34" s="15"/>
      <c r="D34" s="15"/>
      <c r="E34" s="15"/>
      <c r="F34" s="15"/>
      <c r="G34" s="15"/>
      <c r="H34" s="15"/>
      <c r="I34" s="15"/>
      <c r="J34" s="15"/>
      <c r="K34" s="15"/>
      <c r="L34" s="15"/>
      <c r="M34" s="15"/>
      <c r="N34" s="15"/>
      <c r="O34" s="15"/>
    </row>
    <row r="35" customFormat="false" ht="22.5" hidden="false" customHeight="true" outlineLevel="0" collapsed="false">
      <c r="A35" s="15" t="s">
        <v>47</v>
      </c>
      <c r="B35" s="15"/>
      <c r="C35" s="15"/>
      <c r="D35" s="15"/>
      <c r="E35" s="15"/>
      <c r="F35" s="15"/>
      <c r="G35" s="15"/>
      <c r="H35" s="15"/>
      <c r="I35" s="15"/>
      <c r="J35" s="15"/>
      <c r="K35" s="15"/>
      <c r="L35" s="15"/>
      <c r="M35" s="15"/>
      <c r="N35" s="15"/>
      <c r="O35" s="15"/>
    </row>
    <row r="36" customFormat="false" ht="35.25" hidden="false" customHeight="true" outlineLevel="0" collapsed="false">
      <c r="A36" s="9" t="s">
        <v>48</v>
      </c>
      <c r="B36" s="9"/>
      <c r="C36" s="9"/>
      <c r="D36" s="9"/>
      <c r="E36" s="9"/>
      <c r="F36" s="9"/>
      <c r="G36" s="9"/>
      <c r="H36" s="9"/>
      <c r="I36" s="9"/>
      <c r="J36" s="9"/>
      <c r="K36" s="9"/>
      <c r="L36" s="9"/>
      <c r="M36" s="9"/>
      <c r="N36" s="9"/>
      <c r="O36" s="9"/>
    </row>
    <row r="37" customFormat="false" ht="27" hidden="false" customHeight="true" outlineLevel="0" collapsed="false">
      <c r="A37" s="14" t="s">
        <v>49</v>
      </c>
      <c r="B37" s="14"/>
      <c r="C37" s="14"/>
      <c r="D37" s="14"/>
      <c r="E37" s="14"/>
      <c r="F37" s="14"/>
      <c r="G37" s="14"/>
      <c r="H37" s="14"/>
      <c r="I37" s="14"/>
      <c r="J37" s="14"/>
      <c r="K37" s="14"/>
      <c r="L37" s="14"/>
      <c r="M37" s="14"/>
      <c r="N37" s="14"/>
      <c r="O37" s="14"/>
    </row>
    <row r="38" customFormat="false" ht="11.25" hidden="false" customHeight="true" outlineLevel="0" collapsed="false">
      <c r="A38" s="16" t="n">
        <v>10101012</v>
      </c>
      <c r="B38" s="17" t="s">
        <v>50</v>
      </c>
      <c r="C38" s="18" t="n">
        <v>1.232</v>
      </c>
      <c r="D38" s="18"/>
      <c r="E38" s="19"/>
      <c r="F38" s="20"/>
      <c r="G38" s="21"/>
      <c r="H38" s="21"/>
      <c r="I38" s="21"/>
      <c r="J38" s="21"/>
      <c r="K38" s="22"/>
      <c r="L38" s="22"/>
      <c r="M38" s="22"/>
      <c r="N38" s="22"/>
      <c r="O38" s="22" t="n">
        <v>121.34</v>
      </c>
    </row>
    <row r="39" customFormat="false" ht="23.25" hidden="false" customHeight="true" outlineLevel="0" collapsed="false">
      <c r="A39" s="17" t="n">
        <v>10101020</v>
      </c>
      <c r="B39" s="17" t="s">
        <v>51</v>
      </c>
      <c r="C39" s="23" t="n">
        <v>1</v>
      </c>
      <c r="D39" s="23" t="s">
        <v>52</v>
      </c>
      <c r="E39" s="19"/>
      <c r="F39" s="21"/>
      <c r="G39" s="21"/>
      <c r="H39" s="21"/>
      <c r="I39" s="21"/>
      <c r="J39" s="21"/>
      <c r="K39" s="22" t="n">
        <f aca="false">INDEX('Porte Honorário'!B:D,MATCH(TabJud!D39,'Porte Honorário'!A:A,0),1)</f>
        <v>144.2</v>
      </c>
      <c r="L39" s="22" t="n">
        <f aca="false">ROUND(C39*K39,2)</f>
        <v>144.2</v>
      </c>
      <c r="M39" s="22" t="n">
        <f aca="false">IF(E39&gt;0,ROUND(E39*'UCO e Filme'!$A$2,2),0)</f>
        <v>0</v>
      </c>
      <c r="N39" s="22" t="n">
        <f aca="false">IF(I39&gt;0,ROUND(I39*'UCO e Filme'!$A$11,2),0)</f>
        <v>0</v>
      </c>
      <c r="O39" s="22" t="n">
        <f aca="false">ROUND(L39+M39+N39,2)</f>
        <v>144.2</v>
      </c>
    </row>
    <row r="40" customFormat="false" ht="11.25" hidden="false" customHeight="true" outlineLevel="0" collapsed="false">
      <c r="A40" s="17" t="n">
        <v>10101039</v>
      </c>
      <c r="B40" s="17" t="s">
        <v>53</v>
      </c>
      <c r="C40" s="18" t="n">
        <v>1.232</v>
      </c>
      <c r="D40" s="18"/>
      <c r="E40" s="19"/>
      <c r="F40" s="21"/>
      <c r="G40" s="21"/>
      <c r="H40" s="21"/>
      <c r="I40" s="21"/>
      <c r="J40" s="21"/>
      <c r="K40" s="22"/>
      <c r="L40" s="22"/>
      <c r="M40" s="22"/>
      <c r="N40" s="22"/>
      <c r="O40" s="22" t="n">
        <v>121.34</v>
      </c>
    </row>
    <row r="41" customFormat="false" ht="22.5" hidden="false" customHeight="true" outlineLevel="0" collapsed="false">
      <c r="A41" s="15" t="s">
        <v>54</v>
      </c>
      <c r="B41" s="15"/>
      <c r="C41" s="15"/>
      <c r="D41" s="15"/>
      <c r="E41" s="15"/>
      <c r="F41" s="15"/>
      <c r="G41" s="15"/>
      <c r="H41" s="15"/>
      <c r="I41" s="15"/>
      <c r="J41" s="15"/>
      <c r="K41" s="15"/>
      <c r="L41" s="15"/>
      <c r="M41" s="15"/>
      <c r="N41" s="15"/>
      <c r="O41" s="15"/>
    </row>
    <row r="42" customFormat="false" ht="22.5" hidden="false" customHeight="true" outlineLevel="0" collapsed="false">
      <c r="A42" s="15" t="s">
        <v>55</v>
      </c>
      <c r="B42" s="15"/>
      <c r="C42" s="15"/>
      <c r="D42" s="15"/>
      <c r="E42" s="15"/>
      <c r="F42" s="15"/>
      <c r="G42" s="15"/>
      <c r="H42" s="15"/>
      <c r="I42" s="15"/>
      <c r="J42" s="15"/>
      <c r="K42" s="15"/>
      <c r="L42" s="15"/>
      <c r="M42" s="15"/>
      <c r="N42" s="15"/>
      <c r="O42" s="15"/>
    </row>
    <row r="43" customFormat="false" ht="22.5" hidden="false" customHeight="true" outlineLevel="0" collapsed="false">
      <c r="A43" s="15" t="s">
        <v>56</v>
      </c>
      <c r="B43" s="15"/>
      <c r="C43" s="15"/>
      <c r="D43" s="15"/>
      <c r="E43" s="15"/>
      <c r="F43" s="15"/>
      <c r="G43" s="15"/>
      <c r="H43" s="15"/>
      <c r="I43" s="15"/>
      <c r="J43" s="15"/>
      <c r="K43" s="15"/>
      <c r="L43" s="15"/>
      <c r="M43" s="15"/>
      <c r="N43" s="15"/>
      <c r="O43" s="15"/>
    </row>
    <row r="44" customFormat="false" ht="22.5" hidden="false" customHeight="true" outlineLevel="0" collapsed="false">
      <c r="A44" s="15" t="s">
        <v>57</v>
      </c>
      <c r="B44" s="15"/>
      <c r="C44" s="15"/>
      <c r="D44" s="15"/>
      <c r="E44" s="15"/>
      <c r="F44" s="15"/>
      <c r="G44" s="15"/>
      <c r="H44" s="15"/>
      <c r="I44" s="15"/>
      <c r="J44" s="15"/>
      <c r="K44" s="15"/>
      <c r="L44" s="15"/>
      <c r="M44" s="15"/>
      <c r="N44" s="15"/>
      <c r="O44" s="15"/>
    </row>
    <row r="45" customFormat="false" ht="22.5" hidden="false" customHeight="true" outlineLevel="0" collapsed="false">
      <c r="A45" s="15" t="s">
        <v>58</v>
      </c>
      <c r="B45" s="15"/>
      <c r="C45" s="15"/>
      <c r="D45" s="15"/>
      <c r="E45" s="15"/>
      <c r="F45" s="15"/>
      <c r="G45" s="15"/>
      <c r="H45" s="15"/>
      <c r="I45" s="15"/>
      <c r="J45" s="15"/>
      <c r="K45" s="15"/>
      <c r="L45" s="15"/>
      <c r="M45" s="15"/>
      <c r="N45" s="15"/>
      <c r="O45" s="15"/>
    </row>
    <row r="46" customFormat="false" ht="22.5" hidden="false" customHeight="true" outlineLevel="0" collapsed="false">
      <c r="A46" s="15" t="s">
        <v>59</v>
      </c>
      <c r="B46" s="15"/>
      <c r="C46" s="15"/>
      <c r="D46" s="15"/>
      <c r="E46" s="15"/>
      <c r="F46" s="15"/>
      <c r="G46" s="15"/>
      <c r="H46" s="15"/>
      <c r="I46" s="15"/>
      <c r="J46" s="15"/>
      <c r="K46" s="15"/>
      <c r="L46" s="15"/>
      <c r="M46" s="15"/>
      <c r="N46" s="15"/>
      <c r="O46" s="15"/>
    </row>
    <row r="47" customFormat="false" ht="22.5" hidden="false" customHeight="true" outlineLevel="0" collapsed="false">
      <c r="A47" s="15" t="s">
        <v>60</v>
      </c>
      <c r="B47" s="15"/>
      <c r="C47" s="15"/>
      <c r="D47" s="15"/>
      <c r="E47" s="15"/>
      <c r="F47" s="15"/>
      <c r="G47" s="15"/>
      <c r="H47" s="15"/>
      <c r="I47" s="15"/>
      <c r="J47" s="15"/>
      <c r="K47" s="15"/>
      <c r="L47" s="15"/>
      <c r="M47" s="15"/>
      <c r="N47" s="15"/>
      <c r="O47" s="15"/>
    </row>
    <row r="48" customFormat="false" ht="22.5" hidden="false" customHeight="true" outlineLevel="0" collapsed="false">
      <c r="A48" s="15" t="s">
        <v>61</v>
      </c>
      <c r="B48" s="15"/>
      <c r="C48" s="15"/>
      <c r="D48" s="15"/>
      <c r="E48" s="15"/>
      <c r="F48" s="15"/>
      <c r="G48" s="15"/>
      <c r="H48" s="15"/>
      <c r="I48" s="15"/>
      <c r="J48" s="15"/>
      <c r="K48" s="15"/>
      <c r="L48" s="15"/>
      <c r="M48" s="15"/>
      <c r="N48" s="15"/>
      <c r="O48" s="15"/>
    </row>
    <row r="49" customFormat="false" ht="27.75" hidden="false" customHeight="true" outlineLevel="0" collapsed="false">
      <c r="A49" s="14" t="s">
        <v>62</v>
      </c>
      <c r="B49" s="14"/>
      <c r="C49" s="14"/>
      <c r="D49" s="14"/>
      <c r="E49" s="14"/>
      <c r="F49" s="14"/>
      <c r="G49" s="14"/>
      <c r="H49" s="14"/>
      <c r="I49" s="14"/>
      <c r="J49" s="14"/>
      <c r="K49" s="14"/>
      <c r="L49" s="14"/>
      <c r="M49" s="14"/>
      <c r="N49" s="14"/>
      <c r="O49" s="14"/>
    </row>
    <row r="50" customFormat="false" ht="23.25" hidden="false" customHeight="true" outlineLevel="0" collapsed="false">
      <c r="A50" s="17" t="n">
        <v>10102019</v>
      </c>
      <c r="B50" s="17" t="s">
        <v>63</v>
      </c>
      <c r="C50" s="23" t="n">
        <v>1.4303</v>
      </c>
      <c r="D50" s="23" t="s">
        <v>64</v>
      </c>
      <c r="E50" s="19"/>
      <c r="F50" s="21"/>
      <c r="G50" s="21"/>
      <c r="H50" s="21"/>
      <c r="I50" s="21"/>
      <c r="J50" s="21"/>
      <c r="K50" s="22" t="n">
        <f aca="false">INDEX('Porte Honorário'!B:D,MATCH(TabJud!D50,'Porte Honorário'!A:A,0),1)</f>
        <v>65.56</v>
      </c>
      <c r="L50" s="22" t="n">
        <f aca="false">ROUND(C50*K50,2)</f>
        <v>93.77</v>
      </c>
      <c r="M50" s="22" t="n">
        <f aca="false">IF(E50&gt;0,ROUND(E50*'UCO e Filme'!$A$2,2),0)</f>
        <v>0</v>
      </c>
      <c r="N50" s="22" t="n">
        <f aca="false">IF(I50&gt;0,ROUND(I50*'UCO e Filme'!$A$11,2),0)</f>
        <v>0</v>
      </c>
      <c r="O50" s="22" t="n">
        <f aca="false">ROUND(L50+M50+N50,2)</f>
        <v>93.77</v>
      </c>
    </row>
    <row r="51" customFormat="false" ht="22.5" hidden="false" customHeight="true" outlineLevel="0" collapsed="false">
      <c r="A51" s="15" t="s">
        <v>65</v>
      </c>
      <c r="B51" s="15"/>
      <c r="C51" s="15"/>
      <c r="D51" s="15"/>
      <c r="E51" s="15"/>
      <c r="F51" s="15"/>
      <c r="G51" s="15"/>
      <c r="H51" s="15"/>
      <c r="I51" s="15"/>
      <c r="J51" s="15"/>
      <c r="K51" s="15"/>
      <c r="L51" s="15"/>
      <c r="M51" s="15"/>
      <c r="N51" s="15"/>
      <c r="O51" s="15"/>
    </row>
    <row r="52" customFormat="false" ht="22.5" hidden="false" customHeight="true" outlineLevel="0" collapsed="false">
      <c r="A52" s="15" t="s">
        <v>66</v>
      </c>
      <c r="B52" s="15"/>
      <c r="C52" s="15"/>
      <c r="D52" s="15"/>
      <c r="E52" s="15"/>
      <c r="F52" s="15"/>
      <c r="G52" s="15"/>
      <c r="H52" s="15"/>
      <c r="I52" s="15"/>
      <c r="J52" s="15"/>
      <c r="K52" s="15"/>
      <c r="L52" s="15"/>
      <c r="M52" s="15"/>
      <c r="N52" s="15"/>
      <c r="O52" s="15"/>
    </row>
    <row r="53" customFormat="false" ht="29.25" hidden="false" customHeight="true" outlineLevel="0" collapsed="false">
      <c r="A53" s="14" t="s">
        <v>67</v>
      </c>
      <c r="B53" s="14"/>
      <c r="C53" s="14"/>
      <c r="D53" s="14"/>
      <c r="E53" s="14"/>
      <c r="F53" s="14"/>
      <c r="G53" s="14"/>
      <c r="H53" s="14"/>
      <c r="I53" s="14"/>
      <c r="J53" s="14"/>
      <c r="K53" s="14"/>
      <c r="L53" s="14"/>
      <c r="M53" s="14"/>
      <c r="N53" s="14"/>
      <c r="O53" s="14"/>
    </row>
    <row r="54" customFormat="false" ht="11.25" hidden="false" customHeight="true" outlineLevel="0" collapsed="false">
      <c r="A54" s="17" t="n">
        <v>10103015</v>
      </c>
      <c r="B54" s="17" t="s">
        <v>68</v>
      </c>
      <c r="C54" s="23" t="n">
        <v>0.5445</v>
      </c>
      <c r="D54" s="23" t="s">
        <v>69</v>
      </c>
      <c r="E54" s="19"/>
      <c r="F54" s="21"/>
      <c r="G54" s="21"/>
      <c r="H54" s="21"/>
      <c r="I54" s="21"/>
      <c r="J54" s="21"/>
      <c r="K54" s="22" t="n">
        <f aca="false">INDEX('Porte Honorário'!B:D,MATCH(TabJud!D54,'Porte Honorário'!A:A,0),1)</f>
        <v>209.71</v>
      </c>
      <c r="L54" s="22" t="n">
        <f aca="false">ROUND(C54*K54,2)</f>
        <v>114.19</v>
      </c>
      <c r="M54" s="22" t="n">
        <f aca="false">IF(E54&gt;0,ROUND(E54*'UCO e Filme'!$A$2,2),0)</f>
        <v>0</v>
      </c>
      <c r="N54" s="22" t="n">
        <f aca="false">IF(I54&gt;0,ROUND(I54*'UCO e Filme'!$A$11,2),0)</f>
        <v>0</v>
      </c>
      <c r="O54" s="22" t="n">
        <f aca="false">ROUND(L54+M54+N54,2)</f>
        <v>114.19</v>
      </c>
    </row>
    <row r="55" customFormat="false" ht="22.5" hidden="false" customHeight="true" outlineLevel="0" collapsed="false">
      <c r="A55" s="17" t="n">
        <v>10103023</v>
      </c>
      <c r="B55" s="17" t="s">
        <v>70</v>
      </c>
      <c r="C55" s="23" t="n">
        <v>0.53773</v>
      </c>
      <c r="D55" s="23" t="s">
        <v>71</v>
      </c>
      <c r="E55" s="19"/>
      <c r="F55" s="21"/>
      <c r="G55" s="21"/>
      <c r="H55" s="21"/>
      <c r="I55" s="21"/>
      <c r="J55" s="21"/>
      <c r="K55" s="22" t="n">
        <f aca="false">INDEX('Porte Honorário'!B:D,MATCH(TabJud!D55,'Porte Honorário'!A:A,0),1)</f>
        <v>309.68</v>
      </c>
      <c r="L55" s="22" t="n">
        <f aca="false">ROUND(C55*K55,2)</f>
        <v>166.52</v>
      </c>
      <c r="M55" s="22" t="n">
        <f aca="false">IF(E55&gt;0,ROUND(E55*'UCO e Filme'!$A$2,2),0)</f>
        <v>0</v>
      </c>
      <c r="N55" s="22" t="n">
        <f aca="false">IF(I55&gt;0,ROUND(I55*'UCO e Filme'!$A$11,2),0)</f>
        <v>0</v>
      </c>
      <c r="O55" s="22" t="n">
        <f aca="false">ROUND(L55+M55+N55,2)</f>
        <v>166.52</v>
      </c>
    </row>
    <row r="56" customFormat="false" ht="24.75" hidden="false" customHeight="true" outlineLevel="0" collapsed="false">
      <c r="A56" s="17" t="n">
        <v>10103031</v>
      </c>
      <c r="B56" s="17" t="s">
        <v>72</v>
      </c>
      <c r="C56" s="23" t="n">
        <v>1</v>
      </c>
      <c r="D56" s="23" t="s">
        <v>73</v>
      </c>
      <c r="E56" s="19"/>
      <c r="F56" s="21"/>
      <c r="G56" s="21"/>
      <c r="H56" s="21"/>
      <c r="I56" s="21"/>
      <c r="J56" s="21"/>
      <c r="K56" s="22" t="n">
        <f aca="false">INDEX('Porte Honorário'!B:D,MATCH(TabJud!D56,'Porte Honorário'!A:A,0),1)</f>
        <v>360.46</v>
      </c>
      <c r="L56" s="22" t="n">
        <f aca="false">ROUND(C56*K56,2)</f>
        <v>360.46</v>
      </c>
      <c r="M56" s="22" t="n">
        <f aca="false">IF(E56&gt;0,ROUND(E56*'UCO e Filme'!$A$2,2),0)</f>
        <v>0</v>
      </c>
      <c r="N56" s="22" t="n">
        <f aca="false">IF(I56&gt;0,ROUND(I56*'UCO e Filme'!$A$11,2),0)</f>
        <v>0</v>
      </c>
      <c r="O56" s="22" t="n">
        <f aca="false">ROUND(L56+M56+N56,2)</f>
        <v>360.46</v>
      </c>
    </row>
    <row r="57" customFormat="false" ht="22.5" hidden="false" customHeight="true" outlineLevel="0" collapsed="false">
      <c r="A57" s="15" t="s">
        <v>74</v>
      </c>
      <c r="B57" s="15"/>
      <c r="C57" s="15"/>
      <c r="D57" s="15"/>
      <c r="E57" s="15"/>
      <c r="F57" s="15"/>
      <c r="G57" s="15"/>
      <c r="H57" s="15"/>
      <c r="I57" s="15"/>
      <c r="J57" s="15"/>
      <c r="K57" s="15"/>
      <c r="L57" s="15"/>
      <c r="M57" s="15"/>
      <c r="N57" s="15"/>
      <c r="O57" s="15"/>
    </row>
    <row r="58" customFormat="false" ht="22.5" hidden="false" customHeight="true" outlineLevel="0" collapsed="false">
      <c r="A58" s="15" t="s">
        <v>75</v>
      </c>
      <c r="B58" s="15"/>
      <c r="C58" s="15"/>
      <c r="D58" s="15"/>
      <c r="E58" s="15"/>
      <c r="F58" s="15"/>
      <c r="G58" s="15"/>
      <c r="H58" s="15"/>
      <c r="I58" s="15"/>
      <c r="J58" s="15"/>
      <c r="K58" s="15"/>
      <c r="L58" s="15"/>
      <c r="M58" s="15"/>
      <c r="N58" s="15"/>
      <c r="O58" s="15"/>
    </row>
    <row r="59" customFormat="false" ht="22.5" hidden="false" customHeight="true" outlineLevel="0" collapsed="false">
      <c r="A59" s="15" t="s">
        <v>76</v>
      </c>
      <c r="B59" s="15"/>
      <c r="C59" s="15"/>
      <c r="D59" s="15"/>
      <c r="E59" s="15"/>
      <c r="F59" s="15"/>
      <c r="G59" s="15"/>
      <c r="H59" s="15"/>
      <c r="I59" s="15"/>
      <c r="J59" s="15"/>
      <c r="K59" s="15"/>
      <c r="L59" s="15"/>
      <c r="M59" s="15"/>
      <c r="N59" s="15"/>
      <c r="O59" s="15"/>
    </row>
    <row r="60" customFormat="false" ht="22.5" hidden="false" customHeight="true" outlineLevel="0" collapsed="false">
      <c r="A60" s="15" t="s">
        <v>77</v>
      </c>
      <c r="B60" s="15"/>
      <c r="C60" s="15"/>
      <c r="D60" s="15"/>
      <c r="E60" s="15"/>
      <c r="F60" s="15"/>
      <c r="G60" s="15"/>
      <c r="H60" s="15"/>
      <c r="I60" s="15"/>
      <c r="J60" s="15"/>
      <c r="K60" s="15"/>
      <c r="L60" s="15"/>
      <c r="M60" s="15"/>
      <c r="N60" s="15"/>
      <c r="O60" s="15"/>
    </row>
    <row r="61" customFormat="false" ht="22.5" hidden="false" customHeight="true" outlineLevel="0" collapsed="false">
      <c r="A61" s="15" t="s">
        <v>78</v>
      </c>
      <c r="B61" s="15"/>
      <c r="C61" s="15"/>
      <c r="D61" s="15"/>
      <c r="E61" s="15"/>
      <c r="F61" s="15"/>
      <c r="G61" s="15"/>
      <c r="H61" s="15"/>
      <c r="I61" s="15"/>
      <c r="J61" s="15"/>
      <c r="K61" s="15"/>
      <c r="L61" s="15"/>
      <c r="M61" s="15"/>
      <c r="N61" s="15"/>
      <c r="O61" s="15"/>
    </row>
    <row r="62" customFormat="false" ht="22.5" hidden="false" customHeight="true" outlineLevel="0" collapsed="false">
      <c r="A62" s="15" t="s">
        <v>79</v>
      </c>
      <c r="B62" s="15"/>
      <c r="C62" s="15"/>
      <c r="D62" s="15"/>
      <c r="E62" s="15"/>
      <c r="F62" s="15"/>
      <c r="G62" s="15"/>
      <c r="H62" s="15"/>
      <c r="I62" s="15"/>
      <c r="J62" s="15"/>
      <c r="K62" s="15"/>
      <c r="L62" s="15"/>
      <c r="M62" s="15"/>
      <c r="N62" s="15"/>
      <c r="O62" s="15"/>
    </row>
    <row r="63" customFormat="false" ht="27.75" hidden="false" customHeight="true" outlineLevel="0" collapsed="false">
      <c r="A63" s="14" t="s">
        <v>80</v>
      </c>
      <c r="B63" s="14"/>
      <c r="C63" s="14"/>
      <c r="D63" s="14"/>
      <c r="E63" s="14"/>
      <c r="F63" s="14"/>
      <c r="G63" s="14"/>
      <c r="H63" s="14"/>
      <c r="I63" s="14"/>
      <c r="J63" s="14"/>
      <c r="K63" s="14"/>
      <c r="L63" s="14"/>
      <c r="M63" s="14"/>
      <c r="N63" s="14"/>
      <c r="O63" s="14"/>
    </row>
    <row r="64" customFormat="false" ht="11.25" hidden="false" customHeight="true" outlineLevel="0" collapsed="false">
      <c r="A64" s="17" t="n">
        <v>10104011</v>
      </c>
      <c r="B64" s="17" t="s">
        <v>81</v>
      </c>
      <c r="C64" s="23" t="n">
        <v>1</v>
      </c>
      <c r="D64" s="23" t="s">
        <v>82</v>
      </c>
      <c r="E64" s="19"/>
      <c r="F64" s="21"/>
      <c r="G64" s="21"/>
      <c r="H64" s="21"/>
      <c r="I64" s="21"/>
      <c r="J64" s="21"/>
      <c r="K64" s="22" t="n">
        <f aca="false">INDEX('Porte Honorário'!B:D,MATCH(TabJud!D64,'Porte Honorário'!A:A,0),1)</f>
        <v>88.48</v>
      </c>
      <c r="L64" s="22" t="n">
        <f aca="false">ROUND(C64*K64,2)</f>
        <v>88.48</v>
      </c>
      <c r="M64" s="22" t="n">
        <f aca="false">IF(E64&gt;0,ROUND(E64*'UCO e Filme'!$A$2,2),0)</f>
        <v>0</v>
      </c>
      <c r="N64" s="22" t="n">
        <f aca="false">IF(I64&gt;0,ROUND(I64*'UCO e Filme'!$A$11,2),0)</f>
        <v>0</v>
      </c>
      <c r="O64" s="22" t="n">
        <f aca="false">ROUND(L64+M64+N64,2)</f>
        <v>88.48</v>
      </c>
    </row>
    <row r="65" customFormat="false" ht="22.5" hidden="false" customHeight="true" outlineLevel="0" collapsed="false">
      <c r="A65" s="17" t="n">
        <v>10104020</v>
      </c>
      <c r="B65" s="17" t="s">
        <v>83</v>
      </c>
      <c r="C65" s="23" t="n">
        <v>1</v>
      </c>
      <c r="D65" s="23" t="s">
        <v>69</v>
      </c>
      <c r="E65" s="19"/>
      <c r="F65" s="21"/>
      <c r="G65" s="21"/>
      <c r="H65" s="21"/>
      <c r="I65" s="21"/>
      <c r="J65" s="21"/>
      <c r="K65" s="22" t="n">
        <f aca="false">INDEX('Porte Honorário'!B:D,MATCH(TabJud!D65,'Porte Honorário'!A:A,0),1)</f>
        <v>209.71</v>
      </c>
      <c r="L65" s="22" t="n">
        <f aca="false">ROUND(C65*K65,2)</f>
        <v>209.71</v>
      </c>
      <c r="M65" s="22" t="n">
        <f aca="false">IF(E65&gt;0,ROUND(E65*'UCO e Filme'!$A$2,2),0)</f>
        <v>0</v>
      </c>
      <c r="N65" s="22" t="n">
        <f aca="false">IF(I65&gt;0,ROUND(I65*'UCO e Filme'!$A$11,2),0)</f>
        <v>0</v>
      </c>
      <c r="O65" s="22" t="n">
        <f aca="false">ROUND(L65+M65+N65,2)</f>
        <v>209.71</v>
      </c>
    </row>
    <row r="66" customFormat="false" ht="22.5" hidden="false" customHeight="true" outlineLevel="0" collapsed="false">
      <c r="A66" s="15" t="s">
        <v>84</v>
      </c>
      <c r="B66" s="15"/>
      <c r="C66" s="15"/>
      <c r="D66" s="15"/>
      <c r="E66" s="15"/>
      <c r="F66" s="15"/>
      <c r="G66" s="15"/>
      <c r="H66" s="15"/>
      <c r="I66" s="15"/>
      <c r="J66" s="15"/>
      <c r="K66" s="15"/>
      <c r="L66" s="15"/>
      <c r="M66" s="15"/>
      <c r="N66" s="15"/>
      <c r="O66" s="15"/>
    </row>
    <row r="67" customFormat="false" ht="22.5" hidden="false" customHeight="true" outlineLevel="0" collapsed="false">
      <c r="A67" s="15" t="s">
        <v>85</v>
      </c>
      <c r="B67" s="15"/>
      <c r="C67" s="15"/>
      <c r="D67" s="15"/>
      <c r="E67" s="15"/>
      <c r="F67" s="15"/>
      <c r="G67" s="15"/>
      <c r="H67" s="15"/>
      <c r="I67" s="15"/>
      <c r="J67" s="15"/>
      <c r="K67" s="15"/>
      <c r="L67" s="15"/>
      <c r="M67" s="15"/>
      <c r="N67" s="15"/>
      <c r="O67" s="15"/>
    </row>
    <row r="68" customFormat="false" ht="22.5" hidden="false" customHeight="true" outlineLevel="0" collapsed="false">
      <c r="A68" s="15" t="s">
        <v>86</v>
      </c>
      <c r="B68" s="15"/>
      <c r="C68" s="15"/>
      <c r="D68" s="15"/>
      <c r="E68" s="15"/>
      <c r="F68" s="15"/>
      <c r="G68" s="15"/>
      <c r="H68" s="15"/>
      <c r="I68" s="15"/>
      <c r="J68" s="15"/>
      <c r="K68" s="15"/>
      <c r="L68" s="15"/>
      <c r="M68" s="15"/>
      <c r="N68" s="15"/>
      <c r="O68" s="15"/>
    </row>
    <row r="69" customFormat="false" ht="22.5" hidden="false" customHeight="true" outlineLevel="0" collapsed="false">
      <c r="A69" s="15" t="s">
        <v>87</v>
      </c>
      <c r="B69" s="15"/>
      <c r="C69" s="15"/>
      <c r="D69" s="15"/>
      <c r="E69" s="15"/>
      <c r="F69" s="15"/>
      <c r="G69" s="15"/>
      <c r="H69" s="15"/>
      <c r="I69" s="15"/>
      <c r="J69" s="15"/>
      <c r="K69" s="15"/>
      <c r="L69" s="15"/>
      <c r="M69" s="15"/>
      <c r="N69" s="15"/>
      <c r="O69" s="15"/>
    </row>
    <row r="70" customFormat="false" ht="22.5" hidden="false" customHeight="true" outlineLevel="0" collapsed="false">
      <c r="A70" s="15" t="s">
        <v>88</v>
      </c>
      <c r="B70" s="15"/>
      <c r="C70" s="15"/>
      <c r="D70" s="15"/>
      <c r="E70" s="15"/>
      <c r="F70" s="15"/>
      <c r="G70" s="15"/>
      <c r="H70" s="15"/>
      <c r="I70" s="15"/>
      <c r="J70" s="15"/>
      <c r="K70" s="15"/>
      <c r="L70" s="15"/>
      <c r="M70" s="15"/>
      <c r="N70" s="15"/>
      <c r="O70" s="15"/>
    </row>
    <row r="71" customFormat="false" ht="28.5" hidden="false" customHeight="true" outlineLevel="0" collapsed="false">
      <c r="A71" s="14" t="s">
        <v>89</v>
      </c>
      <c r="B71" s="14"/>
      <c r="C71" s="14"/>
      <c r="D71" s="14"/>
      <c r="E71" s="14"/>
      <c r="F71" s="14"/>
      <c r="G71" s="14"/>
      <c r="H71" s="14"/>
      <c r="I71" s="14"/>
      <c r="J71" s="14"/>
      <c r="K71" s="14"/>
      <c r="L71" s="14"/>
      <c r="M71" s="14"/>
      <c r="N71" s="14"/>
      <c r="O71" s="14"/>
    </row>
    <row r="72" customFormat="false" ht="22.5" hidden="false" customHeight="true" outlineLevel="0" collapsed="false">
      <c r="A72" s="17" t="n">
        <v>10105034</v>
      </c>
      <c r="B72" s="17" t="s">
        <v>90</v>
      </c>
      <c r="C72" s="23" t="n">
        <v>1</v>
      </c>
      <c r="D72" s="23" t="s">
        <v>69</v>
      </c>
      <c r="E72" s="19"/>
      <c r="F72" s="21"/>
      <c r="G72" s="21"/>
      <c r="H72" s="21"/>
      <c r="I72" s="21"/>
      <c r="J72" s="21"/>
      <c r="K72" s="22" t="n">
        <f aca="false">INDEX('Porte Honorário'!B:D,MATCH(TabJud!D72,'Porte Honorário'!A:A,0),1)</f>
        <v>209.71</v>
      </c>
      <c r="L72" s="22" t="n">
        <f aca="false">ROUND(C72*K72,2)</f>
        <v>209.71</v>
      </c>
      <c r="M72" s="22" t="n">
        <f aca="false">IF(E72&gt;0,ROUND(E72*'UCO e Filme'!$A$2,2),0)</f>
        <v>0</v>
      </c>
      <c r="N72" s="22" t="n">
        <f aca="false">IF(I72&gt;0,ROUND(I72*'UCO e Filme'!$A$11,2),0)</f>
        <v>0</v>
      </c>
      <c r="O72" s="22" t="n">
        <f aca="false">ROUND(L72+M72+N72,2)</f>
        <v>209.71</v>
      </c>
    </row>
    <row r="73" customFormat="false" ht="22.5" hidden="false" customHeight="true" outlineLevel="0" collapsed="false">
      <c r="A73" s="17" t="n">
        <v>10105042</v>
      </c>
      <c r="B73" s="17" t="s">
        <v>91</v>
      </c>
      <c r="C73" s="23" t="n">
        <v>1</v>
      </c>
      <c r="D73" s="23" t="s">
        <v>82</v>
      </c>
      <c r="E73" s="19"/>
      <c r="F73" s="21"/>
      <c r="G73" s="21"/>
      <c r="H73" s="21"/>
      <c r="I73" s="21"/>
      <c r="J73" s="21"/>
      <c r="K73" s="22" t="n">
        <f aca="false">INDEX('Porte Honorário'!B:D,MATCH(TabJud!D73,'Porte Honorário'!A:A,0),1)</f>
        <v>88.48</v>
      </c>
      <c r="L73" s="22" t="n">
        <f aca="false">ROUND(C73*K73,2)</f>
        <v>88.48</v>
      </c>
      <c r="M73" s="22" t="n">
        <f aca="false">IF(E73&gt;0,ROUND(E73*'UCO e Filme'!$A$2,2),0)</f>
        <v>0</v>
      </c>
      <c r="N73" s="22" t="n">
        <f aca="false">IF(I73&gt;0,ROUND(I73*'UCO e Filme'!$A$11,2),0)</f>
        <v>0</v>
      </c>
      <c r="O73" s="22" t="n">
        <f aca="false">ROUND(L73+M73+N73,2)</f>
        <v>88.48</v>
      </c>
    </row>
    <row r="74" customFormat="false" ht="22.5" hidden="false" customHeight="true" outlineLevel="0" collapsed="false">
      <c r="A74" s="17" t="n">
        <v>10105050</v>
      </c>
      <c r="B74" s="17" t="s">
        <v>92</v>
      </c>
      <c r="C74" s="23" t="n">
        <v>1</v>
      </c>
      <c r="D74" s="23" t="s">
        <v>93</v>
      </c>
      <c r="E74" s="19"/>
      <c r="F74" s="21"/>
      <c r="G74" s="21"/>
      <c r="H74" s="21"/>
      <c r="I74" s="21"/>
      <c r="J74" s="21"/>
      <c r="K74" s="22" t="n">
        <f aca="false">INDEX('Porte Honorário'!B:D,MATCH(TabJud!D74,'Porte Honorário'!A:A,0),1)</f>
        <v>250.68</v>
      </c>
      <c r="L74" s="22" t="n">
        <f aca="false">ROUND(C74*K74,2)</f>
        <v>250.68</v>
      </c>
      <c r="M74" s="22" t="n">
        <f aca="false">IF(E74&gt;0,ROUND(E74*'UCO e Filme'!$A$2,2),0)</f>
        <v>0</v>
      </c>
      <c r="N74" s="22" t="n">
        <f aca="false">IF(I74&gt;0,ROUND(I74*'UCO e Filme'!$A$11,2),0)</f>
        <v>0</v>
      </c>
      <c r="O74" s="22" t="n">
        <f aca="false">ROUND(L74+M74+N74,2)</f>
        <v>250.68</v>
      </c>
    </row>
    <row r="75" customFormat="false" ht="11.25" hidden="false" customHeight="true" outlineLevel="0" collapsed="false">
      <c r="A75" s="17" t="n">
        <v>10105069</v>
      </c>
      <c r="B75" s="17" t="s">
        <v>94</v>
      </c>
      <c r="C75" s="23" t="n">
        <v>1</v>
      </c>
      <c r="D75" s="23" t="s">
        <v>82</v>
      </c>
      <c r="E75" s="19"/>
      <c r="F75" s="21"/>
      <c r="G75" s="21"/>
      <c r="H75" s="21"/>
      <c r="I75" s="21"/>
      <c r="J75" s="21"/>
      <c r="K75" s="22" t="n">
        <f aca="false">INDEX('Porte Honorário'!B:D,MATCH(TabJud!D75,'Porte Honorário'!A:A,0),1)</f>
        <v>88.48</v>
      </c>
      <c r="L75" s="22" t="n">
        <f aca="false">ROUND(C75*K75,2)</f>
        <v>88.48</v>
      </c>
      <c r="M75" s="22" t="n">
        <f aca="false">IF(E75&gt;0,ROUND(E75*'UCO e Filme'!$A$2,2),0)</f>
        <v>0</v>
      </c>
      <c r="N75" s="22" t="n">
        <f aca="false">IF(I75&gt;0,ROUND(I75*'UCO e Filme'!$A$11,2),0)</f>
        <v>0</v>
      </c>
      <c r="O75" s="22" t="n">
        <f aca="false">ROUND(L75+M75+N75,2)</f>
        <v>88.48</v>
      </c>
    </row>
    <row r="76" customFormat="false" ht="22.5" hidden="false" customHeight="true" outlineLevel="0" collapsed="false">
      <c r="A76" s="17" t="n">
        <v>10105077</v>
      </c>
      <c r="B76" s="17" t="s">
        <v>95</v>
      </c>
      <c r="C76" s="23" t="n">
        <v>1</v>
      </c>
      <c r="D76" s="23" t="s">
        <v>82</v>
      </c>
      <c r="E76" s="19"/>
      <c r="F76" s="21"/>
      <c r="G76" s="21"/>
      <c r="H76" s="21"/>
      <c r="I76" s="21"/>
      <c r="J76" s="21"/>
      <c r="K76" s="22" t="n">
        <f aca="false">INDEX('Porte Honorário'!B:D,MATCH(TabJud!D76,'Porte Honorário'!A:A,0),1)</f>
        <v>88.48</v>
      </c>
      <c r="L76" s="22" t="n">
        <f aca="false">ROUND(C76*K76,2)</f>
        <v>88.48</v>
      </c>
      <c r="M76" s="22" t="n">
        <f aca="false">IF(E76&gt;0,ROUND(E76*'UCO e Filme'!$A$2,2),0)</f>
        <v>0</v>
      </c>
      <c r="N76" s="22" t="n">
        <f aca="false">IF(I76&gt;0,ROUND(I76*'UCO e Filme'!$A$11,2),0)</f>
        <v>0</v>
      </c>
      <c r="O76" s="22" t="n">
        <f aca="false">ROUND(L76+M76+N76,2)</f>
        <v>88.48</v>
      </c>
    </row>
    <row r="77" customFormat="false" ht="30" hidden="false" customHeight="true" outlineLevel="0" collapsed="false">
      <c r="A77" s="14" t="s">
        <v>96</v>
      </c>
      <c r="B77" s="14"/>
      <c r="C77" s="14"/>
      <c r="D77" s="14"/>
      <c r="E77" s="14"/>
      <c r="F77" s="14"/>
      <c r="G77" s="14"/>
      <c r="H77" s="14"/>
      <c r="I77" s="14"/>
      <c r="J77" s="14"/>
      <c r="K77" s="14"/>
      <c r="L77" s="14"/>
      <c r="M77" s="14"/>
      <c r="N77" s="14"/>
      <c r="O77" s="14"/>
    </row>
    <row r="78" customFormat="false" ht="11.25" hidden="false" customHeight="true" outlineLevel="0" collapsed="false">
      <c r="A78" s="17" t="n">
        <v>10106014</v>
      </c>
      <c r="B78" s="17" t="s">
        <v>97</v>
      </c>
      <c r="C78" s="23" t="n">
        <v>1</v>
      </c>
      <c r="D78" s="23" t="s">
        <v>93</v>
      </c>
      <c r="E78" s="19"/>
      <c r="F78" s="21"/>
      <c r="G78" s="21"/>
      <c r="H78" s="21"/>
      <c r="I78" s="21"/>
      <c r="J78" s="21"/>
      <c r="K78" s="22" t="n">
        <f aca="false">INDEX('Porte Honorário'!B:D,MATCH(TabJud!D78,'Porte Honorário'!A:A,0),1)</f>
        <v>250.68</v>
      </c>
      <c r="L78" s="22" t="n">
        <f aca="false">ROUND(C78*K78,2)</f>
        <v>250.68</v>
      </c>
      <c r="M78" s="22" t="n">
        <f aca="false">IF(E78&gt;0,ROUND(E78*'UCO e Filme'!$A$2,2),0)</f>
        <v>0</v>
      </c>
      <c r="N78" s="22" t="n">
        <f aca="false">IF(I78&gt;0,ROUND(I78*'UCO e Filme'!$A$11,2),0)</f>
        <v>0</v>
      </c>
      <c r="O78" s="22" t="n">
        <f aca="false">ROUND(L78+M78+N78,2)</f>
        <v>250.68</v>
      </c>
    </row>
    <row r="79" customFormat="false" ht="11.25" hidden="false" customHeight="true" outlineLevel="0" collapsed="false">
      <c r="A79" s="17" t="n">
        <v>10106030</v>
      </c>
      <c r="B79" s="17" t="s">
        <v>98</v>
      </c>
      <c r="C79" s="23" t="n">
        <v>1</v>
      </c>
      <c r="D79" s="23" t="s">
        <v>99</v>
      </c>
      <c r="E79" s="19"/>
      <c r="F79" s="21"/>
      <c r="G79" s="21"/>
      <c r="H79" s="21"/>
      <c r="I79" s="21"/>
      <c r="J79" s="21"/>
      <c r="K79" s="22" t="n">
        <f aca="false">INDEX('Porte Honorário'!B:D,MATCH(TabJud!D79,'Porte Honorário'!A:A,0),1)</f>
        <v>49.16</v>
      </c>
      <c r="L79" s="22" t="n">
        <f aca="false">ROUND(C79*K79,2)</f>
        <v>49.16</v>
      </c>
      <c r="M79" s="22" t="n">
        <f aca="false">IF(E79&gt;0,ROUND(E79*'UCO e Filme'!$A$2,2),0)</f>
        <v>0</v>
      </c>
      <c r="N79" s="22" t="n">
        <f aca="false">IF(I79&gt;0,ROUND(I79*'UCO e Filme'!$A$11,2),0)</f>
        <v>0</v>
      </c>
      <c r="O79" s="22" t="n">
        <f aca="false">ROUND(L79+M79+N79,2)</f>
        <v>49.16</v>
      </c>
    </row>
    <row r="80" customFormat="false" ht="11.25" hidden="false" customHeight="true" outlineLevel="0" collapsed="false">
      <c r="A80" s="17" t="n">
        <v>10106049</v>
      </c>
      <c r="B80" s="17" t="s">
        <v>100</v>
      </c>
      <c r="C80" s="23" t="n">
        <v>1</v>
      </c>
      <c r="D80" s="23" t="s">
        <v>82</v>
      </c>
      <c r="E80" s="19"/>
      <c r="F80" s="21"/>
      <c r="G80" s="21"/>
      <c r="H80" s="21"/>
      <c r="I80" s="21"/>
      <c r="J80" s="21"/>
      <c r="K80" s="22" t="n">
        <f aca="false">INDEX('Porte Honorário'!B:D,MATCH(TabJud!D80,'Porte Honorário'!A:A,0),1)</f>
        <v>88.48</v>
      </c>
      <c r="L80" s="22" t="n">
        <f aca="false">ROUND(C80*K80,2)</f>
        <v>88.48</v>
      </c>
      <c r="M80" s="22" t="n">
        <f aca="false">IF(E80&gt;0,ROUND(E80*'UCO e Filme'!$A$2,2),0)</f>
        <v>0</v>
      </c>
      <c r="N80" s="22" t="n">
        <f aca="false">IF(I80&gt;0,ROUND(I80*'UCO e Filme'!$A$11,2),0)</f>
        <v>0</v>
      </c>
      <c r="O80" s="22" t="n">
        <f aca="false">ROUND(L80+M80+N80,2)</f>
        <v>88.48</v>
      </c>
    </row>
    <row r="81" customFormat="false" ht="22.5" hidden="false" customHeight="true" outlineLevel="0" collapsed="false">
      <c r="A81" s="17" t="n">
        <v>10106065</v>
      </c>
      <c r="B81" s="17" t="s">
        <v>101</v>
      </c>
      <c r="C81" s="23" t="n">
        <v>1</v>
      </c>
      <c r="D81" s="23" t="s">
        <v>82</v>
      </c>
      <c r="E81" s="19"/>
      <c r="F81" s="21"/>
      <c r="G81" s="21"/>
      <c r="H81" s="21"/>
      <c r="I81" s="21"/>
      <c r="J81" s="21"/>
      <c r="K81" s="22" t="n">
        <f aca="false">INDEX('Porte Honorário'!B:D,MATCH(TabJud!D81,'Porte Honorário'!A:A,0),1)</f>
        <v>88.48</v>
      </c>
      <c r="L81" s="22" t="n">
        <f aca="false">ROUND(C81*K81,2)</f>
        <v>88.48</v>
      </c>
      <c r="M81" s="22" t="n">
        <f aca="false">IF(E81&gt;0,ROUND(E81*'UCO e Filme'!$A$2,2),0)</f>
        <v>0</v>
      </c>
      <c r="N81" s="22" t="n">
        <f aca="false">IF(I81&gt;0,ROUND(I81*'UCO e Filme'!$A$11,2),0)</f>
        <v>0</v>
      </c>
      <c r="O81" s="22" t="n">
        <f aca="false">ROUND(L81+M81+N81,2)</f>
        <v>88.48</v>
      </c>
    </row>
    <row r="82" customFormat="false" ht="22.5" hidden="false" customHeight="true" outlineLevel="0" collapsed="false">
      <c r="A82" s="17" t="n">
        <v>10106073</v>
      </c>
      <c r="B82" s="17" t="s">
        <v>102</v>
      </c>
      <c r="C82" s="23" t="n">
        <v>1</v>
      </c>
      <c r="D82" s="23" t="s">
        <v>103</v>
      </c>
      <c r="E82" s="19"/>
      <c r="F82" s="21"/>
      <c r="G82" s="21"/>
      <c r="H82" s="21"/>
      <c r="I82" s="21"/>
      <c r="J82" s="21"/>
      <c r="K82" s="22" t="n">
        <f aca="false">INDEX('Porte Honorário'!B:D,MATCH(TabJud!D82,'Porte Honorário'!A:A,0),1)</f>
        <v>183.5</v>
      </c>
      <c r="L82" s="22" t="n">
        <f aca="false">ROUND(C82*K82,2)</f>
        <v>183.5</v>
      </c>
      <c r="M82" s="22" t="n">
        <f aca="false">IF(E82&gt;0,ROUND(E82*'UCO e Filme'!$A$2,2),0)</f>
        <v>0</v>
      </c>
      <c r="N82" s="22" t="n">
        <f aca="false">IF(I82&gt;0,ROUND(I82*'UCO e Filme'!$A$11,2),0)</f>
        <v>0</v>
      </c>
      <c r="O82" s="22" t="n">
        <f aca="false">ROUND(L82+M82+N82,2)</f>
        <v>183.5</v>
      </c>
    </row>
    <row r="83" customFormat="false" ht="33.75" hidden="false" customHeight="true" outlineLevel="0" collapsed="false">
      <c r="A83" s="17" t="n">
        <v>10106111</v>
      </c>
      <c r="B83" s="17" t="s">
        <v>104</v>
      </c>
      <c r="C83" s="23" t="n">
        <v>1</v>
      </c>
      <c r="D83" s="23" t="s">
        <v>82</v>
      </c>
      <c r="E83" s="19"/>
      <c r="F83" s="21"/>
      <c r="G83" s="21"/>
      <c r="H83" s="21"/>
      <c r="I83" s="21"/>
      <c r="J83" s="21"/>
      <c r="K83" s="22" t="n">
        <f aca="false">INDEX('Porte Honorário'!B:D,MATCH(TabJud!D83,'Porte Honorário'!A:A,0),1)</f>
        <v>88.48</v>
      </c>
      <c r="L83" s="22" t="n">
        <f aca="false">ROUND(C83*K83,2)</f>
        <v>88.48</v>
      </c>
      <c r="M83" s="22" t="n">
        <f aca="false">IF(E83&gt;0,ROUND(E83*'UCO e Filme'!$A$2,2),0)</f>
        <v>0</v>
      </c>
      <c r="N83" s="22" t="n">
        <f aca="false">IF(I83&gt;0,ROUND(I83*'UCO e Filme'!$A$11,2),0)</f>
        <v>0</v>
      </c>
      <c r="O83" s="22" t="n">
        <f aca="false">ROUND(L83+M83+N83,2)</f>
        <v>88.48</v>
      </c>
    </row>
    <row r="84" customFormat="false" ht="33.75" hidden="false" customHeight="true" outlineLevel="0" collapsed="false">
      <c r="A84" s="17" t="n">
        <v>10106120</v>
      </c>
      <c r="B84" s="17" t="s">
        <v>105</v>
      </c>
      <c r="C84" s="23" t="n">
        <v>1</v>
      </c>
      <c r="D84" s="23" t="s">
        <v>82</v>
      </c>
      <c r="E84" s="19"/>
      <c r="F84" s="21"/>
      <c r="G84" s="21"/>
      <c r="H84" s="21"/>
      <c r="I84" s="21"/>
      <c r="J84" s="21"/>
      <c r="K84" s="22" t="n">
        <f aca="false">INDEX('Porte Honorário'!B:D,MATCH(TabJud!D84,'Porte Honorário'!A:A,0),1)</f>
        <v>88.48</v>
      </c>
      <c r="L84" s="22" t="n">
        <f aca="false">ROUND(C84*K84,2)</f>
        <v>88.48</v>
      </c>
      <c r="M84" s="22" t="n">
        <f aca="false">IF(E84&gt;0,ROUND(E84*'UCO e Filme'!$A$2,2),0)</f>
        <v>0</v>
      </c>
      <c r="N84" s="22" t="n">
        <f aca="false">IF(I84&gt;0,ROUND(I84*'UCO e Filme'!$A$11,2),0)</f>
        <v>0</v>
      </c>
      <c r="O84" s="22" t="n">
        <f aca="false">ROUND(L84+M84+N84,2)</f>
        <v>88.48</v>
      </c>
    </row>
    <row r="85" s="24" customFormat="true" ht="22.5" hidden="false" customHeight="true" outlineLevel="0" collapsed="false">
      <c r="A85" s="17" t="n">
        <v>10106138</v>
      </c>
      <c r="B85" s="17" t="s">
        <v>106</v>
      </c>
      <c r="C85" s="23" t="n">
        <v>1</v>
      </c>
      <c r="D85" s="23" t="s">
        <v>103</v>
      </c>
      <c r="E85" s="19"/>
      <c r="F85" s="21"/>
      <c r="G85" s="21"/>
      <c r="H85" s="21"/>
      <c r="I85" s="21"/>
      <c r="J85" s="21"/>
      <c r="K85" s="22" t="n">
        <f aca="false">INDEX('Porte Honorário'!B:D,MATCH(TabJud!D85,'Porte Honorário'!A:A,0),1)</f>
        <v>183.5</v>
      </c>
      <c r="L85" s="22" t="n">
        <f aca="false">ROUND(C85*K85,2)</f>
        <v>183.5</v>
      </c>
      <c r="M85" s="22" t="n">
        <f aca="false">IF(E85&gt;0,ROUND(E85*'UCO e Filme'!$A$2,2),0)</f>
        <v>0</v>
      </c>
      <c r="N85" s="22" t="n">
        <f aca="false">IF(I85&gt;0,ROUND(I85*'UCO e Filme'!$A$11,2),0)</f>
        <v>0</v>
      </c>
      <c r="O85" s="22" t="n">
        <f aca="false">ROUND(L85+M85+N85,2)</f>
        <v>183.5</v>
      </c>
    </row>
    <row r="86" customFormat="false" ht="11.25" hidden="false" customHeight="true" outlineLevel="0" collapsed="false">
      <c r="A86" s="17" t="n">
        <v>10106146</v>
      </c>
      <c r="B86" s="17" t="s">
        <v>107</v>
      </c>
      <c r="C86" s="23" t="n">
        <v>1</v>
      </c>
      <c r="D86" s="25" t="s">
        <v>103</v>
      </c>
      <c r="E86" s="19"/>
      <c r="F86" s="21"/>
      <c r="G86" s="21"/>
      <c r="H86" s="21"/>
      <c r="I86" s="21"/>
      <c r="J86" s="21"/>
      <c r="K86" s="22" t="n">
        <f aca="false">INDEX('Porte Honorário'!B:D,MATCH(TabJud!D86,'Porte Honorário'!A:A,0),1)</f>
        <v>183.5</v>
      </c>
      <c r="L86" s="22" t="n">
        <f aca="false">ROUND(C86*K86,2)</f>
        <v>183.5</v>
      </c>
      <c r="M86" s="22" t="n">
        <f aca="false">IF(E86&gt;0,ROUND(E86*'UCO e Filme'!$A$2,2),0)</f>
        <v>0</v>
      </c>
      <c r="N86" s="22" t="n">
        <f aca="false">IF(I86&gt;0,ROUND(I86*'UCO e Filme'!$A$11,2),0)</f>
        <v>0</v>
      </c>
      <c r="O86" s="22" t="n">
        <f aca="false">ROUND(L86+M86+N86,2)</f>
        <v>183.5</v>
      </c>
    </row>
    <row r="87" customFormat="false" ht="22.5" hidden="false" customHeight="true" outlineLevel="0" collapsed="false">
      <c r="A87" s="15" t="s">
        <v>108</v>
      </c>
      <c r="B87" s="15"/>
      <c r="C87" s="15"/>
      <c r="D87" s="15"/>
      <c r="E87" s="15"/>
      <c r="F87" s="15"/>
      <c r="G87" s="15"/>
      <c r="H87" s="15"/>
      <c r="I87" s="15"/>
      <c r="J87" s="15"/>
      <c r="K87" s="15"/>
      <c r="L87" s="15"/>
      <c r="M87" s="15"/>
      <c r="N87" s="15"/>
      <c r="O87" s="15"/>
    </row>
    <row r="88" customFormat="false" ht="22.5" hidden="false" customHeight="true" outlineLevel="0" collapsed="false">
      <c r="A88" s="15" t="s">
        <v>109</v>
      </c>
      <c r="B88" s="15"/>
      <c r="C88" s="15"/>
      <c r="D88" s="15"/>
      <c r="E88" s="15"/>
      <c r="F88" s="15"/>
      <c r="G88" s="15"/>
      <c r="H88" s="15"/>
      <c r="I88" s="15"/>
      <c r="J88" s="15"/>
      <c r="K88" s="15"/>
      <c r="L88" s="15"/>
      <c r="M88" s="15"/>
      <c r="N88" s="15"/>
      <c r="O88" s="15"/>
    </row>
    <row r="89" customFormat="false" ht="22.5" hidden="false" customHeight="true" outlineLevel="0" collapsed="false">
      <c r="A89" s="15" t="s">
        <v>110</v>
      </c>
      <c r="B89" s="15"/>
      <c r="C89" s="15"/>
      <c r="D89" s="15"/>
      <c r="E89" s="15"/>
      <c r="F89" s="15"/>
      <c r="G89" s="15"/>
      <c r="H89" s="15"/>
      <c r="I89" s="15"/>
      <c r="J89" s="15"/>
      <c r="K89" s="15"/>
      <c r="L89" s="15"/>
      <c r="M89" s="15"/>
      <c r="N89" s="15"/>
      <c r="O89" s="15"/>
    </row>
    <row r="90" customFormat="false" ht="22.5" hidden="false" customHeight="true" outlineLevel="0" collapsed="false">
      <c r="A90" s="15" t="s">
        <v>111</v>
      </c>
      <c r="B90" s="15"/>
      <c r="C90" s="15"/>
      <c r="D90" s="15"/>
      <c r="E90" s="15"/>
      <c r="F90" s="15"/>
      <c r="G90" s="15"/>
      <c r="H90" s="15"/>
      <c r="I90" s="15"/>
      <c r="J90" s="15"/>
      <c r="K90" s="15"/>
      <c r="L90" s="15"/>
      <c r="M90" s="15"/>
      <c r="N90" s="15"/>
      <c r="O90" s="15"/>
    </row>
    <row r="91" customFormat="false" ht="22.5" hidden="false" customHeight="true" outlineLevel="0" collapsed="false">
      <c r="A91" s="15" t="s">
        <v>112</v>
      </c>
      <c r="B91" s="15"/>
      <c r="C91" s="15"/>
      <c r="D91" s="15"/>
      <c r="E91" s="15"/>
      <c r="F91" s="15"/>
      <c r="G91" s="15"/>
      <c r="H91" s="15"/>
      <c r="I91" s="15"/>
      <c r="J91" s="15"/>
      <c r="K91" s="15"/>
      <c r="L91" s="15"/>
      <c r="M91" s="15"/>
      <c r="N91" s="15"/>
      <c r="O91" s="15"/>
    </row>
    <row r="92" customFormat="false" ht="22.5" hidden="false" customHeight="true" outlineLevel="0" collapsed="false">
      <c r="A92" s="15" t="s">
        <v>113</v>
      </c>
      <c r="B92" s="15"/>
      <c r="C92" s="15"/>
      <c r="D92" s="15"/>
      <c r="E92" s="15"/>
      <c r="F92" s="15"/>
      <c r="G92" s="15"/>
      <c r="H92" s="15"/>
      <c r="I92" s="15"/>
      <c r="J92" s="15"/>
      <c r="K92" s="15"/>
      <c r="L92" s="15"/>
      <c r="M92" s="15"/>
      <c r="N92" s="15"/>
      <c r="O92" s="15"/>
    </row>
    <row r="93" customFormat="false" ht="14.25" hidden="false" customHeight="true" outlineLevel="0" collapsed="false">
      <c r="A93" s="26"/>
      <c r="B93" s="26"/>
      <c r="C93" s="26"/>
      <c r="D93" s="26"/>
      <c r="E93" s="27"/>
      <c r="F93" s="26"/>
      <c r="G93" s="26"/>
      <c r="H93" s="26"/>
      <c r="I93" s="26"/>
      <c r="J93" s="26"/>
      <c r="K93" s="26"/>
      <c r="L93" s="26"/>
      <c r="M93" s="26"/>
      <c r="N93" s="26"/>
      <c r="O93" s="26"/>
    </row>
    <row r="94" customFormat="false" ht="22.5" hidden="false" customHeight="true" outlineLevel="0" collapsed="false">
      <c r="A94" s="15" t="s">
        <v>114</v>
      </c>
      <c r="B94" s="15"/>
      <c r="C94" s="15"/>
      <c r="D94" s="15"/>
      <c r="E94" s="15"/>
      <c r="F94" s="15"/>
      <c r="G94" s="15"/>
      <c r="H94" s="15"/>
      <c r="I94" s="15"/>
      <c r="J94" s="15"/>
      <c r="K94" s="15"/>
      <c r="L94" s="15"/>
      <c r="M94" s="15"/>
      <c r="N94" s="15"/>
      <c r="O94" s="15"/>
    </row>
    <row r="95" customFormat="false" ht="22.5" hidden="false" customHeight="true" outlineLevel="0" collapsed="false">
      <c r="A95" s="15" t="s">
        <v>115</v>
      </c>
      <c r="B95" s="15"/>
      <c r="C95" s="15"/>
      <c r="D95" s="15"/>
      <c r="E95" s="15"/>
      <c r="F95" s="15"/>
      <c r="G95" s="15"/>
      <c r="H95" s="15"/>
      <c r="I95" s="15"/>
      <c r="J95" s="15"/>
      <c r="K95" s="15"/>
      <c r="L95" s="15"/>
      <c r="M95" s="15"/>
      <c r="N95" s="15"/>
      <c r="O95" s="15"/>
    </row>
    <row r="96" customFormat="false" ht="22.5" hidden="false" customHeight="true" outlineLevel="0" collapsed="false">
      <c r="A96" s="15" t="s">
        <v>116</v>
      </c>
      <c r="B96" s="15"/>
      <c r="C96" s="15"/>
      <c r="D96" s="15"/>
      <c r="E96" s="15"/>
      <c r="F96" s="15"/>
      <c r="G96" s="15"/>
      <c r="H96" s="15"/>
      <c r="I96" s="15"/>
      <c r="J96" s="15"/>
      <c r="K96" s="15"/>
      <c r="L96" s="15"/>
      <c r="M96" s="15"/>
      <c r="N96" s="15"/>
      <c r="O96" s="15"/>
    </row>
    <row r="97" customFormat="false" ht="22.5" hidden="false" customHeight="true" outlineLevel="0" collapsed="false">
      <c r="A97" s="15" t="s">
        <v>117</v>
      </c>
      <c r="B97" s="15"/>
      <c r="C97" s="15"/>
      <c r="D97" s="15"/>
      <c r="E97" s="15"/>
      <c r="F97" s="15"/>
      <c r="G97" s="15"/>
      <c r="H97" s="15"/>
      <c r="I97" s="15"/>
      <c r="J97" s="15"/>
      <c r="K97" s="15"/>
      <c r="L97" s="15"/>
      <c r="M97" s="15"/>
      <c r="N97" s="15"/>
      <c r="O97" s="15"/>
    </row>
    <row r="98" customFormat="false" ht="22.5" hidden="false" customHeight="true" outlineLevel="0" collapsed="false">
      <c r="A98" s="15" t="s">
        <v>118</v>
      </c>
      <c r="B98" s="15"/>
      <c r="C98" s="15"/>
      <c r="D98" s="15"/>
      <c r="E98" s="15"/>
      <c r="F98" s="15"/>
      <c r="G98" s="15"/>
      <c r="H98" s="15"/>
      <c r="I98" s="15"/>
      <c r="J98" s="15"/>
      <c r="K98" s="15"/>
      <c r="L98" s="15"/>
      <c r="M98" s="15"/>
      <c r="N98" s="15"/>
      <c r="O98" s="15"/>
    </row>
    <row r="99" customFormat="false" ht="22.5" hidden="false" customHeight="true" outlineLevel="0" collapsed="false">
      <c r="A99" s="15" t="s">
        <v>119</v>
      </c>
      <c r="B99" s="15"/>
      <c r="C99" s="15"/>
      <c r="D99" s="15"/>
      <c r="E99" s="15"/>
      <c r="F99" s="15"/>
      <c r="G99" s="15"/>
      <c r="H99" s="15"/>
      <c r="I99" s="15"/>
      <c r="J99" s="15"/>
      <c r="K99" s="15"/>
      <c r="L99" s="15"/>
      <c r="M99" s="15"/>
      <c r="N99" s="15"/>
      <c r="O99" s="15"/>
    </row>
    <row r="100" customFormat="false" ht="22.5" hidden="false" customHeight="true" outlineLevel="0" collapsed="false">
      <c r="A100" s="15" t="s">
        <v>120</v>
      </c>
      <c r="B100" s="15"/>
      <c r="C100" s="15"/>
      <c r="D100" s="15"/>
      <c r="E100" s="15"/>
      <c r="F100" s="15"/>
      <c r="G100" s="15"/>
      <c r="H100" s="15"/>
      <c r="I100" s="15"/>
      <c r="J100" s="15"/>
      <c r="K100" s="15"/>
      <c r="L100" s="15"/>
      <c r="M100" s="15"/>
      <c r="N100" s="15"/>
      <c r="O100" s="15"/>
    </row>
    <row r="101" customFormat="false" ht="22.5" hidden="false" customHeight="true" outlineLevel="0" collapsed="false">
      <c r="A101" s="15" t="s">
        <v>121</v>
      </c>
      <c r="B101" s="15"/>
      <c r="C101" s="15"/>
      <c r="D101" s="15"/>
      <c r="E101" s="15"/>
      <c r="F101" s="15"/>
      <c r="G101" s="15"/>
      <c r="H101" s="15"/>
      <c r="I101" s="15"/>
      <c r="J101" s="15"/>
      <c r="K101" s="15"/>
      <c r="L101" s="15"/>
      <c r="M101" s="15"/>
      <c r="N101" s="15"/>
      <c r="O101" s="15"/>
    </row>
    <row r="102" customFormat="false" ht="22.5" hidden="false" customHeight="true" outlineLevel="0" collapsed="false">
      <c r="A102" s="15" t="s">
        <v>122</v>
      </c>
      <c r="B102" s="15"/>
      <c r="C102" s="15"/>
      <c r="D102" s="15"/>
      <c r="E102" s="15"/>
      <c r="F102" s="15"/>
      <c r="G102" s="15"/>
      <c r="H102" s="15"/>
      <c r="I102" s="15"/>
      <c r="J102" s="15"/>
      <c r="K102" s="15"/>
      <c r="L102" s="15"/>
      <c r="M102" s="15"/>
      <c r="N102" s="15"/>
      <c r="O102" s="15"/>
    </row>
    <row r="103" customFormat="false" ht="22.5" hidden="false" customHeight="true" outlineLevel="0" collapsed="false">
      <c r="A103" s="15" t="s">
        <v>123</v>
      </c>
      <c r="B103" s="15"/>
      <c r="C103" s="15"/>
      <c r="D103" s="15"/>
      <c r="E103" s="15"/>
      <c r="F103" s="15"/>
      <c r="G103" s="15"/>
      <c r="H103" s="15"/>
      <c r="I103" s="15"/>
      <c r="J103" s="15"/>
      <c r="K103" s="15"/>
      <c r="L103" s="15"/>
      <c r="M103" s="15"/>
      <c r="N103" s="15"/>
      <c r="O103" s="15"/>
    </row>
    <row r="104" customFormat="false" ht="22.5" hidden="false" customHeight="true" outlineLevel="0" collapsed="false">
      <c r="A104" s="15" t="s">
        <v>124</v>
      </c>
      <c r="B104" s="15"/>
      <c r="C104" s="15"/>
      <c r="D104" s="15"/>
      <c r="E104" s="15"/>
      <c r="F104" s="15"/>
      <c r="G104" s="15"/>
      <c r="H104" s="15"/>
      <c r="I104" s="15"/>
      <c r="J104" s="15"/>
      <c r="K104" s="15"/>
      <c r="L104" s="15"/>
      <c r="M104" s="15"/>
      <c r="N104" s="15"/>
      <c r="O104" s="15"/>
    </row>
    <row r="105" customFormat="false" ht="22.5" hidden="false" customHeight="true" outlineLevel="0" collapsed="false">
      <c r="A105" s="15" t="s">
        <v>125</v>
      </c>
      <c r="B105" s="15"/>
      <c r="C105" s="15"/>
      <c r="D105" s="15"/>
      <c r="E105" s="15"/>
      <c r="F105" s="15"/>
      <c r="G105" s="15"/>
      <c r="H105" s="15"/>
      <c r="I105" s="15"/>
      <c r="J105" s="15"/>
      <c r="K105" s="15"/>
      <c r="L105" s="15"/>
      <c r="M105" s="15"/>
      <c r="N105" s="15"/>
      <c r="O105" s="15"/>
    </row>
    <row r="106" customFormat="false" ht="22.5" hidden="false" customHeight="true" outlineLevel="0" collapsed="false">
      <c r="A106" s="15" t="s">
        <v>126</v>
      </c>
      <c r="B106" s="15"/>
      <c r="C106" s="15"/>
      <c r="D106" s="15"/>
      <c r="E106" s="15"/>
      <c r="F106" s="15"/>
      <c r="G106" s="15"/>
      <c r="H106" s="15"/>
      <c r="I106" s="15"/>
      <c r="J106" s="15"/>
      <c r="K106" s="15"/>
      <c r="L106" s="15"/>
      <c r="M106" s="15"/>
      <c r="N106" s="15"/>
      <c r="O106" s="15"/>
    </row>
    <row r="107" customFormat="false" ht="22.5" hidden="false" customHeight="true" outlineLevel="0" collapsed="false">
      <c r="A107" s="15" t="s">
        <v>127</v>
      </c>
      <c r="B107" s="15"/>
      <c r="C107" s="15"/>
      <c r="D107" s="15"/>
      <c r="E107" s="15"/>
      <c r="F107" s="15"/>
      <c r="G107" s="15"/>
      <c r="H107" s="15"/>
      <c r="I107" s="15"/>
      <c r="J107" s="15"/>
      <c r="K107" s="15"/>
      <c r="L107" s="15"/>
      <c r="M107" s="15"/>
      <c r="N107" s="15"/>
      <c r="O107" s="15"/>
    </row>
    <row r="108" customFormat="false" ht="22.5" hidden="false" customHeight="true" outlineLevel="0" collapsed="false">
      <c r="A108" s="15" t="s">
        <v>128</v>
      </c>
      <c r="B108" s="15"/>
      <c r="C108" s="15"/>
      <c r="D108" s="15"/>
      <c r="E108" s="15"/>
      <c r="F108" s="15"/>
      <c r="G108" s="15"/>
      <c r="H108" s="15"/>
      <c r="I108" s="15"/>
      <c r="J108" s="15"/>
      <c r="K108" s="15"/>
      <c r="L108" s="15"/>
      <c r="M108" s="15"/>
      <c r="N108" s="15"/>
      <c r="O108" s="15"/>
    </row>
    <row r="109" customFormat="false" ht="33" hidden="false" customHeight="true" outlineLevel="0" collapsed="false">
      <c r="A109" s="9" t="s">
        <v>129</v>
      </c>
      <c r="B109" s="9"/>
      <c r="C109" s="9"/>
      <c r="D109" s="9"/>
      <c r="E109" s="9"/>
      <c r="F109" s="9"/>
      <c r="G109" s="9"/>
      <c r="H109" s="9"/>
      <c r="I109" s="9"/>
      <c r="J109" s="9"/>
      <c r="K109" s="9"/>
      <c r="L109" s="9"/>
      <c r="M109" s="9"/>
      <c r="N109" s="9"/>
      <c r="O109" s="9"/>
    </row>
    <row r="110" customFormat="false" ht="27.75" hidden="false" customHeight="true" outlineLevel="0" collapsed="false">
      <c r="A110" s="14" t="s">
        <v>130</v>
      </c>
      <c r="B110" s="14"/>
      <c r="C110" s="14"/>
      <c r="D110" s="14"/>
      <c r="E110" s="14"/>
      <c r="F110" s="14"/>
      <c r="G110" s="14"/>
      <c r="H110" s="14"/>
      <c r="I110" s="14"/>
      <c r="J110" s="14"/>
      <c r="K110" s="14"/>
      <c r="L110" s="14"/>
      <c r="M110" s="14"/>
      <c r="N110" s="14"/>
      <c r="O110" s="14"/>
    </row>
    <row r="111" customFormat="false" ht="11.25" hidden="false" customHeight="true" outlineLevel="0" collapsed="false">
      <c r="A111" s="17" t="n">
        <v>20101015</v>
      </c>
      <c r="B111" s="17" t="s">
        <v>131</v>
      </c>
      <c r="C111" s="23" t="n">
        <v>1</v>
      </c>
      <c r="D111" s="25" t="s">
        <v>82</v>
      </c>
      <c r="E111" s="19"/>
      <c r="F111" s="21"/>
      <c r="G111" s="21"/>
      <c r="H111" s="21"/>
      <c r="I111" s="21"/>
      <c r="J111" s="21"/>
      <c r="K111" s="22" t="n">
        <f aca="false">INDEX('Porte Honorário'!B:D,MATCH(TabJud!D111,'Porte Honorário'!A:A,0),1)</f>
        <v>88.48</v>
      </c>
      <c r="L111" s="22" t="n">
        <f aca="false">ROUND(C111*K111,2)</f>
        <v>88.48</v>
      </c>
      <c r="M111" s="22" t="n">
        <f aca="false">IF(E111&gt;0,ROUND(E111*'UCO e Filme'!$A$2,2),0)</f>
        <v>0</v>
      </c>
      <c r="N111" s="22" t="n">
        <f aca="false">IF(I111&gt;0,ROUND(I111*'UCO e Filme'!$A$11,2),0)</f>
        <v>0</v>
      </c>
      <c r="O111" s="22" t="n">
        <f aca="false">ROUND(L111+M111+N111,2)</f>
        <v>88.48</v>
      </c>
    </row>
    <row r="112" customFormat="false" ht="11.25" hidden="false" customHeight="true" outlineLevel="0" collapsed="false">
      <c r="A112" s="17" t="n">
        <v>20101023</v>
      </c>
      <c r="B112" s="17" t="s">
        <v>132</v>
      </c>
      <c r="C112" s="23" t="n">
        <v>1</v>
      </c>
      <c r="D112" s="25" t="s">
        <v>133</v>
      </c>
      <c r="E112" s="19"/>
      <c r="F112" s="21"/>
      <c r="G112" s="21"/>
      <c r="H112" s="21"/>
      <c r="I112" s="21"/>
      <c r="J112" s="21"/>
      <c r="K112" s="22" t="n">
        <f aca="false">INDEX('Porte Honorário'!B:D,MATCH(TabJud!D112,'Porte Honorário'!A:A,0),1)</f>
        <v>16.38</v>
      </c>
      <c r="L112" s="22" t="n">
        <f aca="false">ROUND(C112*K112,2)</f>
        <v>16.38</v>
      </c>
      <c r="M112" s="22" t="n">
        <f aca="false">IF(E112&gt;0,ROUND(E112*'UCO e Filme'!$A$2,2),0)</f>
        <v>0</v>
      </c>
      <c r="N112" s="22" t="n">
        <f aca="false">IF(I112&gt;0,ROUND(I112*'UCO e Filme'!$A$11,2),0)</f>
        <v>0</v>
      </c>
      <c r="O112" s="22" t="n">
        <f aca="false">ROUND(L112+M112+N112,2)</f>
        <v>16.38</v>
      </c>
    </row>
    <row r="113" customFormat="false" ht="11.25" hidden="false" customHeight="true" outlineLevel="0" collapsed="false">
      <c r="A113" s="17" t="n">
        <v>20101074</v>
      </c>
      <c r="B113" s="17" t="s">
        <v>134</v>
      </c>
      <c r="C113" s="23" t="n">
        <v>1</v>
      </c>
      <c r="D113" s="25" t="s">
        <v>82</v>
      </c>
      <c r="E113" s="19"/>
      <c r="F113" s="21"/>
      <c r="G113" s="21"/>
      <c r="H113" s="21"/>
      <c r="I113" s="21"/>
      <c r="J113" s="21"/>
      <c r="K113" s="22" t="n">
        <f aca="false">INDEX('Porte Honorário'!B:D,MATCH(TabJud!D113,'Porte Honorário'!A:A,0),1)</f>
        <v>88.48</v>
      </c>
      <c r="L113" s="22" t="n">
        <f aca="false">ROUND(C113*K113,2)</f>
        <v>88.48</v>
      </c>
      <c r="M113" s="22" t="n">
        <f aca="false">IF(E113&gt;0,ROUND(E113*'UCO e Filme'!$A$2,2),0)</f>
        <v>0</v>
      </c>
      <c r="N113" s="22" t="n">
        <f aca="false">IF(I113&gt;0,ROUND(I113*'UCO e Filme'!$A$11,2),0)</f>
        <v>0</v>
      </c>
      <c r="O113" s="22" t="n">
        <f aca="false">ROUND(L113+M113+N113,2)</f>
        <v>88.48</v>
      </c>
    </row>
    <row r="114" customFormat="false" ht="11.25" hidden="false" customHeight="true" outlineLevel="0" collapsed="false">
      <c r="A114" s="17" t="n">
        <v>20101082</v>
      </c>
      <c r="B114" s="17" t="s">
        <v>135</v>
      </c>
      <c r="C114" s="23" t="n">
        <v>1</v>
      </c>
      <c r="D114" s="25" t="s">
        <v>82</v>
      </c>
      <c r="E114" s="19"/>
      <c r="F114" s="21"/>
      <c r="G114" s="21"/>
      <c r="H114" s="21"/>
      <c r="I114" s="21"/>
      <c r="J114" s="21"/>
      <c r="K114" s="22" t="n">
        <f aca="false">INDEX('Porte Honorário'!B:D,MATCH(TabJud!D114,'Porte Honorário'!A:A,0),1)</f>
        <v>88.48</v>
      </c>
      <c r="L114" s="22" t="n">
        <f aca="false">ROUND(C114*K114,2)</f>
        <v>88.48</v>
      </c>
      <c r="M114" s="22" t="n">
        <f aca="false">IF(E114&gt;0,ROUND(E114*'UCO e Filme'!$A$2,2),0)</f>
        <v>0</v>
      </c>
      <c r="N114" s="22" t="n">
        <f aca="false">IF(I114&gt;0,ROUND(I114*'UCO e Filme'!$A$11,2),0)</f>
        <v>0</v>
      </c>
      <c r="O114" s="22" t="n">
        <f aca="false">ROUND(L114+M114+N114,2)</f>
        <v>88.48</v>
      </c>
    </row>
    <row r="115" customFormat="false" ht="11.25" hidden="false" customHeight="true" outlineLevel="0" collapsed="false">
      <c r="A115" s="17" t="n">
        <v>20101090</v>
      </c>
      <c r="B115" s="17" t="s">
        <v>136</v>
      </c>
      <c r="C115" s="23" t="n">
        <v>1</v>
      </c>
      <c r="D115" s="25" t="s">
        <v>82</v>
      </c>
      <c r="E115" s="19"/>
      <c r="F115" s="21"/>
      <c r="G115" s="21"/>
      <c r="H115" s="21"/>
      <c r="I115" s="21"/>
      <c r="J115" s="21"/>
      <c r="K115" s="22" t="n">
        <f aca="false">INDEX('Porte Honorário'!B:D,MATCH(TabJud!D115,'Porte Honorário'!A:A,0),1)</f>
        <v>88.48</v>
      </c>
      <c r="L115" s="22" t="n">
        <f aca="false">ROUND(C115*K115,2)</f>
        <v>88.48</v>
      </c>
      <c r="M115" s="22" t="n">
        <f aca="false">IF(E115&gt;0,ROUND(E115*'UCO e Filme'!$A$2,2),0)</f>
        <v>0</v>
      </c>
      <c r="N115" s="22" t="n">
        <f aca="false">IF(I115&gt;0,ROUND(I115*'UCO e Filme'!$A$11,2),0)</f>
        <v>0</v>
      </c>
      <c r="O115" s="22" t="n">
        <f aca="false">ROUND(L115+M115+N115,2)</f>
        <v>88.48</v>
      </c>
    </row>
    <row r="116" customFormat="false" ht="11.25" hidden="false" customHeight="true" outlineLevel="0" collapsed="false">
      <c r="A116" s="17" t="n">
        <v>20101104</v>
      </c>
      <c r="B116" s="17" t="s">
        <v>137</v>
      </c>
      <c r="C116" s="23" t="n">
        <v>1</v>
      </c>
      <c r="D116" s="25" t="s">
        <v>138</v>
      </c>
      <c r="E116" s="19" t="n">
        <v>0.75</v>
      </c>
      <c r="F116" s="21"/>
      <c r="G116" s="21"/>
      <c r="H116" s="21"/>
      <c r="I116" s="21"/>
      <c r="J116" s="21"/>
      <c r="K116" s="22" t="n">
        <f aca="false">INDEX('Porte Honorário'!B:D,MATCH(TabJud!D116,'Porte Honorário'!A:A,0),1)</f>
        <v>32.78</v>
      </c>
      <c r="L116" s="22" t="n">
        <f aca="false">ROUND(C116*K116,2)</f>
        <v>32.78</v>
      </c>
      <c r="M116" s="22" t="n">
        <f aca="false">IF(E116&gt;0,ROUND(E116*'UCO e Filme'!$A$2,2),0)</f>
        <v>14.15</v>
      </c>
      <c r="N116" s="22" t="n">
        <f aca="false">IF(I116&gt;0,ROUND(I116*'UCO e Filme'!$A$11,2),0)</f>
        <v>0</v>
      </c>
      <c r="O116" s="22" t="n">
        <f aca="false">ROUND(L116+M116+N116,2)</f>
        <v>46.93</v>
      </c>
    </row>
    <row r="117" customFormat="false" ht="11.25" hidden="false" customHeight="true" outlineLevel="0" collapsed="false">
      <c r="A117" s="17" t="n">
        <v>20101112</v>
      </c>
      <c r="B117" s="17" t="s">
        <v>139</v>
      </c>
      <c r="C117" s="23" t="n">
        <v>1</v>
      </c>
      <c r="D117" s="25" t="s">
        <v>133</v>
      </c>
      <c r="E117" s="19"/>
      <c r="F117" s="21"/>
      <c r="G117" s="21"/>
      <c r="H117" s="21"/>
      <c r="I117" s="21"/>
      <c r="J117" s="21"/>
      <c r="K117" s="22" t="n">
        <f aca="false">INDEX('Porte Honorário'!B:D,MATCH(TabJud!D117,'Porte Honorário'!A:A,0),1)</f>
        <v>16.38</v>
      </c>
      <c r="L117" s="22" t="n">
        <f aca="false">ROUND(C117*K117,2)</f>
        <v>16.38</v>
      </c>
      <c r="M117" s="22" t="n">
        <f aca="false">IF(E117&gt;0,ROUND(E117*'UCO e Filme'!$A$2,2),0)</f>
        <v>0</v>
      </c>
      <c r="N117" s="22" t="n">
        <f aca="false">IF(I117&gt;0,ROUND(I117*'UCO e Filme'!$A$11,2),0)</f>
        <v>0</v>
      </c>
      <c r="O117" s="22" t="n">
        <f aca="false">ROUND(L117+M117+N117,2)</f>
        <v>16.38</v>
      </c>
    </row>
    <row r="118" customFormat="false" ht="11.25" hidden="false" customHeight="true" outlineLevel="0" collapsed="false">
      <c r="A118" s="17" t="n">
        <v>20101120</v>
      </c>
      <c r="B118" s="17" t="s">
        <v>140</v>
      </c>
      <c r="C118" s="23" t="n">
        <v>1</v>
      </c>
      <c r="D118" s="25" t="s">
        <v>141</v>
      </c>
      <c r="E118" s="19"/>
      <c r="F118" s="21"/>
      <c r="G118" s="21"/>
      <c r="H118" s="21"/>
      <c r="I118" s="21"/>
      <c r="J118" s="21"/>
      <c r="K118" s="22" t="n">
        <f aca="false">INDEX('Porte Honorário'!B:D,MATCH(TabJud!D118,'Porte Honorário'!A:A,0),1)</f>
        <v>334.24</v>
      </c>
      <c r="L118" s="22" t="n">
        <f aca="false">ROUND(C118*K118,2)</f>
        <v>334.24</v>
      </c>
      <c r="M118" s="22" t="n">
        <f aca="false">IF(E118&gt;0,ROUND(E118*'UCO e Filme'!$A$2,2),0)</f>
        <v>0</v>
      </c>
      <c r="N118" s="22" t="n">
        <f aca="false">IF(I118&gt;0,ROUND(I118*'UCO e Filme'!$A$11,2),0)</f>
        <v>0</v>
      </c>
      <c r="O118" s="22" t="n">
        <f aca="false">ROUND(L118+M118+N118,2)</f>
        <v>334.24</v>
      </c>
    </row>
    <row r="119" customFormat="false" ht="11.25" hidden="false" customHeight="true" outlineLevel="0" collapsed="false">
      <c r="A119" s="17" t="n">
        <v>20101139</v>
      </c>
      <c r="B119" s="17" t="s">
        <v>142</v>
      </c>
      <c r="C119" s="23" t="n">
        <v>1</v>
      </c>
      <c r="D119" s="25" t="s">
        <v>141</v>
      </c>
      <c r="E119" s="19"/>
      <c r="F119" s="21"/>
      <c r="G119" s="21"/>
      <c r="H119" s="21"/>
      <c r="I119" s="21"/>
      <c r="J119" s="21"/>
      <c r="K119" s="22" t="n">
        <f aca="false">INDEX('Porte Honorário'!B:D,MATCH(TabJud!D119,'Porte Honorário'!A:A,0),1)</f>
        <v>334.24</v>
      </c>
      <c r="L119" s="22" t="n">
        <f aca="false">ROUND(C119*K119,2)</f>
        <v>334.24</v>
      </c>
      <c r="M119" s="22" t="n">
        <f aca="false">IF(E119&gt;0,ROUND(E119*'UCO e Filme'!$A$2,2),0)</f>
        <v>0</v>
      </c>
      <c r="N119" s="22" t="n">
        <f aca="false">IF(I119&gt;0,ROUND(I119*'UCO e Filme'!$A$11,2),0)</f>
        <v>0</v>
      </c>
      <c r="O119" s="22" t="n">
        <f aca="false">ROUND(L119+M119+N119,2)</f>
        <v>334.24</v>
      </c>
    </row>
    <row r="120" customFormat="false" ht="11.25" hidden="false" customHeight="true" outlineLevel="0" collapsed="false">
      <c r="A120" s="17" t="n">
        <v>20101155</v>
      </c>
      <c r="B120" s="17" t="s">
        <v>143</v>
      </c>
      <c r="C120" s="23" t="n">
        <v>1</v>
      </c>
      <c r="D120" s="25" t="s">
        <v>144</v>
      </c>
      <c r="E120" s="19"/>
      <c r="F120" s="21"/>
      <c r="G120" s="21"/>
      <c r="H120" s="21"/>
      <c r="I120" s="21"/>
      <c r="J120" s="21"/>
      <c r="K120" s="22" t="n">
        <f aca="false">INDEX('Porte Honorário'!B:D,MATCH(TabJud!D120,'Porte Honorário'!A:A,0),1)</f>
        <v>501.37</v>
      </c>
      <c r="L120" s="22" t="n">
        <f aca="false">ROUND(C120*K120,2)</f>
        <v>501.37</v>
      </c>
      <c r="M120" s="22" t="n">
        <f aca="false">IF(E120&gt;0,ROUND(E120*'UCO e Filme'!$A$2,2),0)</f>
        <v>0</v>
      </c>
      <c r="N120" s="22" t="n">
        <f aca="false">IF(I120&gt;0,ROUND(I120*'UCO e Filme'!$A$11,2),0)</f>
        <v>0</v>
      </c>
      <c r="O120" s="22" t="n">
        <f aca="false">ROUND(L120+M120+N120,2)</f>
        <v>501.37</v>
      </c>
    </row>
    <row r="121" customFormat="false" ht="11.25" hidden="false" customHeight="true" outlineLevel="0" collapsed="false">
      <c r="A121" s="17" t="n">
        <v>20101171</v>
      </c>
      <c r="B121" s="17" t="s">
        <v>145</v>
      </c>
      <c r="C121" s="23" t="n">
        <v>1</v>
      </c>
      <c r="D121" s="25" t="s">
        <v>146</v>
      </c>
      <c r="E121" s="19"/>
      <c r="F121" s="21"/>
      <c r="G121" s="21"/>
      <c r="H121" s="21"/>
      <c r="I121" s="21"/>
      <c r="J121" s="21"/>
      <c r="K121" s="22" t="n">
        <f aca="false">INDEX('Porte Honorário'!B:D,MATCH(TabJud!D121,'Porte Honorário'!A:A,0),1)</f>
        <v>104.87</v>
      </c>
      <c r="L121" s="22" t="n">
        <f aca="false">ROUND(C121*K121,2)</f>
        <v>104.87</v>
      </c>
      <c r="M121" s="22" t="n">
        <f aca="false">IF(E121&gt;0,ROUND(E121*'UCO e Filme'!$A$2,2),0)</f>
        <v>0</v>
      </c>
      <c r="N121" s="22" t="n">
        <f aca="false">IF(I121&gt;0,ROUND(I121*'UCO e Filme'!$A$11,2),0)</f>
        <v>0</v>
      </c>
      <c r="O121" s="22" t="n">
        <f aca="false">ROUND(L121+M121+N121,2)</f>
        <v>104.87</v>
      </c>
    </row>
    <row r="122" customFormat="false" ht="11.25" hidden="false" customHeight="true" outlineLevel="0" collapsed="false">
      <c r="A122" s="17" t="n">
        <v>20101198</v>
      </c>
      <c r="B122" s="17" t="s">
        <v>147</v>
      </c>
      <c r="C122" s="23" t="n">
        <v>1</v>
      </c>
      <c r="D122" s="25" t="s">
        <v>138</v>
      </c>
      <c r="E122" s="19"/>
      <c r="F122" s="21"/>
      <c r="G122" s="21"/>
      <c r="H122" s="21"/>
      <c r="I122" s="21"/>
      <c r="J122" s="21"/>
      <c r="K122" s="22" t="n">
        <f aca="false">INDEX('Porte Honorário'!B:D,MATCH(TabJud!D122,'Porte Honorário'!A:A,0),1)</f>
        <v>32.78</v>
      </c>
      <c r="L122" s="22" t="n">
        <f aca="false">ROUND(C122*K122,2)</f>
        <v>32.78</v>
      </c>
      <c r="M122" s="22" t="n">
        <f aca="false">IF(E122&gt;0,ROUND(E122*'UCO e Filme'!$A$2,2),0)</f>
        <v>0</v>
      </c>
      <c r="N122" s="22" t="n">
        <f aca="false">IF(I122&gt;0,ROUND(I122*'UCO e Filme'!$A$11,2),0)</f>
        <v>0</v>
      </c>
      <c r="O122" s="22" t="n">
        <f aca="false">ROUND(L122+M122+N122,2)</f>
        <v>32.78</v>
      </c>
    </row>
    <row r="123" customFormat="false" ht="22.5" hidden="false" customHeight="true" outlineLevel="0" collapsed="false">
      <c r="A123" s="17" t="n">
        <v>20101201</v>
      </c>
      <c r="B123" s="17" t="s">
        <v>148</v>
      </c>
      <c r="C123" s="23" t="n">
        <v>1</v>
      </c>
      <c r="D123" s="25" t="s">
        <v>82</v>
      </c>
      <c r="E123" s="19" t="n">
        <v>6</v>
      </c>
      <c r="F123" s="21"/>
      <c r="G123" s="21"/>
      <c r="H123" s="21"/>
      <c r="I123" s="21"/>
      <c r="J123" s="21"/>
      <c r="K123" s="22" t="n">
        <f aca="false">INDEX('Porte Honorário'!B:D,MATCH(TabJud!D123,'Porte Honorário'!A:A,0),1)</f>
        <v>88.48</v>
      </c>
      <c r="L123" s="22" t="n">
        <f aca="false">ROUND(C123*K123,2)</f>
        <v>88.48</v>
      </c>
      <c r="M123" s="22" t="n">
        <f aca="false">IF(E123&gt;0,ROUND(E123*'UCO e Filme'!$A$2,2),0)</f>
        <v>113.16</v>
      </c>
      <c r="N123" s="22" t="n">
        <f aca="false">IF(I123&gt;0,ROUND(I123*'UCO e Filme'!$A$11,2),0)</f>
        <v>0</v>
      </c>
      <c r="O123" s="22" t="n">
        <f aca="false">ROUND(L123+M123+N123,2)</f>
        <v>201.64</v>
      </c>
    </row>
    <row r="124" customFormat="false" ht="22.5" hidden="false" customHeight="true" outlineLevel="0" collapsed="false">
      <c r="A124" s="17" t="n">
        <v>20101210</v>
      </c>
      <c r="B124" s="17" t="s">
        <v>149</v>
      </c>
      <c r="C124" s="23" t="n">
        <v>1</v>
      </c>
      <c r="D124" s="25" t="s">
        <v>82</v>
      </c>
      <c r="E124" s="19"/>
      <c r="F124" s="21"/>
      <c r="G124" s="21"/>
      <c r="H124" s="21"/>
      <c r="I124" s="21"/>
      <c r="J124" s="21"/>
      <c r="K124" s="22" t="n">
        <f aca="false">INDEX('Porte Honorário'!B:D,MATCH(TabJud!D124,'Porte Honorário'!A:A,0),1)</f>
        <v>88.48</v>
      </c>
      <c r="L124" s="22" t="n">
        <f aca="false">ROUND(C124*K124,2)</f>
        <v>88.48</v>
      </c>
      <c r="M124" s="22" t="n">
        <f aca="false">IF(E124&gt;0,ROUND(E124*'UCO e Filme'!$A$2,2),0)</f>
        <v>0</v>
      </c>
      <c r="N124" s="22" t="n">
        <f aca="false">IF(I124&gt;0,ROUND(I124*'UCO e Filme'!$A$11,2),0)</f>
        <v>0</v>
      </c>
      <c r="O124" s="22" t="n">
        <f aca="false">ROUND(L124+M124+N124,2)</f>
        <v>88.48</v>
      </c>
    </row>
    <row r="125" customFormat="false" ht="11.25" hidden="false" customHeight="true" outlineLevel="0" collapsed="false">
      <c r="A125" s="17" t="n">
        <v>20101228</v>
      </c>
      <c r="B125" s="17" t="s">
        <v>150</v>
      </c>
      <c r="C125" s="23" t="n">
        <v>1</v>
      </c>
      <c r="D125" s="25" t="s">
        <v>82</v>
      </c>
      <c r="E125" s="19"/>
      <c r="F125" s="21"/>
      <c r="G125" s="21"/>
      <c r="H125" s="21"/>
      <c r="I125" s="21"/>
      <c r="J125" s="21"/>
      <c r="K125" s="22" t="n">
        <f aca="false">INDEX('Porte Honorário'!B:D,MATCH(TabJud!D125,'Porte Honorário'!A:A,0),1)</f>
        <v>88.48</v>
      </c>
      <c r="L125" s="22" t="n">
        <f aca="false">ROUND(C125*K125,2)</f>
        <v>88.48</v>
      </c>
      <c r="M125" s="22" t="n">
        <f aca="false">IF(E125&gt;0,ROUND(E125*'UCO e Filme'!$A$2,2),0)</f>
        <v>0</v>
      </c>
      <c r="N125" s="22" t="n">
        <f aca="false">IF(I125&gt;0,ROUND(I125*'UCO e Filme'!$A$11,2),0)</f>
        <v>0</v>
      </c>
      <c r="O125" s="22" t="n">
        <f aca="false">ROUND(L125+M125+N125,2)</f>
        <v>88.48</v>
      </c>
    </row>
    <row r="126" customFormat="false" ht="27.75" hidden="false" customHeight="true" outlineLevel="0" collapsed="false">
      <c r="A126" s="14" t="s">
        <v>151</v>
      </c>
      <c r="B126" s="14"/>
      <c r="C126" s="14"/>
      <c r="D126" s="14"/>
      <c r="E126" s="14"/>
      <c r="F126" s="14"/>
      <c r="G126" s="14"/>
      <c r="H126" s="14"/>
      <c r="I126" s="14"/>
      <c r="J126" s="14"/>
      <c r="K126" s="14"/>
      <c r="L126" s="14"/>
      <c r="M126" s="14"/>
      <c r="N126" s="14"/>
      <c r="O126" s="14"/>
    </row>
    <row r="127" customFormat="false" ht="11.25" hidden="false" customHeight="true" outlineLevel="0" collapsed="false">
      <c r="A127" s="17" t="n">
        <v>20102011</v>
      </c>
      <c r="B127" s="17" t="s">
        <v>152</v>
      </c>
      <c r="C127" s="23" t="n">
        <v>1</v>
      </c>
      <c r="D127" s="25" t="s">
        <v>64</v>
      </c>
      <c r="E127" s="19" t="n">
        <v>8.1</v>
      </c>
      <c r="F127" s="21"/>
      <c r="G127" s="21"/>
      <c r="H127" s="21"/>
      <c r="I127" s="21"/>
      <c r="J127" s="21"/>
      <c r="K127" s="22" t="n">
        <f aca="false">INDEX('Porte Honorário'!B:D,MATCH(TabJud!D127,'Porte Honorário'!A:A,0),1)</f>
        <v>65.56</v>
      </c>
      <c r="L127" s="22" t="n">
        <f aca="false">ROUND(C127*K127,2)</f>
        <v>65.56</v>
      </c>
      <c r="M127" s="22" t="n">
        <f aca="false">IF(E127&gt;0,ROUND(E127*'UCO e Filme'!$A$2,2),0)</f>
        <v>152.77</v>
      </c>
      <c r="N127" s="22" t="n">
        <f aca="false">IF(I127&gt;0,ROUND(I127*'UCO e Filme'!$A$11,2),0)</f>
        <v>0</v>
      </c>
      <c r="O127" s="22" t="n">
        <f aca="false">ROUND(L127+M127+N127,2)</f>
        <v>218.33</v>
      </c>
    </row>
    <row r="128" customFormat="false" ht="11.25" hidden="false" customHeight="true" outlineLevel="0" collapsed="false">
      <c r="A128" s="17" t="n">
        <v>20102020</v>
      </c>
      <c r="B128" s="17" t="s">
        <v>153</v>
      </c>
      <c r="C128" s="23" t="n">
        <v>1</v>
      </c>
      <c r="D128" s="25" t="s">
        <v>64</v>
      </c>
      <c r="E128" s="19" t="n">
        <v>12</v>
      </c>
      <c r="F128" s="21"/>
      <c r="G128" s="21"/>
      <c r="H128" s="21"/>
      <c r="I128" s="21"/>
      <c r="J128" s="21"/>
      <c r="K128" s="22" t="n">
        <f aca="false">INDEX('Porte Honorário'!B:D,MATCH(TabJud!D128,'Porte Honorário'!A:A,0),1)</f>
        <v>65.56</v>
      </c>
      <c r="L128" s="22" t="n">
        <f aca="false">ROUND(C128*K128,2)</f>
        <v>65.56</v>
      </c>
      <c r="M128" s="22" t="n">
        <f aca="false">IF(E128&gt;0,ROUND(E128*'UCO e Filme'!$A$2,2),0)</f>
        <v>226.32</v>
      </c>
      <c r="N128" s="22" t="n">
        <f aca="false">IF(I128&gt;0,ROUND(I128*'UCO e Filme'!$A$11,2),0)</f>
        <v>0</v>
      </c>
      <c r="O128" s="22" t="n">
        <f aca="false">ROUND(L128+M128+N128,2)</f>
        <v>291.88</v>
      </c>
    </row>
    <row r="129" customFormat="false" ht="11.25" hidden="false" customHeight="true" outlineLevel="0" collapsed="false">
      <c r="A129" s="17" t="n">
        <v>20102038</v>
      </c>
      <c r="B129" s="17" t="s">
        <v>154</v>
      </c>
      <c r="C129" s="23" t="n">
        <v>1</v>
      </c>
      <c r="D129" s="25" t="s">
        <v>64</v>
      </c>
      <c r="E129" s="19" t="n">
        <v>12</v>
      </c>
      <c r="F129" s="21"/>
      <c r="G129" s="21"/>
      <c r="H129" s="21"/>
      <c r="I129" s="21"/>
      <c r="J129" s="21"/>
      <c r="K129" s="22" t="n">
        <f aca="false">INDEX('Porte Honorário'!B:D,MATCH(TabJud!D129,'Porte Honorário'!A:A,0),1)</f>
        <v>65.56</v>
      </c>
      <c r="L129" s="22" t="n">
        <f aca="false">ROUND(C129*K129,2)</f>
        <v>65.56</v>
      </c>
      <c r="M129" s="22" t="n">
        <f aca="false">IF(E129&gt;0,ROUND(E129*'UCO e Filme'!$A$2,2),0)</f>
        <v>226.32</v>
      </c>
      <c r="N129" s="22" t="n">
        <f aca="false">IF(I129&gt;0,ROUND(I129*'UCO e Filme'!$A$11,2),0)</f>
        <v>0</v>
      </c>
      <c r="O129" s="22" t="n">
        <f aca="false">ROUND(L129+M129+N129,2)</f>
        <v>291.88</v>
      </c>
    </row>
    <row r="130" customFormat="false" ht="11.25" hidden="false" customHeight="true" outlineLevel="0" collapsed="false">
      <c r="A130" s="17" t="n">
        <v>20102062</v>
      </c>
      <c r="B130" s="17" t="s">
        <v>155</v>
      </c>
      <c r="C130" s="23" t="n">
        <v>1</v>
      </c>
      <c r="D130" s="25" t="s">
        <v>64</v>
      </c>
      <c r="E130" s="19" t="n">
        <v>30</v>
      </c>
      <c r="F130" s="21"/>
      <c r="G130" s="21"/>
      <c r="H130" s="21"/>
      <c r="I130" s="21"/>
      <c r="J130" s="21"/>
      <c r="K130" s="22" t="n">
        <f aca="false">INDEX('Porte Honorário'!B:D,MATCH(TabJud!D130,'Porte Honorário'!A:A,0),1)</f>
        <v>65.56</v>
      </c>
      <c r="L130" s="22" t="n">
        <f aca="false">ROUND(C130*K130,2)</f>
        <v>65.56</v>
      </c>
      <c r="M130" s="22" t="n">
        <f aca="false">IF(E130&gt;0,ROUND(E130*'UCO e Filme'!$A$2,2),0)</f>
        <v>565.8</v>
      </c>
      <c r="N130" s="22" t="n">
        <f aca="false">IF(I130&gt;0,ROUND(I130*'UCO e Filme'!$A$11,2),0)</f>
        <v>0</v>
      </c>
      <c r="O130" s="22" t="n">
        <f aca="false">ROUND(L130+M130+N130,2)</f>
        <v>631.36</v>
      </c>
    </row>
    <row r="131" customFormat="false" ht="11.25" hidden="false" customHeight="true" outlineLevel="0" collapsed="false">
      <c r="A131" s="17" t="n">
        <v>20102070</v>
      </c>
      <c r="B131" s="17" t="s">
        <v>156</v>
      </c>
      <c r="C131" s="23" t="n">
        <v>1</v>
      </c>
      <c r="D131" s="25" t="s">
        <v>64</v>
      </c>
      <c r="E131" s="19" t="n">
        <v>12</v>
      </c>
      <c r="F131" s="21"/>
      <c r="G131" s="21"/>
      <c r="H131" s="21"/>
      <c r="I131" s="21"/>
      <c r="J131" s="21"/>
      <c r="K131" s="22" t="n">
        <f aca="false">INDEX('Porte Honorário'!B:D,MATCH(TabJud!D131,'Porte Honorário'!A:A,0),1)</f>
        <v>65.56</v>
      </c>
      <c r="L131" s="22" t="n">
        <f aca="false">ROUND(C131*K131,2)</f>
        <v>65.56</v>
      </c>
      <c r="M131" s="22" t="n">
        <f aca="false">IF(E131&gt;0,ROUND(E131*'UCO e Filme'!$A$2,2),0)</f>
        <v>226.32</v>
      </c>
      <c r="N131" s="22" t="n">
        <f aca="false">IF(I131&gt;0,ROUND(I131*'UCO e Filme'!$A$11,2),0)</f>
        <v>0</v>
      </c>
      <c r="O131" s="22" t="n">
        <f aca="false">ROUND(L131+M131+N131,2)</f>
        <v>291.88</v>
      </c>
    </row>
    <row r="132" customFormat="false" ht="27" hidden="false" customHeight="true" outlineLevel="0" collapsed="false">
      <c r="A132" s="14" t="s">
        <v>157</v>
      </c>
      <c r="B132" s="14"/>
      <c r="C132" s="14"/>
      <c r="D132" s="14"/>
      <c r="E132" s="14"/>
      <c r="F132" s="14"/>
      <c r="G132" s="14"/>
      <c r="H132" s="14"/>
      <c r="I132" s="14"/>
      <c r="J132" s="14"/>
      <c r="K132" s="14"/>
      <c r="L132" s="14"/>
      <c r="M132" s="14"/>
      <c r="N132" s="14"/>
      <c r="O132" s="14"/>
    </row>
    <row r="133" customFormat="false" ht="22.5" hidden="false" customHeight="true" outlineLevel="0" collapsed="false">
      <c r="A133" s="17" t="n">
        <v>20103018</v>
      </c>
      <c r="B133" s="17" t="s">
        <v>158</v>
      </c>
      <c r="C133" s="23" t="n">
        <v>1</v>
      </c>
      <c r="D133" s="25" t="s">
        <v>138</v>
      </c>
      <c r="E133" s="19"/>
      <c r="F133" s="21"/>
      <c r="G133" s="21"/>
      <c r="H133" s="21"/>
      <c r="I133" s="21"/>
      <c r="J133" s="21"/>
      <c r="K133" s="22" t="n">
        <f aca="false">INDEX('Porte Honorário'!B:D,MATCH(TabJud!D133,'Porte Honorário'!A:A,0),1)</f>
        <v>32.78</v>
      </c>
      <c r="L133" s="22" t="n">
        <f aca="false">ROUND(C133*K133,2)</f>
        <v>32.78</v>
      </c>
      <c r="M133" s="22" t="n">
        <f aca="false">IF(E133&gt;0,ROUND(E133*'UCO e Filme'!$A$2,2),0)</f>
        <v>0</v>
      </c>
      <c r="N133" s="22" t="n">
        <f aca="false">IF(I133&gt;0,ROUND(I133*'UCO e Filme'!$A$11,2),0)</f>
        <v>0</v>
      </c>
      <c r="O133" s="22" t="n">
        <f aca="false">ROUND(L133+M133+N133,2)</f>
        <v>32.78</v>
      </c>
    </row>
    <row r="134" customFormat="false" ht="11.25" hidden="false" customHeight="true" outlineLevel="0" collapsed="false">
      <c r="A134" s="17" t="n">
        <v>20103026</v>
      </c>
      <c r="B134" s="17" t="s">
        <v>159</v>
      </c>
      <c r="C134" s="23" t="n">
        <v>1</v>
      </c>
      <c r="D134" s="25" t="s">
        <v>99</v>
      </c>
      <c r="E134" s="19" t="n">
        <v>0.71</v>
      </c>
      <c r="F134" s="21"/>
      <c r="G134" s="21"/>
      <c r="H134" s="21"/>
      <c r="I134" s="21"/>
      <c r="J134" s="21"/>
      <c r="K134" s="22" t="n">
        <f aca="false">INDEX('Porte Honorário'!B:D,MATCH(TabJud!D134,'Porte Honorário'!A:A,0),1)</f>
        <v>49.16</v>
      </c>
      <c r="L134" s="22" t="n">
        <f aca="false">ROUND(C134*K134,2)</f>
        <v>49.16</v>
      </c>
      <c r="M134" s="22" t="n">
        <f aca="false">IF(E134&gt;0,ROUND(E134*'UCO e Filme'!$A$2,2),0)</f>
        <v>13.39</v>
      </c>
      <c r="N134" s="22" t="n">
        <f aca="false">IF(I134&gt;0,ROUND(I134*'UCO e Filme'!$A$11,2),0)</f>
        <v>0</v>
      </c>
      <c r="O134" s="22" t="n">
        <f aca="false">ROUND(L134+M134+N134,2)</f>
        <v>62.55</v>
      </c>
    </row>
    <row r="135" customFormat="false" ht="11.25" hidden="false" customHeight="true" outlineLevel="0" collapsed="false">
      <c r="A135" s="17" t="n">
        <v>20103034</v>
      </c>
      <c r="B135" s="17" t="s">
        <v>160</v>
      </c>
      <c r="C135" s="23" t="n">
        <v>1</v>
      </c>
      <c r="D135" s="25" t="s">
        <v>99</v>
      </c>
      <c r="E135" s="19" t="n">
        <v>0.64</v>
      </c>
      <c r="F135" s="21"/>
      <c r="G135" s="21"/>
      <c r="H135" s="21"/>
      <c r="I135" s="21"/>
      <c r="J135" s="21"/>
      <c r="K135" s="22" t="n">
        <f aca="false">INDEX('Porte Honorário'!B:D,MATCH(TabJud!D135,'Porte Honorário'!A:A,0),1)</f>
        <v>49.16</v>
      </c>
      <c r="L135" s="22" t="n">
        <f aca="false">ROUND(C135*K135,2)</f>
        <v>49.16</v>
      </c>
      <c r="M135" s="22" t="n">
        <f aca="false">IF(E135&gt;0,ROUND(E135*'UCO e Filme'!$A$2,2),0)</f>
        <v>12.07</v>
      </c>
      <c r="N135" s="22" t="n">
        <f aca="false">IF(I135&gt;0,ROUND(I135*'UCO e Filme'!$A$11,2),0)</f>
        <v>0</v>
      </c>
      <c r="O135" s="22" t="n">
        <f aca="false">ROUND(L135+M135+N135,2)</f>
        <v>61.23</v>
      </c>
    </row>
    <row r="136" customFormat="false" ht="11.25" hidden="false" customHeight="true" outlineLevel="0" collapsed="false">
      <c r="A136" s="17" t="n">
        <v>20103042</v>
      </c>
      <c r="B136" s="17" t="s">
        <v>161</v>
      </c>
      <c r="C136" s="23" t="n">
        <v>1</v>
      </c>
      <c r="D136" s="25" t="s">
        <v>138</v>
      </c>
      <c r="E136" s="19" t="n">
        <v>0.47</v>
      </c>
      <c r="F136" s="21"/>
      <c r="G136" s="21"/>
      <c r="H136" s="21"/>
      <c r="I136" s="21"/>
      <c r="J136" s="21"/>
      <c r="K136" s="22" t="n">
        <f aca="false">INDEX('Porte Honorário'!B:D,MATCH(TabJud!D136,'Porte Honorário'!A:A,0),1)</f>
        <v>32.78</v>
      </c>
      <c r="L136" s="22" t="n">
        <f aca="false">ROUND(C136*K136,2)</f>
        <v>32.78</v>
      </c>
      <c r="M136" s="22" t="n">
        <f aca="false">IF(E136&gt;0,ROUND(E136*'UCO e Filme'!$A$2,2),0)</f>
        <v>8.86</v>
      </c>
      <c r="N136" s="22" t="n">
        <f aca="false">IF(I136&gt;0,ROUND(I136*'UCO e Filme'!$A$11,2),0)</f>
        <v>0</v>
      </c>
      <c r="O136" s="22" t="n">
        <f aca="false">ROUND(L136+M136+N136,2)</f>
        <v>41.64</v>
      </c>
    </row>
    <row r="137" customFormat="false" ht="11.25" hidden="false" customHeight="true" outlineLevel="0" collapsed="false">
      <c r="A137" s="17" t="n">
        <v>20103050</v>
      </c>
      <c r="B137" s="17" t="s">
        <v>162</v>
      </c>
      <c r="C137" s="23" t="n">
        <v>1</v>
      </c>
      <c r="D137" s="25" t="s">
        <v>138</v>
      </c>
      <c r="E137" s="19" t="n">
        <v>0.49</v>
      </c>
      <c r="F137" s="21"/>
      <c r="G137" s="21"/>
      <c r="H137" s="21"/>
      <c r="I137" s="21"/>
      <c r="J137" s="21"/>
      <c r="K137" s="22" t="n">
        <f aca="false">INDEX('Porte Honorário'!B:D,MATCH(TabJud!D137,'Porte Honorário'!A:A,0),1)</f>
        <v>32.78</v>
      </c>
      <c r="L137" s="22" t="n">
        <f aca="false">ROUND(C137*K137,2)</f>
        <v>32.78</v>
      </c>
      <c r="M137" s="22" t="n">
        <f aca="false">IF(E137&gt;0,ROUND(E137*'UCO e Filme'!$A$2,2),0)</f>
        <v>9.24</v>
      </c>
      <c r="N137" s="22" t="n">
        <f aca="false">IF(I137&gt;0,ROUND(I137*'UCO e Filme'!$A$11,2),0)</f>
        <v>0</v>
      </c>
      <c r="O137" s="22" t="n">
        <f aca="false">ROUND(L137+M137+N137,2)</f>
        <v>42.02</v>
      </c>
    </row>
    <row r="138" customFormat="false" ht="11.25" hidden="false" customHeight="true" outlineLevel="0" collapsed="false">
      <c r="A138" s="17" t="n">
        <v>20103069</v>
      </c>
      <c r="B138" s="17" t="s">
        <v>163</v>
      </c>
      <c r="C138" s="23" t="n">
        <v>1</v>
      </c>
      <c r="D138" s="25" t="s">
        <v>138</v>
      </c>
      <c r="E138" s="19" t="n">
        <v>0.3</v>
      </c>
      <c r="F138" s="21"/>
      <c r="G138" s="21"/>
      <c r="H138" s="21"/>
      <c r="I138" s="21"/>
      <c r="J138" s="21"/>
      <c r="K138" s="22" t="n">
        <f aca="false">INDEX('Porte Honorário'!B:D,MATCH(TabJud!D138,'Porte Honorário'!A:A,0),1)</f>
        <v>32.78</v>
      </c>
      <c r="L138" s="22" t="n">
        <f aca="false">ROUND(C138*K138,2)</f>
        <v>32.78</v>
      </c>
      <c r="M138" s="22" t="n">
        <f aca="false">IF(E138&gt;0,ROUND(E138*'UCO e Filme'!$A$2,2),0)</f>
        <v>5.66</v>
      </c>
      <c r="N138" s="22" t="n">
        <f aca="false">IF(I138&gt;0,ROUND(I138*'UCO e Filme'!$A$11,2),0)</f>
        <v>0</v>
      </c>
      <c r="O138" s="22" t="n">
        <f aca="false">ROUND(L138+M138+N138,2)</f>
        <v>38.44</v>
      </c>
    </row>
    <row r="139" customFormat="false" ht="11.25" hidden="false" customHeight="true" outlineLevel="0" collapsed="false">
      <c r="A139" s="17" t="n">
        <v>20103077</v>
      </c>
      <c r="B139" s="17" t="s">
        <v>164</v>
      </c>
      <c r="C139" s="23" t="n">
        <v>1</v>
      </c>
      <c r="D139" s="25" t="s">
        <v>99</v>
      </c>
      <c r="E139" s="19" t="n">
        <v>0.23</v>
      </c>
      <c r="F139" s="21"/>
      <c r="G139" s="21"/>
      <c r="H139" s="21"/>
      <c r="I139" s="21"/>
      <c r="J139" s="21"/>
      <c r="K139" s="22" t="n">
        <f aca="false">INDEX('Porte Honorário'!B:D,MATCH(TabJud!D139,'Porte Honorário'!A:A,0),1)</f>
        <v>49.16</v>
      </c>
      <c r="L139" s="22" t="n">
        <f aca="false">ROUND(C139*K139,2)</f>
        <v>49.16</v>
      </c>
      <c r="M139" s="22" t="n">
        <f aca="false">IF(E139&gt;0,ROUND(E139*'UCO e Filme'!$A$2,2),0)</f>
        <v>4.34</v>
      </c>
      <c r="N139" s="22" t="n">
        <f aca="false">IF(I139&gt;0,ROUND(I139*'UCO e Filme'!$A$11,2),0)</f>
        <v>0</v>
      </c>
      <c r="O139" s="22" t="n">
        <f aca="false">ROUND(L139+M139+N139,2)</f>
        <v>53.5</v>
      </c>
    </row>
    <row r="140" customFormat="false" ht="22.5" hidden="false" customHeight="true" outlineLevel="0" collapsed="false">
      <c r="A140" s="17" t="n">
        <v>20103093</v>
      </c>
      <c r="B140" s="17" t="s">
        <v>165</v>
      </c>
      <c r="C140" s="23" t="n">
        <v>1</v>
      </c>
      <c r="D140" s="25" t="s">
        <v>138</v>
      </c>
      <c r="E140" s="19"/>
      <c r="F140" s="21"/>
      <c r="G140" s="21"/>
      <c r="H140" s="21"/>
      <c r="I140" s="21"/>
      <c r="J140" s="21"/>
      <c r="K140" s="22" t="n">
        <f aca="false">INDEX('Porte Honorário'!B:D,MATCH(TabJud!D140,'Porte Honorário'!A:A,0),1)</f>
        <v>32.78</v>
      </c>
      <c r="L140" s="22" t="n">
        <f aca="false">ROUND(C140*K140,2)</f>
        <v>32.78</v>
      </c>
      <c r="M140" s="22" t="n">
        <f aca="false">IF(E140&gt;0,ROUND(E140*'UCO e Filme'!$A$2,2),0)</f>
        <v>0</v>
      </c>
      <c r="N140" s="22" t="n">
        <f aca="false">IF(I140&gt;0,ROUND(I140*'UCO e Filme'!$A$11,2),0)</f>
        <v>0</v>
      </c>
      <c r="O140" s="22" t="n">
        <f aca="false">ROUND(L140+M140+N140,2)</f>
        <v>32.78</v>
      </c>
    </row>
    <row r="141" customFormat="false" ht="11.25" hidden="false" customHeight="true" outlineLevel="0" collapsed="false">
      <c r="A141" s="17" t="n">
        <v>20103107</v>
      </c>
      <c r="B141" s="17" t="s">
        <v>166</v>
      </c>
      <c r="C141" s="23" t="n">
        <v>1</v>
      </c>
      <c r="D141" s="25" t="s">
        <v>138</v>
      </c>
      <c r="E141" s="19"/>
      <c r="F141" s="21"/>
      <c r="G141" s="21"/>
      <c r="H141" s="21"/>
      <c r="I141" s="21"/>
      <c r="J141" s="21"/>
      <c r="K141" s="22" t="n">
        <f aca="false">INDEX('Porte Honorário'!B:D,MATCH(TabJud!D141,'Porte Honorário'!A:A,0),1)</f>
        <v>32.78</v>
      </c>
      <c r="L141" s="22" t="n">
        <f aca="false">ROUND(C141*K141,2)</f>
        <v>32.78</v>
      </c>
      <c r="M141" s="22" t="n">
        <f aca="false">IF(E141&gt;0,ROUND(E141*'UCO e Filme'!$A$2,2),0)</f>
        <v>0</v>
      </c>
      <c r="N141" s="22" t="n">
        <f aca="false">IF(I141&gt;0,ROUND(I141*'UCO e Filme'!$A$11,2),0)</f>
        <v>0</v>
      </c>
      <c r="O141" s="22" t="n">
        <f aca="false">ROUND(L141+M141+N141,2)</f>
        <v>32.78</v>
      </c>
    </row>
    <row r="142" customFormat="false" ht="11.25" hidden="false" customHeight="true" outlineLevel="0" collapsed="false">
      <c r="A142" s="17" t="n">
        <v>20103115</v>
      </c>
      <c r="B142" s="17" t="s">
        <v>167</v>
      </c>
      <c r="C142" s="23" t="n">
        <v>1</v>
      </c>
      <c r="D142" s="25" t="s">
        <v>138</v>
      </c>
      <c r="E142" s="19"/>
      <c r="F142" s="21"/>
      <c r="G142" s="21"/>
      <c r="H142" s="21"/>
      <c r="I142" s="21"/>
      <c r="J142" s="21"/>
      <c r="K142" s="22" t="n">
        <f aca="false">INDEX('Porte Honorário'!B:D,MATCH(TabJud!D142,'Porte Honorário'!A:A,0),1)</f>
        <v>32.78</v>
      </c>
      <c r="L142" s="22" t="n">
        <f aca="false">ROUND(C142*K142,2)</f>
        <v>32.78</v>
      </c>
      <c r="M142" s="22" t="n">
        <f aca="false">IF(E142&gt;0,ROUND(E142*'UCO e Filme'!$A$2,2),0)</f>
        <v>0</v>
      </c>
      <c r="N142" s="22" t="n">
        <f aca="false">IF(I142&gt;0,ROUND(I142*'UCO e Filme'!$A$11,2),0)</f>
        <v>0</v>
      </c>
      <c r="O142" s="22" t="n">
        <f aca="false">ROUND(L142+M142+N142,2)</f>
        <v>32.78</v>
      </c>
    </row>
    <row r="143" customFormat="false" ht="11.25" hidden="false" customHeight="true" outlineLevel="0" collapsed="false">
      <c r="A143" s="17" t="n">
        <v>20103123</v>
      </c>
      <c r="B143" s="17" t="s">
        <v>168</v>
      </c>
      <c r="C143" s="23" t="n">
        <v>1</v>
      </c>
      <c r="D143" s="25" t="s">
        <v>99</v>
      </c>
      <c r="E143" s="19"/>
      <c r="F143" s="21"/>
      <c r="G143" s="21"/>
      <c r="H143" s="21"/>
      <c r="I143" s="21"/>
      <c r="J143" s="21"/>
      <c r="K143" s="22" t="n">
        <f aca="false">INDEX('Porte Honorário'!B:D,MATCH(TabJud!D143,'Porte Honorário'!A:A,0),1)</f>
        <v>49.16</v>
      </c>
      <c r="L143" s="22" t="n">
        <f aca="false">ROUND(C143*K143,2)</f>
        <v>49.16</v>
      </c>
      <c r="M143" s="22" t="n">
        <f aca="false">IF(E143&gt;0,ROUND(E143*'UCO e Filme'!$A$2,2),0)</f>
        <v>0</v>
      </c>
      <c r="N143" s="22" t="n">
        <f aca="false">IF(I143&gt;0,ROUND(I143*'UCO e Filme'!$A$11,2),0)</f>
        <v>0</v>
      </c>
      <c r="O143" s="22" t="n">
        <f aca="false">ROUND(L143+M143+N143,2)</f>
        <v>49.16</v>
      </c>
    </row>
    <row r="144" customFormat="false" ht="11.25" hidden="false" customHeight="true" outlineLevel="0" collapsed="false">
      <c r="A144" s="17" t="n">
        <v>20103131</v>
      </c>
      <c r="B144" s="17" t="s">
        <v>169</v>
      </c>
      <c r="C144" s="23" t="n">
        <v>1</v>
      </c>
      <c r="D144" s="25" t="s">
        <v>146</v>
      </c>
      <c r="E144" s="19" t="n">
        <v>0.42</v>
      </c>
      <c r="F144" s="21"/>
      <c r="G144" s="21"/>
      <c r="H144" s="21"/>
      <c r="I144" s="21"/>
      <c r="J144" s="21"/>
      <c r="K144" s="22" t="n">
        <f aca="false">INDEX('Porte Honorário'!B:D,MATCH(TabJud!D144,'Porte Honorário'!A:A,0),1)</f>
        <v>104.87</v>
      </c>
      <c r="L144" s="22" t="n">
        <f aca="false">ROUND(C144*K144,2)</f>
        <v>104.87</v>
      </c>
      <c r="M144" s="22" t="n">
        <f aca="false">IF(E144&gt;0,ROUND(E144*'UCO e Filme'!$A$2,2),0)</f>
        <v>7.92</v>
      </c>
      <c r="N144" s="22" t="n">
        <f aca="false">IF(I144&gt;0,ROUND(I144*'UCO e Filme'!$A$11,2),0)</f>
        <v>0</v>
      </c>
      <c r="O144" s="22" t="n">
        <f aca="false">ROUND(L144+M144+N144,2)</f>
        <v>112.79</v>
      </c>
    </row>
    <row r="145" customFormat="false" ht="11.25" hidden="false" customHeight="true" outlineLevel="0" collapsed="false">
      <c r="A145" s="17" t="n">
        <v>20103140</v>
      </c>
      <c r="B145" s="17" t="s">
        <v>170</v>
      </c>
      <c r="C145" s="23" t="n">
        <v>1</v>
      </c>
      <c r="D145" s="25" t="s">
        <v>93</v>
      </c>
      <c r="E145" s="19" t="n">
        <v>1.95</v>
      </c>
      <c r="F145" s="21"/>
      <c r="G145" s="21"/>
      <c r="H145" s="21"/>
      <c r="I145" s="21"/>
      <c r="J145" s="21"/>
      <c r="K145" s="22" t="n">
        <f aca="false">INDEX('Porte Honorário'!B:D,MATCH(TabJud!D145,'Porte Honorário'!A:A,0),1)</f>
        <v>250.68</v>
      </c>
      <c r="L145" s="22" t="n">
        <f aca="false">ROUND(C145*K145,2)</f>
        <v>250.68</v>
      </c>
      <c r="M145" s="22" t="n">
        <f aca="false">IF(E145&gt;0,ROUND(E145*'UCO e Filme'!$A$2,2),0)</f>
        <v>36.78</v>
      </c>
      <c r="N145" s="22" t="n">
        <f aca="false">IF(I145&gt;0,ROUND(I145*'UCO e Filme'!$A$11,2),0)</f>
        <v>0</v>
      </c>
      <c r="O145" s="22" t="n">
        <f aca="false">ROUND(L145+M145+N145,2)</f>
        <v>287.46</v>
      </c>
    </row>
    <row r="146" customFormat="false" ht="11.25" hidden="false" customHeight="true" outlineLevel="0" collapsed="false">
      <c r="A146" s="17" t="n">
        <v>20103158</v>
      </c>
      <c r="B146" s="17" t="s">
        <v>171</v>
      </c>
      <c r="C146" s="23" t="n">
        <v>1</v>
      </c>
      <c r="D146" s="25" t="s">
        <v>138</v>
      </c>
      <c r="E146" s="19" t="n">
        <v>0.42</v>
      </c>
      <c r="F146" s="21"/>
      <c r="G146" s="21"/>
      <c r="H146" s="21"/>
      <c r="I146" s="21"/>
      <c r="J146" s="21"/>
      <c r="K146" s="22" t="n">
        <f aca="false">INDEX('Porte Honorário'!B:D,MATCH(TabJud!D146,'Porte Honorário'!A:A,0),1)</f>
        <v>32.78</v>
      </c>
      <c r="L146" s="22" t="n">
        <f aca="false">ROUND(C146*K146,2)</f>
        <v>32.78</v>
      </c>
      <c r="M146" s="22" t="n">
        <f aca="false">IF(E146&gt;0,ROUND(E146*'UCO e Filme'!$A$2,2),0)</f>
        <v>7.92</v>
      </c>
      <c r="N146" s="22" t="n">
        <f aca="false">IF(I146&gt;0,ROUND(I146*'UCO e Filme'!$A$11,2),0)</f>
        <v>0</v>
      </c>
      <c r="O146" s="22" t="n">
        <f aca="false">ROUND(L146+M146+N146,2)</f>
        <v>40.7</v>
      </c>
    </row>
    <row r="147" customFormat="false" ht="11.25" hidden="false" customHeight="true" outlineLevel="0" collapsed="false">
      <c r="A147" s="17" t="n">
        <v>20103166</v>
      </c>
      <c r="B147" s="17" t="s">
        <v>172</v>
      </c>
      <c r="C147" s="23" t="n">
        <v>1</v>
      </c>
      <c r="D147" s="25" t="s">
        <v>99</v>
      </c>
      <c r="E147" s="19" t="n">
        <v>6.3</v>
      </c>
      <c r="F147" s="21"/>
      <c r="G147" s="21"/>
      <c r="H147" s="21"/>
      <c r="I147" s="21"/>
      <c r="J147" s="21"/>
      <c r="K147" s="22" t="n">
        <f aca="false">INDEX('Porte Honorário'!B:D,MATCH(TabJud!D147,'Porte Honorário'!A:A,0),1)</f>
        <v>49.16</v>
      </c>
      <c r="L147" s="22" t="n">
        <f aca="false">ROUND(C147*K147,2)</f>
        <v>49.16</v>
      </c>
      <c r="M147" s="22" t="n">
        <f aca="false">IF(E147&gt;0,ROUND(E147*'UCO e Filme'!$A$2,2),0)</f>
        <v>118.82</v>
      </c>
      <c r="N147" s="22" t="n">
        <f aca="false">IF(I147&gt;0,ROUND(I147*'UCO e Filme'!$A$11,2),0)</f>
        <v>0</v>
      </c>
      <c r="O147" s="22" t="n">
        <f aca="false">ROUND(L147+M147+N147,2)</f>
        <v>167.98</v>
      </c>
    </row>
    <row r="148" customFormat="false" ht="11.25" hidden="false" customHeight="true" outlineLevel="0" collapsed="false">
      <c r="A148" s="17" t="n">
        <v>20103174</v>
      </c>
      <c r="B148" s="17" t="s">
        <v>173</v>
      </c>
      <c r="C148" s="23" t="n">
        <v>1</v>
      </c>
      <c r="D148" s="25" t="s">
        <v>138</v>
      </c>
      <c r="E148" s="19" t="n">
        <v>5.5</v>
      </c>
      <c r="F148" s="21"/>
      <c r="G148" s="21"/>
      <c r="H148" s="21"/>
      <c r="I148" s="21"/>
      <c r="J148" s="21"/>
      <c r="K148" s="22" t="n">
        <f aca="false">INDEX('Porte Honorário'!B:D,MATCH(TabJud!D148,'Porte Honorário'!A:A,0),1)</f>
        <v>32.78</v>
      </c>
      <c r="L148" s="22" t="n">
        <f aca="false">ROUND(C148*K148,2)</f>
        <v>32.78</v>
      </c>
      <c r="M148" s="22" t="n">
        <f aca="false">IF(E148&gt;0,ROUND(E148*'UCO e Filme'!$A$2,2),0)</f>
        <v>103.73</v>
      </c>
      <c r="N148" s="22" t="n">
        <f aca="false">IF(I148&gt;0,ROUND(I148*'UCO e Filme'!$A$11,2),0)</f>
        <v>0</v>
      </c>
      <c r="O148" s="22" t="n">
        <f aca="false">ROUND(L148+M148+N148,2)</f>
        <v>136.51</v>
      </c>
    </row>
    <row r="149" customFormat="false" ht="11.25" hidden="false" customHeight="true" outlineLevel="0" collapsed="false">
      <c r="A149" s="17" t="n">
        <v>20103182</v>
      </c>
      <c r="B149" s="17" t="s">
        <v>174</v>
      </c>
      <c r="C149" s="23" t="n">
        <v>1</v>
      </c>
      <c r="D149" s="25" t="s">
        <v>138</v>
      </c>
      <c r="E149" s="19"/>
      <c r="F149" s="21"/>
      <c r="G149" s="21"/>
      <c r="H149" s="21"/>
      <c r="I149" s="21"/>
      <c r="J149" s="21"/>
      <c r="K149" s="22" t="n">
        <f aca="false">INDEX('Porte Honorário'!B:D,MATCH(TabJud!D149,'Porte Honorário'!A:A,0),1)</f>
        <v>32.78</v>
      </c>
      <c r="L149" s="22" t="n">
        <f aca="false">ROUND(C149*K149,2)</f>
        <v>32.78</v>
      </c>
      <c r="M149" s="22" t="n">
        <f aca="false">IF(E149&gt;0,ROUND(E149*'UCO e Filme'!$A$2,2),0)</f>
        <v>0</v>
      </c>
      <c r="N149" s="22" t="n">
        <f aca="false">IF(I149&gt;0,ROUND(I149*'UCO e Filme'!$A$11,2),0)</f>
        <v>0</v>
      </c>
      <c r="O149" s="22" t="n">
        <f aca="false">ROUND(L149+M149+N149,2)</f>
        <v>32.78</v>
      </c>
    </row>
    <row r="150" customFormat="false" ht="11.25" hidden="false" customHeight="true" outlineLevel="0" collapsed="false">
      <c r="A150" s="17" t="n">
        <v>20103190</v>
      </c>
      <c r="B150" s="17" t="s">
        <v>175</v>
      </c>
      <c r="C150" s="23" t="n">
        <v>1</v>
      </c>
      <c r="D150" s="25" t="s">
        <v>138</v>
      </c>
      <c r="E150" s="19" t="n">
        <v>0.16</v>
      </c>
      <c r="F150" s="21"/>
      <c r="G150" s="21"/>
      <c r="H150" s="21"/>
      <c r="I150" s="21"/>
      <c r="J150" s="21"/>
      <c r="K150" s="22" t="n">
        <f aca="false">INDEX('Porte Honorário'!B:D,MATCH(TabJud!D150,'Porte Honorário'!A:A,0),1)</f>
        <v>32.78</v>
      </c>
      <c r="L150" s="22" t="n">
        <f aca="false">ROUND(C150*K150,2)</f>
        <v>32.78</v>
      </c>
      <c r="M150" s="22" t="n">
        <f aca="false">IF(E150&gt;0,ROUND(E150*'UCO e Filme'!$A$2,2),0)</f>
        <v>3.02</v>
      </c>
      <c r="N150" s="22" t="n">
        <f aca="false">IF(I150&gt;0,ROUND(I150*'UCO e Filme'!$A$11,2),0)</f>
        <v>0</v>
      </c>
      <c r="O150" s="22" t="n">
        <f aca="false">ROUND(L150+M150+N150,2)</f>
        <v>35.8</v>
      </c>
    </row>
    <row r="151" customFormat="false" ht="11.25" hidden="false" customHeight="true" outlineLevel="0" collapsed="false">
      <c r="A151" s="17" t="n">
        <v>20103204</v>
      </c>
      <c r="B151" s="17" t="s">
        <v>176</v>
      </c>
      <c r="C151" s="23" t="n">
        <v>1</v>
      </c>
      <c r="D151" s="25" t="s">
        <v>99</v>
      </c>
      <c r="E151" s="19" t="n">
        <v>0.45</v>
      </c>
      <c r="F151" s="21"/>
      <c r="G151" s="21"/>
      <c r="H151" s="21"/>
      <c r="I151" s="21"/>
      <c r="J151" s="21"/>
      <c r="K151" s="22" t="n">
        <f aca="false">INDEX('Porte Honorário'!B:D,MATCH(TabJud!D151,'Porte Honorário'!A:A,0),1)</f>
        <v>49.16</v>
      </c>
      <c r="L151" s="22" t="n">
        <f aca="false">ROUND(C151*K151,2)</f>
        <v>49.16</v>
      </c>
      <c r="M151" s="22" t="n">
        <f aca="false">IF(E151&gt;0,ROUND(E151*'UCO e Filme'!$A$2,2),0)</f>
        <v>8.49</v>
      </c>
      <c r="N151" s="22" t="n">
        <f aca="false">IF(I151&gt;0,ROUND(I151*'UCO e Filme'!$A$11,2),0)</f>
        <v>0</v>
      </c>
      <c r="O151" s="22" t="n">
        <f aca="false">ROUND(L151+M151+N151,2)</f>
        <v>57.65</v>
      </c>
    </row>
    <row r="152" customFormat="false" ht="11.25" hidden="false" customHeight="true" outlineLevel="0" collapsed="false">
      <c r="A152" s="17" t="n">
        <v>20103212</v>
      </c>
      <c r="B152" s="17" t="s">
        <v>177</v>
      </c>
      <c r="C152" s="23" t="n">
        <v>1</v>
      </c>
      <c r="D152" s="25" t="s">
        <v>138</v>
      </c>
      <c r="E152" s="19" t="n">
        <v>1.1</v>
      </c>
      <c r="F152" s="21"/>
      <c r="G152" s="21"/>
      <c r="H152" s="21"/>
      <c r="I152" s="21"/>
      <c r="J152" s="21"/>
      <c r="K152" s="22" t="n">
        <f aca="false">INDEX('Porte Honorário'!B:D,MATCH(TabJud!D152,'Porte Honorário'!A:A,0),1)</f>
        <v>32.78</v>
      </c>
      <c r="L152" s="22" t="n">
        <f aca="false">ROUND(C152*K152,2)</f>
        <v>32.78</v>
      </c>
      <c r="M152" s="22" t="n">
        <f aca="false">IF(E152&gt;0,ROUND(E152*'UCO e Filme'!$A$2,2),0)</f>
        <v>20.75</v>
      </c>
      <c r="N152" s="22" t="n">
        <f aca="false">IF(I152&gt;0,ROUND(I152*'UCO e Filme'!$A$11,2),0)</f>
        <v>0</v>
      </c>
      <c r="O152" s="22" t="n">
        <f aca="false">ROUND(L152+M152+N152,2)</f>
        <v>53.53</v>
      </c>
    </row>
    <row r="153" customFormat="false" ht="11.25" hidden="false" customHeight="true" outlineLevel="0" collapsed="false">
      <c r="A153" s="17" t="n">
        <v>20103220</v>
      </c>
      <c r="B153" s="17" t="s">
        <v>178</v>
      </c>
      <c r="C153" s="23" t="n">
        <v>1</v>
      </c>
      <c r="D153" s="25" t="s">
        <v>138</v>
      </c>
      <c r="E153" s="19" t="n">
        <v>0.44</v>
      </c>
      <c r="F153" s="21"/>
      <c r="G153" s="21"/>
      <c r="H153" s="21"/>
      <c r="I153" s="21"/>
      <c r="J153" s="21"/>
      <c r="K153" s="22" t="n">
        <f aca="false">INDEX('Porte Honorário'!B:D,MATCH(TabJud!D153,'Porte Honorário'!A:A,0),1)</f>
        <v>32.78</v>
      </c>
      <c r="L153" s="22" t="n">
        <f aca="false">ROUND(C153*K153,2)</f>
        <v>32.78</v>
      </c>
      <c r="M153" s="22" t="n">
        <f aca="false">IF(E153&gt;0,ROUND(E153*'UCO e Filme'!$A$2,2),0)</f>
        <v>8.3</v>
      </c>
      <c r="N153" s="22" t="n">
        <f aca="false">IF(I153&gt;0,ROUND(I153*'UCO e Filme'!$A$11,2),0)</f>
        <v>0</v>
      </c>
      <c r="O153" s="22" t="n">
        <f aca="false">ROUND(L153+M153+N153,2)</f>
        <v>41.08</v>
      </c>
    </row>
    <row r="154" customFormat="false" ht="11.25" hidden="false" customHeight="true" outlineLevel="0" collapsed="false">
      <c r="A154" s="17" t="n">
        <v>20103239</v>
      </c>
      <c r="B154" s="17" t="s">
        <v>179</v>
      </c>
      <c r="C154" s="23" t="n">
        <v>1</v>
      </c>
      <c r="D154" s="25" t="s">
        <v>133</v>
      </c>
      <c r="E154" s="19"/>
      <c r="F154" s="21"/>
      <c r="G154" s="21"/>
      <c r="H154" s="21"/>
      <c r="I154" s="21"/>
      <c r="J154" s="21"/>
      <c r="K154" s="22" t="n">
        <f aca="false">INDEX('Porte Honorário'!B:D,MATCH(TabJud!D154,'Porte Honorário'!A:A,0),1)</f>
        <v>16.38</v>
      </c>
      <c r="L154" s="22" t="n">
        <f aca="false">ROUND(C154*K154,2)</f>
        <v>16.38</v>
      </c>
      <c r="M154" s="22" t="n">
        <f aca="false">IF(E154&gt;0,ROUND(E154*'UCO e Filme'!$A$2,2),0)</f>
        <v>0</v>
      </c>
      <c r="N154" s="22" t="n">
        <f aca="false">IF(I154&gt;0,ROUND(I154*'UCO e Filme'!$A$11,2),0)</f>
        <v>0</v>
      </c>
      <c r="O154" s="22" t="n">
        <f aca="false">ROUND(L154+M154+N154,2)</f>
        <v>16.38</v>
      </c>
    </row>
    <row r="155" customFormat="false" ht="11.25" hidden="false" customHeight="true" outlineLevel="0" collapsed="false">
      <c r="A155" s="17" t="n">
        <v>20103247</v>
      </c>
      <c r="B155" s="17" t="s">
        <v>180</v>
      </c>
      <c r="C155" s="23" t="n">
        <v>1</v>
      </c>
      <c r="D155" s="25" t="s">
        <v>133</v>
      </c>
      <c r="E155" s="19" t="n">
        <v>0.44</v>
      </c>
      <c r="F155" s="21"/>
      <c r="G155" s="21"/>
      <c r="H155" s="21"/>
      <c r="I155" s="21"/>
      <c r="J155" s="21"/>
      <c r="K155" s="22" t="n">
        <f aca="false">INDEX('Porte Honorário'!B:D,MATCH(TabJud!D155,'Porte Honorário'!A:A,0),1)</f>
        <v>16.38</v>
      </c>
      <c r="L155" s="22" t="n">
        <f aca="false">ROUND(C155*K155,2)</f>
        <v>16.38</v>
      </c>
      <c r="M155" s="22" t="n">
        <f aca="false">IF(E155&gt;0,ROUND(E155*'UCO e Filme'!$A$2,2),0)</f>
        <v>8.3</v>
      </c>
      <c r="N155" s="22" t="n">
        <f aca="false">IF(I155&gt;0,ROUND(I155*'UCO e Filme'!$A$11,2),0)</f>
        <v>0</v>
      </c>
      <c r="O155" s="22" t="n">
        <f aca="false">ROUND(L155+M155+N155,2)</f>
        <v>24.68</v>
      </c>
    </row>
    <row r="156" customFormat="false" ht="11.25" hidden="false" customHeight="true" outlineLevel="0" collapsed="false">
      <c r="A156" s="17" t="n">
        <v>20103255</v>
      </c>
      <c r="B156" s="17" t="s">
        <v>181</v>
      </c>
      <c r="C156" s="23" t="n">
        <v>1</v>
      </c>
      <c r="D156" s="25" t="s">
        <v>138</v>
      </c>
      <c r="E156" s="19" t="n">
        <v>0.44</v>
      </c>
      <c r="F156" s="21"/>
      <c r="G156" s="21"/>
      <c r="H156" s="21"/>
      <c r="I156" s="21"/>
      <c r="J156" s="21"/>
      <c r="K156" s="22" t="n">
        <f aca="false">INDEX('Porte Honorário'!B:D,MATCH(TabJud!D156,'Porte Honorário'!A:A,0),1)</f>
        <v>32.78</v>
      </c>
      <c r="L156" s="22" t="n">
        <f aca="false">ROUND(C156*K156,2)</f>
        <v>32.78</v>
      </c>
      <c r="M156" s="22" t="n">
        <f aca="false">IF(E156&gt;0,ROUND(E156*'UCO e Filme'!$A$2,2),0)</f>
        <v>8.3</v>
      </c>
      <c r="N156" s="22" t="n">
        <f aca="false">IF(I156&gt;0,ROUND(I156*'UCO e Filme'!$A$11,2),0)</f>
        <v>0</v>
      </c>
      <c r="O156" s="22" t="n">
        <f aca="false">ROUND(L156+M156+N156,2)</f>
        <v>41.08</v>
      </c>
    </row>
    <row r="157" customFormat="false" ht="11.25" hidden="false" customHeight="true" outlineLevel="0" collapsed="false">
      <c r="A157" s="17" t="n">
        <v>20103263</v>
      </c>
      <c r="B157" s="17" t="s">
        <v>182</v>
      </c>
      <c r="C157" s="23" t="n">
        <v>1</v>
      </c>
      <c r="D157" s="25" t="s">
        <v>64</v>
      </c>
      <c r="E157" s="19" t="n">
        <v>0.25</v>
      </c>
      <c r="F157" s="21"/>
      <c r="G157" s="21"/>
      <c r="H157" s="21"/>
      <c r="I157" s="21"/>
      <c r="J157" s="21"/>
      <c r="K157" s="22" t="n">
        <f aca="false">INDEX('Porte Honorário'!B:D,MATCH(TabJud!D157,'Porte Honorário'!A:A,0),1)</f>
        <v>65.56</v>
      </c>
      <c r="L157" s="22" t="n">
        <f aca="false">ROUND(C157*K157,2)</f>
        <v>65.56</v>
      </c>
      <c r="M157" s="22" t="n">
        <f aca="false">IF(E157&gt;0,ROUND(E157*'UCO e Filme'!$A$2,2),0)</f>
        <v>4.72</v>
      </c>
      <c r="N157" s="22" t="n">
        <f aca="false">IF(I157&gt;0,ROUND(I157*'UCO e Filme'!$A$11,2),0)</f>
        <v>0</v>
      </c>
      <c r="O157" s="22" t="n">
        <f aca="false">ROUND(L157+M157+N157,2)</f>
        <v>70.28</v>
      </c>
    </row>
    <row r="158" customFormat="false" ht="11.25" hidden="false" customHeight="true" outlineLevel="0" collapsed="false">
      <c r="A158" s="17" t="n">
        <v>20103271</v>
      </c>
      <c r="B158" s="17" t="s">
        <v>183</v>
      </c>
      <c r="C158" s="23" t="n">
        <v>1</v>
      </c>
      <c r="D158" s="25" t="s">
        <v>64</v>
      </c>
      <c r="E158" s="19" t="n">
        <v>0.33</v>
      </c>
      <c r="F158" s="21"/>
      <c r="G158" s="21"/>
      <c r="H158" s="21"/>
      <c r="I158" s="21"/>
      <c r="J158" s="21"/>
      <c r="K158" s="22" t="n">
        <f aca="false">INDEX('Porte Honorário'!B:D,MATCH(TabJud!D158,'Porte Honorário'!A:A,0),1)</f>
        <v>65.56</v>
      </c>
      <c r="L158" s="22" t="n">
        <f aca="false">ROUND(C158*K158,2)</f>
        <v>65.56</v>
      </c>
      <c r="M158" s="22" t="n">
        <f aca="false">IF(E158&gt;0,ROUND(E158*'UCO e Filme'!$A$2,2),0)</f>
        <v>6.22</v>
      </c>
      <c r="N158" s="22" t="n">
        <f aca="false">IF(I158&gt;0,ROUND(I158*'UCO e Filme'!$A$11,2),0)</f>
        <v>0</v>
      </c>
      <c r="O158" s="22" t="n">
        <f aca="false">ROUND(L158+M158+N158,2)</f>
        <v>71.78</v>
      </c>
    </row>
    <row r="159" customFormat="false" ht="11.25" hidden="false" customHeight="true" outlineLevel="0" collapsed="false">
      <c r="A159" s="17" t="n">
        <v>20103280</v>
      </c>
      <c r="B159" s="17" t="s">
        <v>184</v>
      </c>
      <c r="C159" s="23" t="n">
        <v>1</v>
      </c>
      <c r="D159" s="25" t="s">
        <v>64</v>
      </c>
      <c r="E159" s="19" t="n">
        <v>0.35</v>
      </c>
      <c r="F159" s="21"/>
      <c r="G159" s="21"/>
      <c r="H159" s="21"/>
      <c r="I159" s="21"/>
      <c r="J159" s="21"/>
      <c r="K159" s="22" t="n">
        <f aca="false">INDEX('Porte Honorário'!B:D,MATCH(TabJud!D159,'Porte Honorário'!A:A,0),1)</f>
        <v>65.56</v>
      </c>
      <c r="L159" s="22" t="n">
        <f aca="false">ROUND(C159*K159,2)</f>
        <v>65.56</v>
      </c>
      <c r="M159" s="22" t="n">
        <f aca="false">IF(E159&gt;0,ROUND(E159*'UCO e Filme'!$A$2,2),0)</f>
        <v>6.6</v>
      </c>
      <c r="N159" s="22" t="n">
        <f aca="false">IF(I159&gt;0,ROUND(I159*'UCO e Filme'!$A$11,2),0)</f>
        <v>0</v>
      </c>
      <c r="O159" s="22" t="n">
        <f aca="false">ROUND(L159+M159+N159,2)</f>
        <v>72.16</v>
      </c>
    </row>
    <row r="160" customFormat="false" ht="11.25" hidden="false" customHeight="true" outlineLevel="0" collapsed="false">
      <c r="A160" s="17" t="n">
        <v>20103298</v>
      </c>
      <c r="B160" s="17" t="s">
        <v>185</v>
      </c>
      <c r="C160" s="23" t="n">
        <v>1</v>
      </c>
      <c r="D160" s="25" t="s">
        <v>138</v>
      </c>
      <c r="E160" s="19" t="n">
        <v>0.42</v>
      </c>
      <c r="F160" s="21"/>
      <c r="G160" s="21"/>
      <c r="H160" s="21"/>
      <c r="I160" s="21"/>
      <c r="J160" s="21"/>
      <c r="K160" s="22" t="n">
        <f aca="false">INDEX('Porte Honorário'!B:D,MATCH(TabJud!D160,'Porte Honorário'!A:A,0),1)</f>
        <v>32.78</v>
      </c>
      <c r="L160" s="22" t="n">
        <f aca="false">ROUND(C160*K160,2)</f>
        <v>32.78</v>
      </c>
      <c r="M160" s="22" t="n">
        <f aca="false">IF(E160&gt;0,ROUND(E160*'UCO e Filme'!$A$2,2),0)</f>
        <v>7.92</v>
      </c>
      <c r="N160" s="22" t="n">
        <f aca="false">IF(I160&gt;0,ROUND(I160*'UCO e Filme'!$A$11,2),0)</f>
        <v>0</v>
      </c>
      <c r="O160" s="22" t="n">
        <f aca="false">ROUND(L160+M160+N160,2)</f>
        <v>40.7</v>
      </c>
    </row>
    <row r="161" customFormat="false" ht="11.25" hidden="false" customHeight="true" outlineLevel="0" collapsed="false">
      <c r="A161" s="17" t="n">
        <v>20103301</v>
      </c>
      <c r="B161" s="17" t="s">
        <v>186</v>
      </c>
      <c r="C161" s="23" t="n">
        <v>1</v>
      </c>
      <c r="D161" s="25" t="s">
        <v>52</v>
      </c>
      <c r="E161" s="19"/>
      <c r="F161" s="21"/>
      <c r="G161" s="21"/>
      <c r="H161" s="21"/>
      <c r="I161" s="21"/>
      <c r="J161" s="21"/>
      <c r="K161" s="22" t="n">
        <f aca="false">INDEX('Porte Honorário'!B:D,MATCH(TabJud!D161,'Porte Honorário'!A:A,0),1)</f>
        <v>144.2</v>
      </c>
      <c r="L161" s="22" t="n">
        <f aca="false">ROUND(C161*K161,2)</f>
        <v>144.2</v>
      </c>
      <c r="M161" s="22" t="n">
        <f aca="false">IF(E161&gt;0,ROUND(E161*'UCO e Filme'!$A$2,2),0)</f>
        <v>0</v>
      </c>
      <c r="N161" s="22" t="n">
        <f aca="false">IF(I161&gt;0,ROUND(I161*'UCO e Filme'!$A$11,2),0)</f>
        <v>0</v>
      </c>
      <c r="O161" s="22" t="n">
        <f aca="false">ROUND(L161+M161+N161,2)</f>
        <v>144.2</v>
      </c>
    </row>
    <row r="162" customFormat="false" ht="22.5" hidden="false" customHeight="true" outlineLevel="0" collapsed="false">
      <c r="A162" s="17" t="n">
        <v>20103310</v>
      </c>
      <c r="B162" s="17" t="s">
        <v>187</v>
      </c>
      <c r="C162" s="23" t="n">
        <v>1</v>
      </c>
      <c r="D162" s="25" t="s">
        <v>99</v>
      </c>
      <c r="E162" s="19" t="n">
        <v>0.4</v>
      </c>
      <c r="F162" s="21"/>
      <c r="G162" s="21"/>
      <c r="H162" s="21"/>
      <c r="I162" s="21"/>
      <c r="J162" s="21"/>
      <c r="K162" s="22" t="n">
        <f aca="false">INDEX('Porte Honorário'!B:D,MATCH(TabJud!D162,'Porte Honorário'!A:A,0),1)</f>
        <v>49.16</v>
      </c>
      <c r="L162" s="22" t="n">
        <f aca="false">ROUND(C162*K162,2)</f>
        <v>49.16</v>
      </c>
      <c r="M162" s="22" t="n">
        <f aca="false">IF(E162&gt;0,ROUND(E162*'UCO e Filme'!$A$2,2),0)</f>
        <v>7.54</v>
      </c>
      <c r="N162" s="22" t="n">
        <f aca="false">IF(I162&gt;0,ROUND(I162*'UCO e Filme'!$A$11,2),0)</f>
        <v>0</v>
      </c>
      <c r="O162" s="22" t="n">
        <f aca="false">ROUND(L162+M162+N162,2)</f>
        <v>56.7</v>
      </c>
    </row>
    <row r="163" customFormat="false" ht="11.25" hidden="false" customHeight="true" outlineLevel="0" collapsed="false">
      <c r="A163" s="17" t="n">
        <v>20103328</v>
      </c>
      <c r="B163" s="17" t="s">
        <v>188</v>
      </c>
      <c r="C163" s="23" t="n">
        <v>1</v>
      </c>
      <c r="D163" s="25" t="s">
        <v>99</v>
      </c>
      <c r="E163" s="19" t="n">
        <v>0.4</v>
      </c>
      <c r="F163" s="21"/>
      <c r="G163" s="21"/>
      <c r="H163" s="21"/>
      <c r="I163" s="21"/>
      <c r="J163" s="21"/>
      <c r="K163" s="22" t="n">
        <f aca="false">INDEX('Porte Honorário'!B:D,MATCH(TabJud!D163,'Porte Honorário'!A:A,0),1)</f>
        <v>49.16</v>
      </c>
      <c r="L163" s="22" t="n">
        <f aca="false">ROUND(C163*K163,2)</f>
        <v>49.16</v>
      </c>
      <c r="M163" s="22" t="n">
        <f aca="false">IF(E163&gt;0,ROUND(E163*'UCO e Filme'!$A$2,2),0)</f>
        <v>7.54</v>
      </c>
      <c r="N163" s="22" t="n">
        <f aca="false">IF(I163&gt;0,ROUND(I163*'UCO e Filme'!$A$11,2),0)</f>
        <v>0</v>
      </c>
      <c r="O163" s="22" t="n">
        <f aca="false">ROUND(L163+M163+N163,2)</f>
        <v>56.7</v>
      </c>
    </row>
    <row r="164" customFormat="false" ht="11.25" hidden="false" customHeight="true" outlineLevel="0" collapsed="false">
      <c r="A164" s="17" t="n">
        <v>20103336</v>
      </c>
      <c r="B164" s="17" t="s">
        <v>189</v>
      </c>
      <c r="C164" s="23" t="n">
        <v>1</v>
      </c>
      <c r="D164" s="25" t="s">
        <v>82</v>
      </c>
      <c r="E164" s="19"/>
      <c r="F164" s="21"/>
      <c r="G164" s="21"/>
      <c r="H164" s="21"/>
      <c r="I164" s="21"/>
      <c r="J164" s="21"/>
      <c r="K164" s="22" t="n">
        <f aca="false">INDEX('Porte Honorário'!B:D,MATCH(TabJud!D164,'Porte Honorário'!A:A,0),1)</f>
        <v>88.48</v>
      </c>
      <c r="L164" s="22" t="n">
        <f aca="false">ROUND(C164*K164,2)</f>
        <v>88.48</v>
      </c>
      <c r="M164" s="22" t="n">
        <f aca="false">IF(E164&gt;0,ROUND(E164*'UCO e Filme'!$A$2,2),0)</f>
        <v>0</v>
      </c>
      <c r="N164" s="22" t="n">
        <f aca="false">IF(I164&gt;0,ROUND(I164*'UCO e Filme'!$A$11,2),0)</f>
        <v>0</v>
      </c>
      <c r="O164" s="22" t="n">
        <f aca="false">ROUND(L164+M164+N164,2)</f>
        <v>88.48</v>
      </c>
    </row>
    <row r="165" customFormat="false" ht="11.25" hidden="false" customHeight="true" outlineLevel="0" collapsed="false">
      <c r="A165" s="17" t="n">
        <v>20103344</v>
      </c>
      <c r="B165" s="17" t="s">
        <v>190</v>
      </c>
      <c r="C165" s="23" t="n">
        <v>1</v>
      </c>
      <c r="D165" s="25" t="s">
        <v>99</v>
      </c>
      <c r="E165" s="19" t="n">
        <v>0.37</v>
      </c>
      <c r="F165" s="21"/>
      <c r="G165" s="21"/>
      <c r="H165" s="21"/>
      <c r="I165" s="21"/>
      <c r="J165" s="21"/>
      <c r="K165" s="22" t="n">
        <f aca="false">INDEX('Porte Honorário'!B:D,MATCH(TabJud!D165,'Porte Honorário'!A:A,0),1)</f>
        <v>49.16</v>
      </c>
      <c r="L165" s="22" t="n">
        <f aca="false">ROUND(C165*K165,2)</f>
        <v>49.16</v>
      </c>
      <c r="M165" s="22" t="n">
        <f aca="false">IF(E165&gt;0,ROUND(E165*'UCO e Filme'!$A$2,2),0)</f>
        <v>6.98</v>
      </c>
      <c r="N165" s="22" t="n">
        <f aca="false">IF(I165&gt;0,ROUND(I165*'UCO e Filme'!$A$11,2),0)</f>
        <v>0</v>
      </c>
      <c r="O165" s="22" t="n">
        <f aca="false">ROUND(L165+M165+N165,2)</f>
        <v>56.14</v>
      </c>
    </row>
    <row r="166" customFormat="false" ht="22.5" hidden="false" customHeight="true" outlineLevel="0" collapsed="false">
      <c r="A166" s="17" t="n">
        <v>20103360</v>
      </c>
      <c r="B166" s="17" t="s">
        <v>191</v>
      </c>
      <c r="C166" s="23" t="n">
        <v>1</v>
      </c>
      <c r="D166" s="25" t="s">
        <v>99</v>
      </c>
      <c r="E166" s="19" t="n">
        <v>0.54</v>
      </c>
      <c r="F166" s="21"/>
      <c r="G166" s="21"/>
      <c r="H166" s="21"/>
      <c r="I166" s="21"/>
      <c r="J166" s="21"/>
      <c r="K166" s="22" t="n">
        <f aca="false">INDEX('Porte Honorário'!B:D,MATCH(TabJud!D166,'Porte Honorário'!A:A,0),1)</f>
        <v>49.16</v>
      </c>
      <c r="L166" s="22" t="n">
        <f aca="false">ROUND(C166*K166,2)</f>
        <v>49.16</v>
      </c>
      <c r="M166" s="22" t="n">
        <f aca="false">IF(E166&gt;0,ROUND(E166*'UCO e Filme'!$A$2,2),0)</f>
        <v>10.18</v>
      </c>
      <c r="N166" s="22" t="n">
        <f aca="false">IF(I166&gt;0,ROUND(I166*'UCO e Filme'!$A$11,2),0)</f>
        <v>0</v>
      </c>
      <c r="O166" s="22" t="n">
        <f aca="false">ROUND(L166+M166+N166,2)</f>
        <v>59.34</v>
      </c>
    </row>
    <row r="167" customFormat="false" ht="22.5" hidden="false" customHeight="true" outlineLevel="0" collapsed="false">
      <c r="A167" s="17" t="n">
        <v>20103379</v>
      </c>
      <c r="B167" s="17" t="s">
        <v>192</v>
      </c>
      <c r="C167" s="23" t="n">
        <v>1</v>
      </c>
      <c r="D167" s="25" t="s">
        <v>138</v>
      </c>
      <c r="E167" s="19"/>
      <c r="F167" s="21"/>
      <c r="G167" s="21"/>
      <c r="H167" s="21"/>
      <c r="I167" s="21"/>
      <c r="J167" s="21"/>
      <c r="K167" s="22" t="n">
        <f aca="false">INDEX('Porte Honorário'!B:D,MATCH(TabJud!D167,'Porte Honorário'!A:A,0),1)</f>
        <v>32.78</v>
      </c>
      <c r="L167" s="22" t="n">
        <f aca="false">ROUND(C167*K167,2)</f>
        <v>32.78</v>
      </c>
      <c r="M167" s="22" t="n">
        <f aca="false">IF(E167&gt;0,ROUND(E167*'UCO e Filme'!$A$2,2),0)</f>
        <v>0</v>
      </c>
      <c r="N167" s="22" t="n">
        <f aca="false">IF(I167&gt;0,ROUND(I167*'UCO e Filme'!$A$11,2),0)</f>
        <v>0</v>
      </c>
      <c r="O167" s="22" t="n">
        <f aca="false">ROUND(L167+M167+N167,2)</f>
        <v>32.78</v>
      </c>
    </row>
    <row r="168" customFormat="false" ht="22.5" hidden="false" customHeight="true" outlineLevel="0" collapsed="false">
      <c r="A168" s="17" t="n">
        <v>20103387</v>
      </c>
      <c r="B168" s="17" t="s">
        <v>193</v>
      </c>
      <c r="C168" s="23" t="n">
        <v>1</v>
      </c>
      <c r="D168" s="25" t="s">
        <v>138</v>
      </c>
      <c r="E168" s="19"/>
      <c r="F168" s="21"/>
      <c r="G168" s="21"/>
      <c r="H168" s="21"/>
      <c r="I168" s="21"/>
      <c r="J168" s="21"/>
      <c r="K168" s="22" t="n">
        <f aca="false">INDEX('Porte Honorário'!B:D,MATCH(TabJud!D168,'Porte Honorário'!A:A,0),1)</f>
        <v>32.78</v>
      </c>
      <c r="L168" s="22" t="n">
        <f aca="false">ROUND(C168*K168,2)</f>
        <v>32.78</v>
      </c>
      <c r="M168" s="22" t="n">
        <f aca="false">IF(E168&gt;0,ROUND(E168*'UCO e Filme'!$A$2,2),0)</f>
        <v>0</v>
      </c>
      <c r="N168" s="22" t="n">
        <f aca="false">IF(I168&gt;0,ROUND(I168*'UCO e Filme'!$A$11,2),0)</f>
        <v>0</v>
      </c>
      <c r="O168" s="22" t="n">
        <f aca="false">ROUND(L168+M168+N168,2)</f>
        <v>32.78</v>
      </c>
    </row>
    <row r="169" customFormat="false" ht="22.5" hidden="false" customHeight="true" outlineLevel="0" collapsed="false">
      <c r="A169" s="17" t="n">
        <v>20103395</v>
      </c>
      <c r="B169" s="17" t="s">
        <v>194</v>
      </c>
      <c r="C169" s="23" t="n">
        <v>1</v>
      </c>
      <c r="D169" s="25" t="s">
        <v>138</v>
      </c>
      <c r="E169" s="19"/>
      <c r="F169" s="21"/>
      <c r="G169" s="21"/>
      <c r="H169" s="21"/>
      <c r="I169" s="21"/>
      <c r="J169" s="21"/>
      <c r="K169" s="22" t="n">
        <f aca="false">INDEX('Porte Honorário'!B:D,MATCH(TabJud!D169,'Porte Honorário'!A:A,0),1)</f>
        <v>32.78</v>
      </c>
      <c r="L169" s="22" t="n">
        <f aca="false">ROUND(C169*K169,2)</f>
        <v>32.78</v>
      </c>
      <c r="M169" s="22" t="n">
        <f aca="false">IF(E169&gt;0,ROUND(E169*'UCO e Filme'!$A$2,2),0)</f>
        <v>0</v>
      </c>
      <c r="N169" s="22" t="n">
        <f aca="false">IF(I169&gt;0,ROUND(I169*'UCO e Filme'!$A$11,2),0)</f>
        <v>0</v>
      </c>
      <c r="O169" s="22" t="n">
        <f aca="false">ROUND(L169+M169+N169,2)</f>
        <v>32.78</v>
      </c>
    </row>
    <row r="170" customFormat="false" ht="11.25" hidden="false" customHeight="true" outlineLevel="0" collapsed="false">
      <c r="A170" s="17" t="n">
        <v>20103409</v>
      </c>
      <c r="B170" s="17" t="s">
        <v>195</v>
      </c>
      <c r="C170" s="23" t="n">
        <v>1</v>
      </c>
      <c r="D170" s="25" t="s">
        <v>138</v>
      </c>
      <c r="E170" s="19" t="n">
        <v>0.14</v>
      </c>
      <c r="F170" s="21"/>
      <c r="G170" s="21"/>
      <c r="H170" s="21"/>
      <c r="I170" s="21"/>
      <c r="J170" s="21"/>
      <c r="K170" s="22" t="n">
        <f aca="false">INDEX('Porte Honorário'!B:D,MATCH(TabJud!D170,'Porte Honorário'!A:A,0),1)</f>
        <v>32.78</v>
      </c>
      <c r="L170" s="22" t="n">
        <f aca="false">ROUND(C170*K170,2)</f>
        <v>32.78</v>
      </c>
      <c r="M170" s="22" t="n">
        <f aca="false">IF(E170&gt;0,ROUND(E170*'UCO e Filme'!$A$2,2),0)</f>
        <v>2.64</v>
      </c>
      <c r="N170" s="22" t="n">
        <f aca="false">IF(I170&gt;0,ROUND(I170*'UCO e Filme'!$A$11,2),0)</f>
        <v>0</v>
      </c>
      <c r="O170" s="22" t="n">
        <f aca="false">ROUND(L170+M170+N170,2)</f>
        <v>35.42</v>
      </c>
    </row>
    <row r="171" customFormat="false" ht="22.5" hidden="false" customHeight="true" outlineLevel="0" collapsed="false">
      <c r="A171" s="17" t="n">
        <v>20103417</v>
      </c>
      <c r="B171" s="17" t="s">
        <v>196</v>
      </c>
      <c r="C171" s="23" t="n">
        <v>1</v>
      </c>
      <c r="D171" s="25" t="s">
        <v>99</v>
      </c>
      <c r="E171" s="19" t="n">
        <v>1.06</v>
      </c>
      <c r="F171" s="21"/>
      <c r="G171" s="21"/>
      <c r="H171" s="21"/>
      <c r="I171" s="21"/>
      <c r="J171" s="21"/>
      <c r="K171" s="22" t="n">
        <f aca="false">INDEX('Porte Honorário'!B:D,MATCH(TabJud!D171,'Porte Honorário'!A:A,0),1)</f>
        <v>49.16</v>
      </c>
      <c r="L171" s="22" t="n">
        <f aca="false">ROUND(C171*K171,2)</f>
        <v>49.16</v>
      </c>
      <c r="M171" s="22" t="n">
        <f aca="false">IF(E171&gt;0,ROUND(E171*'UCO e Filme'!$A$2,2),0)</f>
        <v>19.99</v>
      </c>
      <c r="N171" s="22" t="n">
        <f aca="false">IF(I171&gt;0,ROUND(I171*'UCO e Filme'!$A$11,2),0)</f>
        <v>0</v>
      </c>
      <c r="O171" s="22" t="n">
        <f aca="false">ROUND(L171+M171+N171,2)</f>
        <v>69.15</v>
      </c>
    </row>
    <row r="172" customFormat="false" ht="11.25" hidden="false" customHeight="true" outlineLevel="0" collapsed="false">
      <c r="A172" s="17" t="n">
        <v>20103425</v>
      </c>
      <c r="B172" s="17" t="s">
        <v>197</v>
      </c>
      <c r="C172" s="23" t="n">
        <v>1</v>
      </c>
      <c r="D172" s="25" t="s">
        <v>64</v>
      </c>
      <c r="E172" s="19" t="n">
        <v>0.59</v>
      </c>
      <c r="F172" s="21"/>
      <c r="G172" s="21"/>
      <c r="H172" s="21"/>
      <c r="I172" s="21"/>
      <c r="J172" s="21"/>
      <c r="K172" s="22" t="n">
        <f aca="false">INDEX('Porte Honorário'!B:D,MATCH(TabJud!D172,'Porte Honorário'!A:A,0),1)</f>
        <v>65.56</v>
      </c>
      <c r="L172" s="22" t="n">
        <f aca="false">ROUND(C172*K172,2)</f>
        <v>65.56</v>
      </c>
      <c r="M172" s="22" t="n">
        <f aca="false">IF(E172&gt;0,ROUND(E172*'UCO e Filme'!$A$2,2),0)</f>
        <v>11.13</v>
      </c>
      <c r="N172" s="22" t="n">
        <f aca="false">IF(I172&gt;0,ROUND(I172*'UCO e Filme'!$A$11,2),0)</f>
        <v>0</v>
      </c>
      <c r="O172" s="22" t="n">
        <f aca="false">ROUND(L172+M172+N172,2)</f>
        <v>76.69</v>
      </c>
    </row>
    <row r="173" customFormat="false" ht="11.25" hidden="false" customHeight="true" outlineLevel="0" collapsed="false">
      <c r="A173" s="17" t="n">
        <v>20103433</v>
      </c>
      <c r="B173" s="17" t="s">
        <v>198</v>
      </c>
      <c r="C173" s="23" t="n">
        <v>1</v>
      </c>
      <c r="D173" s="25" t="s">
        <v>64</v>
      </c>
      <c r="E173" s="19" t="n">
        <v>0.45</v>
      </c>
      <c r="F173" s="21"/>
      <c r="G173" s="21"/>
      <c r="H173" s="21"/>
      <c r="I173" s="21"/>
      <c r="J173" s="21"/>
      <c r="K173" s="22" t="n">
        <f aca="false">INDEX('Porte Honorário'!B:D,MATCH(TabJud!D173,'Porte Honorário'!A:A,0),1)</f>
        <v>65.56</v>
      </c>
      <c r="L173" s="22" t="n">
        <f aca="false">ROUND(C173*K173,2)</f>
        <v>65.56</v>
      </c>
      <c r="M173" s="22" t="n">
        <f aca="false">IF(E173&gt;0,ROUND(E173*'UCO e Filme'!$A$2,2),0)</f>
        <v>8.49</v>
      </c>
      <c r="N173" s="22" t="n">
        <f aca="false">IF(I173&gt;0,ROUND(I173*'UCO e Filme'!$A$11,2),0)</f>
        <v>0</v>
      </c>
      <c r="O173" s="22" t="n">
        <f aca="false">ROUND(L173+M173+N173,2)</f>
        <v>74.05</v>
      </c>
    </row>
    <row r="174" customFormat="false" ht="11.25" hidden="false" customHeight="true" outlineLevel="0" collapsed="false">
      <c r="A174" s="17" t="n">
        <v>20103441</v>
      </c>
      <c r="B174" s="17" t="s">
        <v>199</v>
      </c>
      <c r="C174" s="23" t="n">
        <v>1</v>
      </c>
      <c r="D174" s="25" t="s">
        <v>99</v>
      </c>
      <c r="E174" s="19" t="n">
        <v>0.66</v>
      </c>
      <c r="F174" s="21"/>
      <c r="G174" s="21"/>
      <c r="H174" s="21"/>
      <c r="I174" s="21"/>
      <c r="J174" s="21"/>
      <c r="K174" s="22" t="n">
        <f aca="false">INDEX('Porte Honorário'!B:D,MATCH(TabJud!D174,'Porte Honorário'!A:A,0),1)</f>
        <v>49.16</v>
      </c>
      <c r="L174" s="22" t="n">
        <f aca="false">ROUND(C174*K174,2)</f>
        <v>49.16</v>
      </c>
      <c r="M174" s="22" t="n">
        <f aca="false">IF(E174&gt;0,ROUND(E174*'UCO e Filme'!$A$2,2),0)</f>
        <v>12.45</v>
      </c>
      <c r="N174" s="22" t="n">
        <f aca="false">IF(I174&gt;0,ROUND(I174*'UCO e Filme'!$A$11,2),0)</f>
        <v>0</v>
      </c>
      <c r="O174" s="22" t="n">
        <f aca="false">ROUND(L174+M174+N174,2)</f>
        <v>61.61</v>
      </c>
    </row>
    <row r="175" customFormat="false" ht="11.25" hidden="false" customHeight="true" outlineLevel="0" collapsed="false">
      <c r="A175" s="17" t="n">
        <v>20103450</v>
      </c>
      <c r="B175" s="17" t="s">
        <v>200</v>
      </c>
      <c r="C175" s="23" t="n">
        <v>1</v>
      </c>
      <c r="D175" s="25" t="s">
        <v>99</v>
      </c>
      <c r="E175" s="19" t="n">
        <v>0.52</v>
      </c>
      <c r="F175" s="21"/>
      <c r="G175" s="21"/>
      <c r="H175" s="21"/>
      <c r="I175" s="21"/>
      <c r="J175" s="21"/>
      <c r="K175" s="22" t="n">
        <f aca="false">INDEX('Porte Honorário'!B:D,MATCH(TabJud!D175,'Porte Honorário'!A:A,0),1)</f>
        <v>49.16</v>
      </c>
      <c r="L175" s="22" t="n">
        <f aca="false">ROUND(C175*K175,2)</f>
        <v>49.16</v>
      </c>
      <c r="M175" s="22" t="n">
        <f aca="false">IF(E175&gt;0,ROUND(E175*'UCO e Filme'!$A$2,2),0)</f>
        <v>9.81</v>
      </c>
      <c r="N175" s="22" t="n">
        <f aca="false">IF(I175&gt;0,ROUND(I175*'UCO e Filme'!$A$11,2),0)</f>
        <v>0</v>
      </c>
      <c r="O175" s="22" t="n">
        <f aca="false">ROUND(L175+M175+N175,2)</f>
        <v>58.97</v>
      </c>
    </row>
    <row r="176" customFormat="false" ht="11.25" hidden="false" customHeight="true" outlineLevel="0" collapsed="false">
      <c r="A176" s="17" t="n">
        <v>20103468</v>
      </c>
      <c r="B176" s="17" t="s">
        <v>201</v>
      </c>
      <c r="C176" s="23" t="n">
        <v>1</v>
      </c>
      <c r="D176" s="25" t="s">
        <v>64</v>
      </c>
      <c r="E176" s="19" t="n">
        <v>0.23</v>
      </c>
      <c r="F176" s="21"/>
      <c r="G176" s="21"/>
      <c r="H176" s="21"/>
      <c r="I176" s="21"/>
      <c r="J176" s="21"/>
      <c r="K176" s="22" t="n">
        <f aca="false">INDEX('Porte Honorário'!B:D,MATCH(TabJud!D176,'Porte Honorário'!A:A,0),1)</f>
        <v>65.56</v>
      </c>
      <c r="L176" s="22" t="n">
        <f aca="false">ROUND(C176*K176,2)</f>
        <v>65.56</v>
      </c>
      <c r="M176" s="22" t="n">
        <f aca="false">IF(E176&gt;0,ROUND(E176*'UCO e Filme'!$A$2,2),0)</f>
        <v>4.34</v>
      </c>
      <c r="N176" s="22" t="n">
        <f aca="false">IF(I176&gt;0,ROUND(I176*'UCO e Filme'!$A$11,2),0)</f>
        <v>0</v>
      </c>
      <c r="O176" s="22" t="n">
        <f aca="false">ROUND(L176+M176+N176,2)</f>
        <v>69.9</v>
      </c>
    </row>
    <row r="177" customFormat="false" ht="11.25" hidden="false" customHeight="true" outlineLevel="0" collapsed="false">
      <c r="A177" s="17" t="n">
        <v>20103476</v>
      </c>
      <c r="B177" s="17" t="s">
        <v>202</v>
      </c>
      <c r="C177" s="23" t="n">
        <v>1</v>
      </c>
      <c r="D177" s="25" t="s">
        <v>99</v>
      </c>
      <c r="E177" s="19" t="n">
        <v>0.87</v>
      </c>
      <c r="F177" s="21"/>
      <c r="G177" s="21"/>
      <c r="H177" s="21"/>
      <c r="I177" s="21"/>
      <c r="J177" s="21"/>
      <c r="K177" s="22" t="n">
        <f aca="false">INDEX('Porte Honorário'!B:D,MATCH(TabJud!D177,'Porte Honorário'!A:A,0),1)</f>
        <v>49.16</v>
      </c>
      <c r="L177" s="22" t="n">
        <f aca="false">ROUND(C177*K177,2)</f>
        <v>49.16</v>
      </c>
      <c r="M177" s="22" t="n">
        <f aca="false">IF(E177&gt;0,ROUND(E177*'UCO e Filme'!$A$2,2),0)</f>
        <v>16.41</v>
      </c>
      <c r="N177" s="22" t="n">
        <f aca="false">IF(I177&gt;0,ROUND(I177*'UCO e Filme'!$A$11,2),0)</f>
        <v>0</v>
      </c>
      <c r="O177" s="22" t="n">
        <f aca="false">ROUND(L177+M177+N177,2)</f>
        <v>65.57</v>
      </c>
    </row>
    <row r="178" customFormat="false" ht="11.25" hidden="false" customHeight="true" outlineLevel="0" collapsed="false">
      <c r="A178" s="17" t="n">
        <v>20103484</v>
      </c>
      <c r="B178" s="17" t="s">
        <v>203</v>
      </c>
      <c r="C178" s="23" t="n">
        <v>1</v>
      </c>
      <c r="D178" s="25" t="s">
        <v>99</v>
      </c>
      <c r="E178" s="19" t="n">
        <v>0.47</v>
      </c>
      <c r="F178" s="21"/>
      <c r="G178" s="21"/>
      <c r="H178" s="21"/>
      <c r="I178" s="21"/>
      <c r="J178" s="21"/>
      <c r="K178" s="22" t="n">
        <f aca="false">INDEX('Porte Honorário'!B:D,MATCH(TabJud!D178,'Porte Honorário'!A:A,0),1)</f>
        <v>49.16</v>
      </c>
      <c r="L178" s="22" t="n">
        <f aca="false">ROUND(C178*K178,2)</f>
        <v>49.16</v>
      </c>
      <c r="M178" s="22" t="n">
        <f aca="false">IF(E178&gt;0,ROUND(E178*'UCO e Filme'!$A$2,2),0)</f>
        <v>8.86</v>
      </c>
      <c r="N178" s="22" t="n">
        <f aca="false">IF(I178&gt;0,ROUND(I178*'UCO e Filme'!$A$11,2),0)</f>
        <v>0</v>
      </c>
      <c r="O178" s="22" t="n">
        <f aca="false">ROUND(L178+M178+N178,2)</f>
        <v>58.02</v>
      </c>
    </row>
    <row r="179" customFormat="false" ht="11.25" hidden="false" customHeight="true" outlineLevel="0" collapsed="false">
      <c r="A179" s="17" t="n">
        <v>20103492</v>
      </c>
      <c r="B179" s="17" t="s">
        <v>204</v>
      </c>
      <c r="C179" s="23" t="n">
        <v>1</v>
      </c>
      <c r="D179" s="25" t="s">
        <v>64</v>
      </c>
      <c r="E179" s="19" t="n">
        <v>0.6</v>
      </c>
      <c r="F179" s="21"/>
      <c r="G179" s="21"/>
      <c r="H179" s="21"/>
      <c r="I179" s="21"/>
      <c r="J179" s="21"/>
      <c r="K179" s="22" t="n">
        <f aca="false">INDEX('Porte Honorário'!B:D,MATCH(TabJud!D179,'Porte Honorário'!A:A,0),1)</f>
        <v>65.56</v>
      </c>
      <c r="L179" s="22" t="n">
        <f aca="false">ROUND(C179*K179,2)</f>
        <v>65.56</v>
      </c>
      <c r="M179" s="22" t="n">
        <f aca="false">IF(E179&gt;0,ROUND(E179*'UCO e Filme'!$A$2,2),0)</f>
        <v>11.32</v>
      </c>
      <c r="N179" s="22" t="n">
        <f aca="false">IF(I179&gt;0,ROUND(I179*'UCO e Filme'!$A$11,2),0)</f>
        <v>0</v>
      </c>
      <c r="O179" s="22" t="n">
        <f aca="false">ROUND(L179+M179+N179,2)</f>
        <v>76.88</v>
      </c>
    </row>
    <row r="180" customFormat="false" ht="11.25" hidden="false" customHeight="true" outlineLevel="0" collapsed="false">
      <c r="A180" s="17" t="n">
        <v>20103506</v>
      </c>
      <c r="B180" s="17" t="s">
        <v>205</v>
      </c>
      <c r="C180" s="23" t="n">
        <v>1</v>
      </c>
      <c r="D180" s="25" t="s">
        <v>99</v>
      </c>
      <c r="E180" s="19" t="n">
        <v>0.27</v>
      </c>
      <c r="F180" s="21"/>
      <c r="G180" s="21"/>
      <c r="H180" s="21"/>
      <c r="I180" s="21"/>
      <c r="J180" s="21"/>
      <c r="K180" s="22" t="n">
        <f aca="false">INDEX('Porte Honorário'!B:D,MATCH(TabJud!D180,'Porte Honorário'!A:A,0),1)</f>
        <v>49.16</v>
      </c>
      <c r="L180" s="22" t="n">
        <f aca="false">ROUND(C180*K180,2)</f>
        <v>49.16</v>
      </c>
      <c r="M180" s="22" t="n">
        <f aca="false">IF(E180&gt;0,ROUND(E180*'UCO e Filme'!$A$2,2),0)</f>
        <v>5.09</v>
      </c>
      <c r="N180" s="22" t="n">
        <f aca="false">IF(I180&gt;0,ROUND(I180*'UCO e Filme'!$A$11,2),0)</f>
        <v>0</v>
      </c>
      <c r="O180" s="22" t="n">
        <f aca="false">ROUND(L180+M180+N180,2)</f>
        <v>54.25</v>
      </c>
    </row>
    <row r="181" customFormat="false" ht="11.25" hidden="false" customHeight="true" outlineLevel="0" collapsed="false">
      <c r="A181" s="17" t="n">
        <v>20103514</v>
      </c>
      <c r="B181" s="17" t="s">
        <v>206</v>
      </c>
      <c r="C181" s="23" t="n">
        <v>1</v>
      </c>
      <c r="D181" s="25" t="s">
        <v>64</v>
      </c>
      <c r="E181" s="19" t="n">
        <v>1.56</v>
      </c>
      <c r="F181" s="21"/>
      <c r="G181" s="21"/>
      <c r="H181" s="21"/>
      <c r="I181" s="21"/>
      <c r="J181" s="21"/>
      <c r="K181" s="22" t="n">
        <f aca="false">INDEX('Porte Honorário'!B:D,MATCH(TabJud!D181,'Porte Honorário'!A:A,0),1)</f>
        <v>65.56</v>
      </c>
      <c r="L181" s="22" t="n">
        <f aca="false">ROUND(C181*K181,2)</f>
        <v>65.56</v>
      </c>
      <c r="M181" s="22" t="n">
        <f aca="false">IF(E181&gt;0,ROUND(E181*'UCO e Filme'!$A$2,2),0)</f>
        <v>29.42</v>
      </c>
      <c r="N181" s="22" t="n">
        <f aca="false">IF(I181&gt;0,ROUND(I181*'UCO e Filme'!$A$11,2),0)</f>
        <v>0</v>
      </c>
      <c r="O181" s="22" t="n">
        <f aca="false">ROUND(L181+M181+N181,2)</f>
        <v>94.98</v>
      </c>
    </row>
    <row r="182" customFormat="false" ht="11.25" hidden="false" customHeight="true" outlineLevel="0" collapsed="false">
      <c r="A182" s="17" t="n">
        <v>20103522</v>
      </c>
      <c r="B182" s="17" t="s">
        <v>207</v>
      </c>
      <c r="C182" s="23" t="n">
        <v>1</v>
      </c>
      <c r="D182" s="25" t="s">
        <v>99</v>
      </c>
      <c r="E182" s="19" t="n">
        <v>0.63</v>
      </c>
      <c r="F182" s="21"/>
      <c r="G182" s="21"/>
      <c r="H182" s="21"/>
      <c r="I182" s="21"/>
      <c r="J182" s="21"/>
      <c r="K182" s="22" t="n">
        <f aca="false">INDEX('Porte Honorário'!B:D,MATCH(TabJud!D182,'Porte Honorário'!A:A,0),1)</f>
        <v>49.16</v>
      </c>
      <c r="L182" s="22" t="n">
        <f aca="false">ROUND(C182*K182,2)</f>
        <v>49.16</v>
      </c>
      <c r="M182" s="22" t="n">
        <f aca="false">IF(E182&gt;0,ROUND(E182*'UCO e Filme'!$A$2,2),0)</f>
        <v>11.88</v>
      </c>
      <c r="N182" s="22" t="n">
        <f aca="false">IF(I182&gt;0,ROUND(I182*'UCO e Filme'!$A$11,2),0)</f>
        <v>0</v>
      </c>
      <c r="O182" s="22" t="n">
        <f aca="false">ROUND(L182+M182+N182,2)</f>
        <v>61.04</v>
      </c>
    </row>
    <row r="183" customFormat="false" ht="11.25" hidden="false" customHeight="true" outlineLevel="0" collapsed="false">
      <c r="A183" s="17" t="n">
        <v>20103530</v>
      </c>
      <c r="B183" s="17" t="s">
        <v>208</v>
      </c>
      <c r="C183" s="23" t="n">
        <v>1</v>
      </c>
      <c r="D183" s="25" t="s">
        <v>99</v>
      </c>
      <c r="E183" s="19" t="n">
        <v>0.9</v>
      </c>
      <c r="F183" s="21"/>
      <c r="G183" s="21"/>
      <c r="H183" s="21"/>
      <c r="I183" s="21"/>
      <c r="J183" s="21"/>
      <c r="K183" s="22" t="n">
        <f aca="false">INDEX('Porte Honorário'!B:D,MATCH(TabJud!D183,'Porte Honorário'!A:A,0),1)</f>
        <v>49.16</v>
      </c>
      <c r="L183" s="22" t="n">
        <f aca="false">ROUND(C183*K183,2)</f>
        <v>49.16</v>
      </c>
      <c r="M183" s="22" t="n">
        <f aca="false">IF(E183&gt;0,ROUND(E183*'UCO e Filme'!$A$2,2),0)</f>
        <v>16.97</v>
      </c>
      <c r="N183" s="22" t="n">
        <f aca="false">IF(I183&gt;0,ROUND(I183*'UCO e Filme'!$A$11,2),0)</f>
        <v>0</v>
      </c>
      <c r="O183" s="22" t="n">
        <f aca="false">ROUND(L183+M183+N183,2)</f>
        <v>66.13</v>
      </c>
    </row>
    <row r="184" customFormat="false" ht="11.25" hidden="false" customHeight="true" outlineLevel="0" collapsed="false">
      <c r="A184" s="17" t="n">
        <v>20103549</v>
      </c>
      <c r="B184" s="17" t="s">
        <v>209</v>
      </c>
      <c r="C184" s="23" t="n">
        <v>1</v>
      </c>
      <c r="D184" s="25" t="s">
        <v>99</v>
      </c>
      <c r="E184" s="19" t="n">
        <v>0.1</v>
      </c>
      <c r="F184" s="21"/>
      <c r="G184" s="21"/>
      <c r="H184" s="21"/>
      <c r="I184" s="21"/>
      <c r="J184" s="21"/>
      <c r="K184" s="22" t="n">
        <f aca="false">INDEX('Porte Honorário'!B:D,MATCH(TabJud!D184,'Porte Honorário'!A:A,0),1)</f>
        <v>49.16</v>
      </c>
      <c r="L184" s="22" t="n">
        <f aca="false">ROUND(C184*K184,2)</f>
        <v>49.16</v>
      </c>
      <c r="M184" s="22" t="n">
        <f aca="false">IF(E184&gt;0,ROUND(E184*'UCO e Filme'!$A$2,2),0)</f>
        <v>1.89</v>
      </c>
      <c r="N184" s="22" t="n">
        <f aca="false">IF(I184&gt;0,ROUND(I184*'UCO e Filme'!$A$11,2),0)</f>
        <v>0</v>
      </c>
      <c r="O184" s="22" t="n">
        <f aca="false">ROUND(L184+M184+N184,2)</f>
        <v>51.05</v>
      </c>
    </row>
    <row r="185" customFormat="false" ht="11.25" hidden="false" customHeight="true" outlineLevel="0" collapsed="false">
      <c r="A185" s="17" t="n">
        <v>20103557</v>
      </c>
      <c r="B185" s="17" t="s">
        <v>210</v>
      </c>
      <c r="C185" s="23" t="n">
        <v>1</v>
      </c>
      <c r="D185" s="25" t="s">
        <v>99</v>
      </c>
      <c r="E185" s="19" t="n">
        <v>0.1</v>
      </c>
      <c r="F185" s="21"/>
      <c r="G185" s="21"/>
      <c r="H185" s="21"/>
      <c r="I185" s="21"/>
      <c r="J185" s="21"/>
      <c r="K185" s="22" t="n">
        <f aca="false">INDEX('Porte Honorário'!B:D,MATCH(TabJud!D185,'Porte Honorário'!A:A,0),1)</f>
        <v>49.16</v>
      </c>
      <c r="L185" s="22" t="n">
        <f aca="false">ROUND(C185*K185,2)</f>
        <v>49.16</v>
      </c>
      <c r="M185" s="22" t="n">
        <f aca="false">IF(E185&gt;0,ROUND(E185*'UCO e Filme'!$A$2,2),0)</f>
        <v>1.89</v>
      </c>
      <c r="N185" s="22" t="n">
        <f aca="false">IF(I185&gt;0,ROUND(I185*'UCO e Filme'!$A$11,2),0)</f>
        <v>0</v>
      </c>
      <c r="O185" s="22" t="n">
        <f aca="false">ROUND(L185+M185+N185,2)</f>
        <v>51.05</v>
      </c>
    </row>
    <row r="186" customFormat="false" ht="11.25" hidden="false" customHeight="true" outlineLevel="0" collapsed="false">
      <c r="A186" s="17" t="n">
        <v>20103565</v>
      </c>
      <c r="B186" s="17" t="s">
        <v>211</v>
      </c>
      <c r="C186" s="23" t="n">
        <v>1</v>
      </c>
      <c r="D186" s="25" t="s">
        <v>138</v>
      </c>
      <c r="E186" s="19" t="n">
        <v>0.46</v>
      </c>
      <c r="F186" s="21"/>
      <c r="G186" s="21"/>
      <c r="H186" s="21"/>
      <c r="I186" s="21"/>
      <c r="J186" s="21"/>
      <c r="K186" s="22" t="n">
        <f aca="false">INDEX('Porte Honorário'!B:D,MATCH(TabJud!D186,'Porte Honorário'!A:A,0),1)</f>
        <v>32.78</v>
      </c>
      <c r="L186" s="22" t="n">
        <f aca="false">ROUND(C186*K186,2)</f>
        <v>32.78</v>
      </c>
      <c r="M186" s="22" t="n">
        <f aca="false">IF(E186&gt;0,ROUND(E186*'UCO e Filme'!$A$2,2),0)</f>
        <v>8.68</v>
      </c>
      <c r="N186" s="22" t="n">
        <f aca="false">IF(I186&gt;0,ROUND(I186*'UCO e Filme'!$A$11,2),0)</f>
        <v>0</v>
      </c>
      <c r="O186" s="22" t="n">
        <f aca="false">ROUND(L186+M186+N186,2)</f>
        <v>41.46</v>
      </c>
    </row>
    <row r="187" customFormat="false" ht="22.5" hidden="false" customHeight="true" outlineLevel="0" collapsed="false">
      <c r="A187" s="17" t="n">
        <v>20103573</v>
      </c>
      <c r="B187" s="17" t="s">
        <v>212</v>
      </c>
      <c r="C187" s="23" t="n">
        <v>1</v>
      </c>
      <c r="D187" s="25" t="s">
        <v>133</v>
      </c>
      <c r="E187" s="19"/>
      <c r="F187" s="21"/>
      <c r="G187" s="21"/>
      <c r="H187" s="21"/>
      <c r="I187" s="21"/>
      <c r="J187" s="21"/>
      <c r="K187" s="22" t="n">
        <f aca="false">INDEX('Porte Honorário'!B:D,MATCH(TabJud!D187,'Porte Honorário'!A:A,0),1)</f>
        <v>16.38</v>
      </c>
      <c r="L187" s="22" t="n">
        <f aca="false">ROUND(C187*K187,2)</f>
        <v>16.38</v>
      </c>
      <c r="M187" s="22" t="n">
        <f aca="false">IF(E187&gt;0,ROUND(E187*'UCO e Filme'!$A$2,2),0)</f>
        <v>0</v>
      </c>
      <c r="N187" s="22" t="n">
        <f aca="false">IF(I187&gt;0,ROUND(I187*'UCO e Filme'!$A$11,2),0)</f>
        <v>0</v>
      </c>
      <c r="O187" s="22" t="n">
        <f aca="false">ROUND(L187+M187+N187,2)</f>
        <v>16.38</v>
      </c>
    </row>
    <row r="188" customFormat="false" ht="22.5" hidden="false" customHeight="true" outlineLevel="0" collapsed="false">
      <c r="A188" s="17" t="n">
        <v>20103581</v>
      </c>
      <c r="B188" s="17" t="s">
        <v>213</v>
      </c>
      <c r="C188" s="23" t="n">
        <v>1</v>
      </c>
      <c r="D188" s="25" t="s">
        <v>133</v>
      </c>
      <c r="E188" s="19"/>
      <c r="F188" s="21"/>
      <c r="G188" s="21"/>
      <c r="H188" s="21"/>
      <c r="I188" s="21"/>
      <c r="J188" s="21"/>
      <c r="K188" s="22" t="n">
        <f aca="false">INDEX('Porte Honorário'!B:D,MATCH(TabJud!D188,'Porte Honorário'!A:A,0),1)</f>
        <v>16.38</v>
      </c>
      <c r="L188" s="22" t="n">
        <f aca="false">ROUND(C188*K188,2)</f>
        <v>16.38</v>
      </c>
      <c r="M188" s="22" t="n">
        <f aca="false">IF(E188&gt;0,ROUND(E188*'UCO e Filme'!$A$2,2),0)</f>
        <v>0</v>
      </c>
      <c r="N188" s="22" t="n">
        <f aca="false">IF(I188&gt;0,ROUND(I188*'UCO e Filme'!$A$11,2),0)</f>
        <v>0</v>
      </c>
      <c r="O188" s="22" t="n">
        <f aca="false">ROUND(L188+M188+N188,2)</f>
        <v>16.38</v>
      </c>
    </row>
    <row r="189" customFormat="false" ht="22.5" hidden="false" customHeight="true" outlineLevel="0" collapsed="false">
      <c r="A189" s="17" t="n">
        <v>20103590</v>
      </c>
      <c r="B189" s="17" t="s">
        <v>214</v>
      </c>
      <c r="C189" s="23" t="n">
        <v>1</v>
      </c>
      <c r="D189" s="25" t="s">
        <v>133</v>
      </c>
      <c r="E189" s="19"/>
      <c r="F189" s="21"/>
      <c r="G189" s="21"/>
      <c r="H189" s="21"/>
      <c r="I189" s="21"/>
      <c r="J189" s="21"/>
      <c r="K189" s="22" t="n">
        <f aca="false">INDEX('Porte Honorário'!B:D,MATCH(TabJud!D189,'Porte Honorário'!A:A,0),1)</f>
        <v>16.38</v>
      </c>
      <c r="L189" s="22" t="n">
        <f aca="false">ROUND(C189*K189,2)</f>
        <v>16.38</v>
      </c>
      <c r="M189" s="22" t="n">
        <f aca="false">IF(E189&gt;0,ROUND(E189*'UCO e Filme'!$A$2,2),0)</f>
        <v>0</v>
      </c>
      <c r="N189" s="22" t="n">
        <f aca="false">IF(I189&gt;0,ROUND(I189*'UCO e Filme'!$A$11,2),0)</f>
        <v>0</v>
      </c>
      <c r="O189" s="22" t="n">
        <f aca="false">ROUND(L189+M189+N189,2)</f>
        <v>16.38</v>
      </c>
    </row>
    <row r="190" customFormat="false" ht="22.5" hidden="false" customHeight="true" outlineLevel="0" collapsed="false">
      <c r="A190" s="17" t="n">
        <v>20103603</v>
      </c>
      <c r="B190" s="17" t="s">
        <v>215</v>
      </c>
      <c r="C190" s="23" t="n">
        <v>1</v>
      </c>
      <c r="D190" s="25" t="s">
        <v>133</v>
      </c>
      <c r="E190" s="19"/>
      <c r="F190" s="21"/>
      <c r="G190" s="21"/>
      <c r="H190" s="21"/>
      <c r="I190" s="21"/>
      <c r="J190" s="21"/>
      <c r="K190" s="22" t="n">
        <f aca="false">INDEX('Porte Honorário'!B:D,MATCH(TabJud!D190,'Porte Honorário'!A:A,0),1)</f>
        <v>16.38</v>
      </c>
      <c r="L190" s="22" t="n">
        <f aca="false">ROUND(C190*K190,2)</f>
        <v>16.38</v>
      </c>
      <c r="M190" s="22" t="n">
        <f aca="false">IF(E190&gt;0,ROUND(E190*'UCO e Filme'!$A$2,2),0)</f>
        <v>0</v>
      </c>
      <c r="N190" s="22" t="n">
        <f aca="false">IF(I190&gt;0,ROUND(I190*'UCO e Filme'!$A$11,2),0)</f>
        <v>0</v>
      </c>
      <c r="O190" s="22" t="n">
        <f aca="false">ROUND(L190+M190+N190,2)</f>
        <v>16.38</v>
      </c>
    </row>
    <row r="191" customFormat="false" ht="11.25" hidden="false" customHeight="true" outlineLevel="0" collapsed="false">
      <c r="A191" s="17" t="n">
        <v>20103611</v>
      </c>
      <c r="B191" s="17" t="s">
        <v>216</v>
      </c>
      <c r="C191" s="23" t="n">
        <v>1</v>
      </c>
      <c r="D191" s="25" t="s">
        <v>99</v>
      </c>
      <c r="E191" s="19" t="n">
        <v>0.3</v>
      </c>
      <c r="F191" s="21"/>
      <c r="G191" s="21"/>
      <c r="H191" s="21"/>
      <c r="I191" s="21"/>
      <c r="J191" s="21"/>
      <c r="K191" s="22" t="n">
        <f aca="false">INDEX('Porte Honorário'!B:D,MATCH(TabJud!D191,'Porte Honorário'!A:A,0),1)</f>
        <v>49.16</v>
      </c>
      <c r="L191" s="22" t="n">
        <f aca="false">ROUND(C191*K191,2)</f>
        <v>49.16</v>
      </c>
      <c r="M191" s="22" t="n">
        <f aca="false">IF(E191&gt;0,ROUND(E191*'UCO e Filme'!$A$2,2),0)</f>
        <v>5.66</v>
      </c>
      <c r="N191" s="22" t="n">
        <f aca="false">IF(I191&gt;0,ROUND(I191*'UCO e Filme'!$A$11,2),0)</f>
        <v>0</v>
      </c>
      <c r="O191" s="22" t="n">
        <f aca="false">ROUND(L191+M191+N191,2)</f>
        <v>54.82</v>
      </c>
    </row>
    <row r="192" customFormat="false" ht="11.25" hidden="false" customHeight="true" outlineLevel="0" collapsed="false">
      <c r="A192" s="17" t="n">
        <v>20103620</v>
      </c>
      <c r="B192" s="17" t="s">
        <v>217</v>
      </c>
      <c r="C192" s="23" t="n">
        <v>1</v>
      </c>
      <c r="D192" s="25" t="s">
        <v>138</v>
      </c>
      <c r="E192" s="19" t="n">
        <v>0.76</v>
      </c>
      <c r="F192" s="21"/>
      <c r="G192" s="21"/>
      <c r="H192" s="21"/>
      <c r="I192" s="21"/>
      <c r="J192" s="21"/>
      <c r="K192" s="22" t="n">
        <f aca="false">INDEX('Porte Honorário'!B:D,MATCH(TabJud!D192,'Porte Honorário'!A:A,0),1)</f>
        <v>32.78</v>
      </c>
      <c r="L192" s="22" t="n">
        <f aca="false">ROUND(C192*K192,2)</f>
        <v>32.78</v>
      </c>
      <c r="M192" s="22" t="n">
        <f aca="false">IF(E192&gt;0,ROUND(E192*'UCO e Filme'!$A$2,2),0)</f>
        <v>14.33</v>
      </c>
      <c r="N192" s="22" t="n">
        <f aca="false">IF(I192&gt;0,ROUND(I192*'UCO e Filme'!$A$11,2),0)</f>
        <v>0</v>
      </c>
      <c r="O192" s="22" t="n">
        <f aca="false">ROUND(L192+M192+N192,2)</f>
        <v>47.11</v>
      </c>
    </row>
    <row r="193" customFormat="false" ht="11.25" hidden="false" customHeight="true" outlineLevel="0" collapsed="false">
      <c r="A193" s="17" t="n">
        <v>20103638</v>
      </c>
      <c r="B193" s="17" t="s">
        <v>218</v>
      </c>
      <c r="C193" s="23" t="n">
        <v>1</v>
      </c>
      <c r="D193" s="25" t="s">
        <v>99</v>
      </c>
      <c r="E193" s="19" t="n">
        <v>1</v>
      </c>
      <c r="F193" s="21"/>
      <c r="G193" s="21"/>
      <c r="H193" s="21"/>
      <c r="I193" s="21"/>
      <c r="J193" s="21"/>
      <c r="K193" s="22" t="n">
        <f aca="false">INDEX('Porte Honorário'!B:D,MATCH(TabJud!D193,'Porte Honorário'!A:A,0),1)</f>
        <v>49.16</v>
      </c>
      <c r="L193" s="22" t="n">
        <f aca="false">ROUND(C193*K193,2)</f>
        <v>49.16</v>
      </c>
      <c r="M193" s="22" t="n">
        <f aca="false">IF(E193&gt;0,ROUND(E193*'UCO e Filme'!$A$2,2),0)</f>
        <v>18.86</v>
      </c>
      <c r="N193" s="22" t="n">
        <f aca="false">IF(I193&gt;0,ROUND(I193*'UCO e Filme'!$A$11,2),0)</f>
        <v>0</v>
      </c>
      <c r="O193" s="22" t="n">
        <f aca="false">ROUND(L193+M193+N193,2)</f>
        <v>68.02</v>
      </c>
    </row>
    <row r="194" customFormat="false" ht="11.25" hidden="false" customHeight="true" outlineLevel="0" collapsed="false">
      <c r="A194" s="17" t="n">
        <v>20103654</v>
      </c>
      <c r="B194" s="17" t="s">
        <v>219</v>
      </c>
      <c r="C194" s="23" t="n">
        <v>1</v>
      </c>
      <c r="D194" s="25" t="s">
        <v>138</v>
      </c>
      <c r="E194" s="19" t="n">
        <v>0.34</v>
      </c>
      <c r="F194" s="21"/>
      <c r="G194" s="21"/>
      <c r="H194" s="21"/>
      <c r="I194" s="21"/>
      <c r="J194" s="21"/>
      <c r="K194" s="22" t="n">
        <f aca="false">INDEX('Porte Honorário'!B:D,MATCH(TabJud!D194,'Porte Honorário'!A:A,0),1)</f>
        <v>32.78</v>
      </c>
      <c r="L194" s="22" t="n">
        <f aca="false">ROUND(C194*K194,2)</f>
        <v>32.78</v>
      </c>
      <c r="M194" s="22" t="n">
        <f aca="false">IF(E194&gt;0,ROUND(E194*'UCO e Filme'!$A$2,2),0)</f>
        <v>6.41</v>
      </c>
      <c r="N194" s="22" t="n">
        <f aca="false">IF(I194&gt;0,ROUND(I194*'UCO e Filme'!$A$11,2),0)</f>
        <v>0</v>
      </c>
      <c r="O194" s="22" t="n">
        <f aca="false">ROUND(L194+M194+N194,2)</f>
        <v>39.19</v>
      </c>
    </row>
    <row r="195" customFormat="false" ht="22.5" hidden="false" customHeight="true" outlineLevel="0" collapsed="false">
      <c r="A195" s="17" t="n">
        <v>20103662</v>
      </c>
      <c r="B195" s="17" t="s">
        <v>220</v>
      </c>
      <c r="C195" s="23" t="n">
        <v>1</v>
      </c>
      <c r="D195" s="25" t="s">
        <v>138</v>
      </c>
      <c r="E195" s="19" t="n">
        <v>0.47</v>
      </c>
      <c r="F195" s="21"/>
      <c r="G195" s="21"/>
      <c r="H195" s="21"/>
      <c r="I195" s="21"/>
      <c r="J195" s="21"/>
      <c r="K195" s="22" t="n">
        <f aca="false">INDEX('Porte Honorário'!B:D,MATCH(TabJud!D195,'Porte Honorário'!A:A,0),1)</f>
        <v>32.78</v>
      </c>
      <c r="L195" s="22" t="n">
        <f aca="false">ROUND(C195*K195,2)</f>
        <v>32.78</v>
      </c>
      <c r="M195" s="22" t="n">
        <f aca="false">IF(E195&gt;0,ROUND(E195*'UCO e Filme'!$A$2,2),0)</f>
        <v>8.86</v>
      </c>
      <c r="N195" s="22" t="n">
        <f aca="false">IF(I195&gt;0,ROUND(I195*'UCO e Filme'!$A$11,2),0)</f>
        <v>0</v>
      </c>
      <c r="O195" s="22" t="n">
        <f aca="false">ROUND(L195+M195+N195,2)</f>
        <v>41.64</v>
      </c>
    </row>
    <row r="196" customFormat="false" ht="22.5" hidden="false" customHeight="true" outlineLevel="0" collapsed="false">
      <c r="A196" s="17" t="n">
        <v>20103670</v>
      </c>
      <c r="B196" s="17" t="s">
        <v>221</v>
      </c>
      <c r="C196" s="23" t="n">
        <v>1</v>
      </c>
      <c r="D196" s="25" t="s">
        <v>138</v>
      </c>
      <c r="E196" s="19" t="n">
        <v>0.7</v>
      </c>
      <c r="F196" s="21"/>
      <c r="G196" s="21"/>
      <c r="H196" s="21"/>
      <c r="I196" s="21"/>
      <c r="J196" s="21"/>
      <c r="K196" s="22" t="n">
        <f aca="false">INDEX('Porte Honorário'!B:D,MATCH(TabJud!D196,'Porte Honorário'!A:A,0),1)</f>
        <v>32.78</v>
      </c>
      <c r="L196" s="22" t="n">
        <f aca="false">ROUND(C196*K196,2)</f>
        <v>32.78</v>
      </c>
      <c r="M196" s="22" t="n">
        <f aca="false">IF(E196&gt;0,ROUND(E196*'UCO e Filme'!$A$2,2),0)</f>
        <v>13.2</v>
      </c>
      <c r="N196" s="22" t="n">
        <f aca="false">IF(I196&gt;0,ROUND(I196*'UCO e Filme'!$A$11,2),0)</f>
        <v>0</v>
      </c>
      <c r="O196" s="22" t="n">
        <f aca="false">ROUND(L196+M196+N196,2)</f>
        <v>45.98</v>
      </c>
    </row>
    <row r="197" customFormat="false" ht="11.25" hidden="false" customHeight="true" outlineLevel="0" collapsed="false">
      <c r="A197" s="17" t="n">
        <v>20103689</v>
      </c>
      <c r="B197" s="17" t="s">
        <v>222</v>
      </c>
      <c r="C197" s="23" t="n">
        <v>1</v>
      </c>
      <c r="D197" s="25" t="s">
        <v>138</v>
      </c>
      <c r="E197" s="19" t="n">
        <v>0.62</v>
      </c>
      <c r="F197" s="21"/>
      <c r="G197" s="21"/>
      <c r="H197" s="21"/>
      <c r="I197" s="21"/>
      <c r="J197" s="21"/>
      <c r="K197" s="22" t="n">
        <f aca="false">INDEX('Porte Honorário'!B:D,MATCH(TabJud!D197,'Porte Honorário'!A:A,0),1)</f>
        <v>32.78</v>
      </c>
      <c r="L197" s="22" t="n">
        <f aca="false">ROUND(C197*K197,2)</f>
        <v>32.78</v>
      </c>
      <c r="M197" s="22" t="n">
        <f aca="false">IF(E197&gt;0,ROUND(E197*'UCO e Filme'!$A$2,2),0)</f>
        <v>11.69</v>
      </c>
      <c r="N197" s="22" t="n">
        <f aca="false">IF(I197&gt;0,ROUND(I197*'UCO e Filme'!$A$11,2),0)</f>
        <v>0</v>
      </c>
      <c r="O197" s="22" t="n">
        <f aca="false">ROUND(L197+M197+N197,2)</f>
        <v>44.47</v>
      </c>
    </row>
    <row r="198" customFormat="false" ht="11.25" hidden="false" customHeight="true" outlineLevel="0" collapsed="false">
      <c r="A198" s="17" t="n">
        <v>20103697</v>
      </c>
      <c r="B198" s="17" t="s">
        <v>223</v>
      </c>
      <c r="C198" s="23" t="n">
        <v>1</v>
      </c>
      <c r="D198" s="25" t="s">
        <v>138</v>
      </c>
      <c r="E198" s="19" t="n">
        <v>0.3</v>
      </c>
      <c r="F198" s="21"/>
      <c r="G198" s="21"/>
      <c r="H198" s="21"/>
      <c r="I198" s="21"/>
      <c r="J198" s="21"/>
      <c r="K198" s="22" t="n">
        <f aca="false">INDEX('Porte Honorário'!B:D,MATCH(TabJud!D198,'Porte Honorário'!A:A,0),1)</f>
        <v>32.78</v>
      </c>
      <c r="L198" s="22" t="n">
        <f aca="false">ROUND(C198*K198,2)</f>
        <v>32.78</v>
      </c>
      <c r="M198" s="22" t="n">
        <f aca="false">IF(E198&gt;0,ROUND(E198*'UCO e Filme'!$A$2,2),0)</f>
        <v>5.66</v>
      </c>
      <c r="N198" s="22" t="n">
        <f aca="false">IF(I198&gt;0,ROUND(I198*'UCO e Filme'!$A$11,2),0)</f>
        <v>0</v>
      </c>
      <c r="O198" s="22" t="n">
        <f aca="false">ROUND(L198+M198+N198,2)</f>
        <v>38.44</v>
      </c>
    </row>
    <row r="199" customFormat="false" ht="11.25" hidden="false" customHeight="true" outlineLevel="0" collapsed="false">
      <c r="A199" s="17" t="n">
        <v>20103700</v>
      </c>
      <c r="B199" s="17" t="s">
        <v>224</v>
      </c>
      <c r="C199" s="23" t="n">
        <v>1</v>
      </c>
      <c r="D199" s="25" t="s">
        <v>138</v>
      </c>
      <c r="E199" s="19" t="n">
        <v>1.56</v>
      </c>
      <c r="F199" s="21"/>
      <c r="G199" s="21"/>
      <c r="H199" s="21"/>
      <c r="I199" s="21"/>
      <c r="J199" s="21"/>
      <c r="K199" s="22" t="n">
        <f aca="false">INDEX('Porte Honorário'!B:D,MATCH(TabJud!D199,'Porte Honorário'!A:A,0),1)</f>
        <v>32.78</v>
      </c>
      <c r="L199" s="22" t="n">
        <f aca="false">ROUND(C199*K199,2)</f>
        <v>32.78</v>
      </c>
      <c r="M199" s="22" t="n">
        <f aca="false">IF(E199&gt;0,ROUND(E199*'UCO e Filme'!$A$2,2),0)</f>
        <v>29.42</v>
      </c>
      <c r="N199" s="22" t="n">
        <f aca="false">IF(I199&gt;0,ROUND(I199*'UCO e Filme'!$A$11,2),0)</f>
        <v>0</v>
      </c>
      <c r="O199" s="22" t="n">
        <f aca="false">ROUND(L199+M199+N199,2)</f>
        <v>62.2</v>
      </c>
    </row>
    <row r="200" customFormat="false" ht="11.25" hidden="false" customHeight="true" outlineLevel="0" collapsed="false">
      <c r="A200" s="17" t="n">
        <v>20103719</v>
      </c>
      <c r="B200" s="17" t="s">
        <v>225</v>
      </c>
      <c r="C200" s="23" t="n">
        <v>1</v>
      </c>
      <c r="D200" s="25" t="s">
        <v>138</v>
      </c>
      <c r="E200" s="19" t="n">
        <v>0.3</v>
      </c>
      <c r="F200" s="21"/>
      <c r="G200" s="21"/>
      <c r="H200" s="21"/>
      <c r="I200" s="21"/>
      <c r="J200" s="21"/>
      <c r="K200" s="22" t="n">
        <f aca="false">INDEX('Porte Honorário'!B:D,MATCH(TabJud!D200,'Porte Honorário'!A:A,0),1)</f>
        <v>32.78</v>
      </c>
      <c r="L200" s="22" t="n">
        <f aca="false">ROUND(C200*K200,2)</f>
        <v>32.78</v>
      </c>
      <c r="M200" s="22" t="n">
        <f aca="false">IF(E200&gt;0,ROUND(E200*'UCO e Filme'!$A$2,2),0)</f>
        <v>5.66</v>
      </c>
      <c r="N200" s="22" t="n">
        <f aca="false">IF(I200&gt;0,ROUND(I200*'UCO e Filme'!$A$11,2),0)</f>
        <v>0</v>
      </c>
      <c r="O200" s="22" t="n">
        <f aca="false">ROUND(L200+M200+N200,2)</f>
        <v>38.44</v>
      </c>
    </row>
    <row r="201" customFormat="false" ht="22.5" hidden="false" customHeight="true" outlineLevel="0" collapsed="false">
      <c r="A201" s="17" t="n">
        <v>20103727</v>
      </c>
      <c r="B201" s="17" t="s">
        <v>226</v>
      </c>
      <c r="C201" s="23" t="n">
        <v>1</v>
      </c>
      <c r="D201" s="25" t="s">
        <v>99</v>
      </c>
      <c r="E201" s="19"/>
      <c r="F201" s="21"/>
      <c r="G201" s="21"/>
      <c r="H201" s="21"/>
      <c r="I201" s="21"/>
      <c r="J201" s="21"/>
      <c r="K201" s="22" t="n">
        <f aca="false">INDEX('Porte Honorário'!B:D,MATCH(TabJud!D201,'Porte Honorário'!A:A,0),1)</f>
        <v>49.16</v>
      </c>
      <c r="L201" s="22" t="n">
        <f aca="false">ROUND(C201*K201,2)</f>
        <v>49.16</v>
      </c>
      <c r="M201" s="22" t="n">
        <f aca="false">IF(E201&gt;0,ROUND(E201*'UCO e Filme'!$A$2,2),0)</f>
        <v>0</v>
      </c>
      <c r="N201" s="22" t="n">
        <f aca="false">IF(I201&gt;0,ROUND(I201*'UCO e Filme'!$A$11,2),0)</f>
        <v>0</v>
      </c>
      <c r="O201" s="22" t="n">
        <f aca="false">ROUND(L201+M201+N201,2)</f>
        <v>49.16</v>
      </c>
    </row>
    <row r="202" customFormat="false" ht="30.75" hidden="false" customHeight="true" outlineLevel="0" collapsed="false">
      <c r="A202" s="14" t="s">
        <v>227</v>
      </c>
      <c r="B202" s="14"/>
      <c r="C202" s="14"/>
      <c r="D202" s="14"/>
      <c r="E202" s="14"/>
      <c r="F202" s="14"/>
      <c r="G202" s="14"/>
      <c r="H202" s="14"/>
      <c r="I202" s="14"/>
      <c r="J202" s="14"/>
      <c r="K202" s="14"/>
      <c r="L202" s="14"/>
      <c r="M202" s="14"/>
      <c r="N202" s="14"/>
      <c r="O202" s="14"/>
    </row>
    <row r="203" customFormat="false" ht="11.25" hidden="false" customHeight="true" outlineLevel="0" collapsed="false">
      <c r="A203" s="17" t="n">
        <v>20104014</v>
      </c>
      <c r="B203" s="17" t="s">
        <v>228</v>
      </c>
      <c r="C203" s="23" t="n">
        <v>1</v>
      </c>
      <c r="D203" s="25" t="s">
        <v>133</v>
      </c>
      <c r="E203" s="19"/>
      <c r="F203" s="21"/>
      <c r="G203" s="21"/>
      <c r="H203" s="21"/>
      <c r="I203" s="21"/>
      <c r="J203" s="21"/>
      <c r="K203" s="22" t="n">
        <f aca="false">INDEX('Porte Honorário'!B:D,MATCH(TabJud!D203,'Porte Honorário'!A:A,0),1)</f>
        <v>16.38</v>
      </c>
      <c r="L203" s="22" t="n">
        <f aca="false">ROUND(C203*K203,2)</f>
        <v>16.38</v>
      </c>
      <c r="M203" s="22" t="n">
        <f aca="false">IF(E203&gt;0,ROUND(E203*'UCO e Filme'!$A$2,2),0)</f>
        <v>0</v>
      </c>
      <c r="N203" s="22" t="n">
        <f aca="false">IF(I203&gt;0,ROUND(I203*'UCO e Filme'!$A$11,2),0)</f>
        <v>0</v>
      </c>
      <c r="O203" s="22" t="n">
        <f aca="false">ROUND(L203+M203+N203,2)</f>
        <v>16.38</v>
      </c>
    </row>
    <row r="204" customFormat="false" ht="22.5" hidden="false" customHeight="true" outlineLevel="0" collapsed="false">
      <c r="A204" s="17" t="n">
        <v>20104022</v>
      </c>
      <c r="B204" s="17" t="s">
        <v>229</v>
      </c>
      <c r="C204" s="23" t="n">
        <v>1</v>
      </c>
      <c r="D204" s="25" t="s">
        <v>133</v>
      </c>
      <c r="E204" s="19"/>
      <c r="F204" s="21"/>
      <c r="G204" s="21"/>
      <c r="H204" s="21"/>
      <c r="I204" s="21"/>
      <c r="J204" s="21"/>
      <c r="K204" s="22" t="n">
        <f aca="false">INDEX('Porte Honorário'!B:D,MATCH(TabJud!D204,'Porte Honorário'!A:A,0),1)</f>
        <v>16.38</v>
      </c>
      <c r="L204" s="22" t="n">
        <f aca="false">ROUND(C204*K204,2)</f>
        <v>16.38</v>
      </c>
      <c r="M204" s="22" t="n">
        <f aca="false">IF(E204&gt;0,ROUND(E204*'UCO e Filme'!$A$2,2),0)</f>
        <v>0</v>
      </c>
      <c r="N204" s="22" t="n">
        <f aca="false">IF(I204&gt;0,ROUND(I204*'UCO e Filme'!$A$11,2),0)</f>
        <v>0</v>
      </c>
      <c r="O204" s="22" t="n">
        <f aca="false">ROUND(L204+M204+N204,2)</f>
        <v>16.38</v>
      </c>
    </row>
    <row r="205" customFormat="false" ht="11.25" hidden="false" customHeight="true" outlineLevel="0" collapsed="false">
      <c r="A205" s="17" t="n">
        <v>20104049</v>
      </c>
      <c r="B205" s="17" t="s">
        <v>230</v>
      </c>
      <c r="C205" s="23" t="n">
        <v>1</v>
      </c>
      <c r="D205" s="25" t="s">
        <v>99</v>
      </c>
      <c r="E205" s="19"/>
      <c r="F205" s="21"/>
      <c r="G205" s="21"/>
      <c r="H205" s="21"/>
      <c r="I205" s="21"/>
      <c r="J205" s="21"/>
      <c r="K205" s="22" t="n">
        <f aca="false">INDEX('Porte Honorário'!B:D,MATCH(TabJud!D205,'Porte Honorário'!A:A,0),1)</f>
        <v>49.16</v>
      </c>
      <c r="L205" s="22" t="n">
        <f aca="false">ROUND(C205*K205,2)</f>
        <v>49.16</v>
      </c>
      <c r="M205" s="22" t="n">
        <f aca="false">IF(E205&gt;0,ROUND(E205*'UCO e Filme'!$A$2,2),0)</f>
        <v>0</v>
      </c>
      <c r="N205" s="22" t="n">
        <f aca="false">IF(I205&gt;0,ROUND(I205*'UCO e Filme'!$A$11,2),0)</f>
        <v>0</v>
      </c>
      <c r="O205" s="22" t="n">
        <f aca="false">ROUND(L205+M205+N205,2)</f>
        <v>49.16</v>
      </c>
    </row>
    <row r="206" customFormat="false" ht="11.25" hidden="false" customHeight="true" outlineLevel="0" collapsed="false">
      <c r="A206" s="17" t="n">
        <v>20104065</v>
      </c>
      <c r="B206" s="17" t="s">
        <v>231</v>
      </c>
      <c r="C206" s="23" t="n">
        <v>1</v>
      </c>
      <c r="D206" s="25" t="s">
        <v>138</v>
      </c>
      <c r="E206" s="19"/>
      <c r="F206" s="21"/>
      <c r="G206" s="21"/>
      <c r="H206" s="21"/>
      <c r="I206" s="21"/>
      <c r="J206" s="21"/>
      <c r="K206" s="22" t="n">
        <f aca="false">INDEX('Porte Honorário'!B:D,MATCH(TabJud!D206,'Porte Honorário'!A:A,0),1)</f>
        <v>32.78</v>
      </c>
      <c r="L206" s="22" t="n">
        <f aca="false">ROUND(C206*K206,2)</f>
        <v>32.78</v>
      </c>
      <c r="M206" s="22" t="n">
        <f aca="false">IF(E206&gt;0,ROUND(E206*'UCO e Filme'!$A$2,2),0)</f>
        <v>0</v>
      </c>
      <c r="N206" s="22" t="n">
        <f aca="false">IF(I206&gt;0,ROUND(I206*'UCO e Filme'!$A$11,2),0)</f>
        <v>0</v>
      </c>
      <c r="O206" s="22" t="n">
        <f aca="false">ROUND(L206+M206+N206,2)</f>
        <v>32.78</v>
      </c>
    </row>
    <row r="207" customFormat="false" ht="11.25" hidden="false" customHeight="true" outlineLevel="0" collapsed="false">
      <c r="A207" s="17" t="n">
        <v>20104073</v>
      </c>
      <c r="B207" s="17" t="s">
        <v>232</v>
      </c>
      <c r="C207" s="23" t="n">
        <v>1</v>
      </c>
      <c r="D207" s="25" t="s">
        <v>64</v>
      </c>
      <c r="E207" s="19"/>
      <c r="F207" s="21"/>
      <c r="G207" s="21"/>
      <c r="H207" s="21"/>
      <c r="I207" s="21"/>
      <c r="J207" s="21"/>
      <c r="K207" s="22" t="n">
        <f aca="false">INDEX('Porte Honorário'!B:D,MATCH(TabJud!D207,'Porte Honorário'!A:A,0),1)</f>
        <v>65.56</v>
      </c>
      <c r="L207" s="22" t="n">
        <f aca="false">ROUND(C207*K207,2)</f>
        <v>65.56</v>
      </c>
      <c r="M207" s="22" t="n">
        <f aca="false">IF(E207&gt;0,ROUND(E207*'UCO e Filme'!$A$2,2),0)</f>
        <v>0</v>
      </c>
      <c r="N207" s="22" t="n">
        <f aca="false">IF(I207&gt;0,ROUND(I207*'UCO e Filme'!$A$11,2),0)</f>
        <v>0</v>
      </c>
      <c r="O207" s="22" t="n">
        <f aca="false">ROUND(L207+M207+N207,2)</f>
        <v>65.56</v>
      </c>
    </row>
    <row r="208" customFormat="false" ht="11.25" hidden="false" customHeight="true" outlineLevel="0" collapsed="false">
      <c r="A208" s="17" t="n">
        <v>20104081</v>
      </c>
      <c r="B208" s="17" t="s">
        <v>233</v>
      </c>
      <c r="C208" s="23" t="n">
        <v>1</v>
      </c>
      <c r="D208" s="25" t="s">
        <v>133</v>
      </c>
      <c r="E208" s="19"/>
      <c r="F208" s="21"/>
      <c r="G208" s="21"/>
      <c r="H208" s="21"/>
      <c r="I208" s="21"/>
      <c r="J208" s="21"/>
      <c r="K208" s="22" t="n">
        <f aca="false">INDEX('Porte Honorário'!B:D,MATCH(TabJud!D208,'Porte Honorário'!A:A,0),1)</f>
        <v>16.38</v>
      </c>
      <c r="L208" s="22" t="n">
        <f aca="false">ROUND(C208*K208,2)</f>
        <v>16.38</v>
      </c>
      <c r="M208" s="22" t="n">
        <f aca="false">IF(E208&gt;0,ROUND(E208*'UCO e Filme'!$A$2,2),0)</f>
        <v>0</v>
      </c>
      <c r="N208" s="22" t="n">
        <f aca="false">IF(I208&gt;0,ROUND(I208*'UCO e Filme'!$A$11,2),0)</f>
        <v>0</v>
      </c>
      <c r="O208" s="22" t="n">
        <f aca="false">ROUND(L208+M208+N208,2)</f>
        <v>16.38</v>
      </c>
    </row>
    <row r="209" customFormat="false" ht="11.25" hidden="false" customHeight="true" outlineLevel="0" collapsed="false">
      <c r="A209" s="17" t="n">
        <v>20104090</v>
      </c>
      <c r="B209" s="17" t="s">
        <v>234</v>
      </c>
      <c r="C209" s="23" t="n">
        <v>1</v>
      </c>
      <c r="D209" s="25" t="s">
        <v>64</v>
      </c>
      <c r="E209" s="19"/>
      <c r="F209" s="21"/>
      <c r="G209" s="21"/>
      <c r="H209" s="21"/>
      <c r="I209" s="21"/>
      <c r="J209" s="21"/>
      <c r="K209" s="22" t="n">
        <f aca="false">INDEX('Porte Honorário'!B:D,MATCH(TabJud!D209,'Porte Honorário'!A:A,0),1)</f>
        <v>65.56</v>
      </c>
      <c r="L209" s="22" t="n">
        <f aca="false">ROUND(C209*K209,2)</f>
        <v>65.56</v>
      </c>
      <c r="M209" s="22" t="n">
        <f aca="false">IF(E209&gt;0,ROUND(E209*'UCO e Filme'!$A$2,2),0)</f>
        <v>0</v>
      </c>
      <c r="N209" s="22" t="n">
        <f aca="false">IF(I209&gt;0,ROUND(I209*'UCO e Filme'!$A$11,2),0)</f>
        <v>0</v>
      </c>
      <c r="O209" s="22" t="n">
        <f aca="false">ROUND(L209+M209+N209,2)</f>
        <v>65.56</v>
      </c>
    </row>
    <row r="210" customFormat="false" ht="11.25" hidden="false" customHeight="true" outlineLevel="0" collapsed="false">
      <c r="A210" s="17" t="n">
        <v>20104103</v>
      </c>
      <c r="B210" s="17" t="s">
        <v>235</v>
      </c>
      <c r="C210" s="23" t="n">
        <v>1</v>
      </c>
      <c r="D210" s="25" t="s">
        <v>133</v>
      </c>
      <c r="E210" s="19"/>
      <c r="F210" s="21"/>
      <c r="G210" s="21"/>
      <c r="H210" s="21"/>
      <c r="I210" s="21"/>
      <c r="J210" s="21"/>
      <c r="K210" s="22" t="n">
        <f aca="false">INDEX('Porte Honorário'!B:D,MATCH(TabJud!D210,'Porte Honorário'!A:A,0),1)</f>
        <v>16.38</v>
      </c>
      <c r="L210" s="22" t="n">
        <f aca="false">ROUND(C210*K210,2)</f>
        <v>16.38</v>
      </c>
      <c r="M210" s="22" t="n">
        <f aca="false">IF(E210&gt;0,ROUND(E210*'UCO e Filme'!$A$2,2),0)</f>
        <v>0</v>
      </c>
      <c r="N210" s="22" t="n">
        <f aca="false">IF(I210&gt;0,ROUND(I210*'UCO e Filme'!$A$11,2),0)</f>
        <v>0</v>
      </c>
      <c r="O210" s="22" t="n">
        <f aca="false">ROUND(L210+M210+N210,2)</f>
        <v>16.38</v>
      </c>
    </row>
    <row r="211" customFormat="false" ht="11.25" hidden="false" customHeight="true" outlineLevel="0" collapsed="false">
      <c r="A211" s="17" t="n">
        <v>20104111</v>
      </c>
      <c r="B211" s="17" t="s">
        <v>236</v>
      </c>
      <c r="C211" s="23" t="n">
        <v>1</v>
      </c>
      <c r="D211" s="25" t="s">
        <v>146</v>
      </c>
      <c r="E211" s="19"/>
      <c r="F211" s="21"/>
      <c r="G211" s="21"/>
      <c r="H211" s="21"/>
      <c r="I211" s="21"/>
      <c r="J211" s="21"/>
      <c r="K211" s="22" t="n">
        <f aca="false">INDEX('Porte Honorário'!B:D,MATCH(TabJud!D211,'Porte Honorário'!A:A,0),1)</f>
        <v>104.87</v>
      </c>
      <c r="L211" s="22" t="n">
        <f aca="false">ROUND(C211*K211,2)</f>
        <v>104.87</v>
      </c>
      <c r="M211" s="22" t="n">
        <f aca="false">IF(E211&gt;0,ROUND(E211*'UCO e Filme'!$A$2,2),0)</f>
        <v>0</v>
      </c>
      <c r="N211" s="22" t="n">
        <f aca="false">IF(I211&gt;0,ROUND(I211*'UCO e Filme'!$A$11,2),0)</f>
        <v>0</v>
      </c>
      <c r="O211" s="22" t="n">
        <f aca="false">ROUND(L211+M211+N211,2)</f>
        <v>104.87</v>
      </c>
    </row>
    <row r="212" customFormat="false" ht="11.25" hidden="false" customHeight="true" outlineLevel="0" collapsed="false">
      <c r="A212" s="17" t="n">
        <v>20104120</v>
      </c>
      <c r="B212" s="17" t="s">
        <v>237</v>
      </c>
      <c r="C212" s="23" t="n">
        <v>1</v>
      </c>
      <c r="D212" s="25" t="s">
        <v>138</v>
      </c>
      <c r="E212" s="19"/>
      <c r="F212" s="21"/>
      <c r="G212" s="21"/>
      <c r="H212" s="21"/>
      <c r="I212" s="21"/>
      <c r="J212" s="21"/>
      <c r="K212" s="22" t="n">
        <f aca="false">INDEX('Porte Honorário'!B:D,MATCH(TabJud!D212,'Porte Honorário'!A:A,0),1)</f>
        <v>32.78</v>
      </c>
      <c r="L212" s="22" t="n">
        <f aca="false">ROUND(C212*K212,2)</f>
        <v>32.78</v>
      </c>
      <c r="M212" s="22" t="n">
        <f aca="false">IF(E212&gt;0,ROUND(E212*'UCO e Filme'!$A$2,2),0)</f>
        <v>0</v>
      </c>
      <c r="N212" s="22" t="n">
        <f aca="false">IF(I212&gt;0,ROUND(I212*'UCO e Filme'!$A$11,2),0)</f>
        <v>0</v>
      </c>
      <c r="O212" s="22" t="n">
        <f aca="false">ROUND(L212+M212+N212,2)</f>
        <v>32.78</v>
      </c>
    </row>
    <row r="213" customFormat="false" ht="11.25" hidden="false" customHeight="true" outlineLevel="0" collapsed="false">
      <c r="A213" s="17" t="n">
        <v>20104138</v>
      </c>
      <c r="B213" s="17" t="s">
        <v>238</v>
      </c>
      <c r="C213" s="23" t="n">
        <v>1</v>
      </c>
      <c r="D213" s="25" t="s">
        <v>146</v>
      </c>
      <c r="E213" s="19"/>
      <c r="F213" s="21"/>
      <c r="G213" s="21"/>
      <c r="H213" s="21"/>
      <c r="I213" s="21"/>
      <c r="J213" s="21"/>
      <c r="K213" s="22" t="n">
        <f aca="false">INDEX('Porte Honorário'!B:D,MATCH(TabJud!D213,'Porte Honorário'!A:A,0),1)</f>
        <v>104.87</v>
      </c>
      <c r="L213" s="22" t="n">
        <f aca="false">ROUND(C213*K213,2)</f>
        <v>104.87</v>
      </c>
      <c r="M213" s="22" t="n">
        <f aca="false">IF(E213&gt;0,ROUND(E213*'UCO e Filme'!$A$2,2),0)</f>
        <v>0</v>
      </c>
      <c r="N213" s="22" t="n">
        <f aca="false">IF(I213&gt;0,ROUND(I213*'UCO e Filme'!$A$11,2),0)</f>
        <v>0</v>
      </c>
      <c r="O213" s="22" t="n">
        <f aca="false">ROUND(L213+M213+N213,2)</f>
        <v>104.87</v>
      </c>
    </row>
    <row r="214" customFormat="false" ht="11.25" hidden="false" customHeight="true" outlineLevel="0" collapsed="false">
      <c r="A214" s="17" t="n">
        <v>20104146</v>
      </c>
      <c r="B214" s="17" t="s">
        <v>239</v>
      </c>
      <c r="C214" s="23" t="n">
        <v>1</v>
      </c>
      <c r="D214" s="25" t="s">
        <v>146</v>
      </c>
      <c r="E214" s="19"/>
      <c r="F214" s="21"/>
      <c r="G214" s="21"/>
      <c r="H214" s="21"/>
      <c r="I214" s="21"/>
      <c r="J214" s="21"/>
      <c r="K214" s="22" t="n">
        <f aca="false">INDEX('Porte Honorário'!B:D,MATCH(TabJud!D214,'Porte Honorário'!A:A,0),1)</f>
        <v>104.87</v>
      </c>
      <c r="L214" s="22" t="n">
        <f aca="false">ROUND(C214*K214,2)</f>
        <v>104.87</v>
      </c>
      <c r="M214" s="22" t="n">
        <f aca="false">IF(E214&gt;0,ROUND(E214*'UCO e Filme'!$A$2,2),0)</f>
        <v>0</v>
      </c>
      <c r="N214" s="22" t="n">
        <f aca="false">IF(I214&gt;0,ROUND(I214*'UCO e Filme'!$A$11,2),0)</f>
        <v>0</v>
      </c>
      <c r="O214" s="22" t="n">
        <f aca="false">ROUND(L214+M214+N214,2)</f>
        <v>104.87</v>
      </c>
    </row>
    <row r="215" customFormat="false" ht="11.25" hidden="false" customHeight="true" outlineLevel="0" collapsed="false">
      <c r="A215" s="17" t="n">
        <v>20104154</v>
      </c>
      <c r="B215" s="17" t="s">
        <v>240</v>
      </c>
      <c r="C215" s="23" t="n">
        <v>1</v>
      </c>
      <c r="D215" s="25" t="s">
        <v>82</v>
      </c>
      <c r="E215" s="19"/>
      <c r="F215" s="21"/>
      <c r="G215" s="21"/>
      <c r="H215" s="21"/>
      <c r="I215" s="21"/>
      <c r="J215" s="21"/>
      <c r="K215" s="22" t="n">
        <f aca="false">INDEX('Porte Honorário'!B:D,MATCH(TabJud!D215,'Porte Honorário'!A:A,0),1)</f>
        <v>88.48</v>
      </c>
      <c r="L215" s="22" t="n">
        <f aca="false">ROUND(C215*K215,2)</f>
        <v>88.48</v>
      </c>
      <c r="M215" s="22" t="n">
        <f aca="false">IF(E215&gt;0,ROUND(E215*'UCO e Filme'!$A$2,2),0)</f>
        <v>0</v>
      </c>
      <c r="N215" s="22" t="n">
        <f aca="false">IF(I215&gt;0,ROUND(I215*'UCO e Filme'!$A$11,2),0)</f>
        <v>0</v>
      </c>
      <c r="O215" s="22" t="n">
        <f aca="false">ROUND(L215+M215+N215,2)</f>
        <v>88.48</v>
      </c>
    </row>
    <row r="216" customFormat="false" ht="22.5" hidden="false" customHeight="true" outlineLevel="0" collapsed="false">
      <c r="A216" s="17" t="n">
        <v>20104170</v>
      </c>
      <c r="B216" s="17" t="s">
        <v>241</v>
      </c>
      <c r="C216" s="23" t="n">
        <v>1</v>
      </c>
      <c r="D216" s="25" t="s">
        <v>69</v>
      </c>
      <c r="E216" s="19"/>
      <c r="F216" s="21"/>
      <c r="G216" s="21"/>
      <c r="H216" s="21"/>
      <c r="I216" s="21"/>
      <c r="J216" s="21"/>
      <c r="K216" s="22" t="n">
        <f aca="false">INDEX('Porte Honorário'!B:D,MATCH(TabJud!D216,'Porte Honorário'!A:A,0),1)</f>
        <v>209.71</v>
      </c>
      <c r="L216" s="22" t="n">
        <f aca="false">ROUND(C216*K216,2)</f>
        <v>209.71</v>
      </c>
      <c r="M216" s="22" t="n">
        <f aca="false">IF(E216&gt;0,ROUND(E216*'UCO e Filme'!$A$2,2),0)</f>
        <v>0</v>
      </c>
      <c r="N216" s="22" t="n">
        <f aca="false">IF(I216&gt;0,ROUND(I216*'UCO e Filme'!$A$11,2),0)</f>
        <v>0</v>
      </c>
      <c r="O216" s="22" t="n">
        <f aca="false">ROUND(L216+M216+N216,2)</f>
        <v>209.71</v>
      </c>
    </row>
    <row r="217" customFormat="false" ht="11.25" hidden="false" customHeight="true" outlineLevel="0" collapsed="false">
      <c r="A217" s="17" t="n">
        <v>20104189</v>
      </c>
      <c r="B217" s="17" t="s">
        <v>242</v>
      </c>
      <c r="C217" s="23" t="n">
        <v>1</v>
      </c>
      <c r="D217" s="25" t="s">
        <v>73</v>
      </c>
      <c r="E217" s="19" t="n">
        <v>9.21</v>
      </c>
      <c r="F217" s="21"/>
      <c r="G217" s="21"/>
      <c r="H217" s="21"/>
      <c r="I217" s="21"/>
      <c r="J217" s="21"/>
      <c r="K217" s="22" t="n">
        <f aca="false">INDEX('Porte Honorário'!B:D,MATCH(TabJud!D217,'Porte Honorário'!A:A,0),1)</f>
        <v>360.46</v>
      </c>
      <c r="L217" s="22" t="n">
        <f aca="false">ROUND(C217*K217,2)</f>
        <v>360.46</v>
      </c>
      <c r="M217" s="22" t="n">
        <f aca="false">IF(E217&gt;0,ROUND(E217*'UCO e Filme'!$A$2,2),0)</f>
        <v>173.7</v>
      </c>
      <c r="N217" s="22" t="n">
        <f aca="false">IF(I217&gt;0,ROUND(I217*'UCO e Filme'!$A$11,2),0)</f>
        <v>0</v>
      </c>
      <c r="O217" s="22" t="n">
        <f aca="false">ROUND(L217+M217+N217,2)</f>
        <v>534.16</v>
      </c>
    </row>
    <row r="218" customFormat="false" ht="11.25" hidden="false" customHeight="true" outlineLevel="0" collapsed="false">
      <c r="A218" s="17" t="n">
        <v>20104200</v>
      </c>
      <c r="B218" s="17" t="s">
        <v>243</v>
      </c>
      <c r="C218" s="23" t="n">
        <v>1</v>
      </c>
      <c r="D218" s="25" t="s">
        <v>64</v>
      </c>
      <c r="E218" s="19"/>
      <c r="F218" s="21"/>
      <c r="G218" s="21"/>
      <c r="H218" s="21"/>
      <c r="I218" s="21"/>
      <c r="J218" s="21"/>
      <c r="K218" s="22" t="n">
        <f aca="false">INDEX('Porte Honorário'!B:D,MATCH(TabJud!D218,'Porte Honorário'!A:A,0),1)</f>
        <v>65.56</v>
      </c>
      <c r="L218" s="22" t="n">
        <f aca="false">ROUND(C218*K218,2)</f>
        <v>65.56</v>
      </c>
      <c r="M218" s="22" t="n">
        <f aca="false">IF(E218&gt;0,ROUND(E218*'UCO e Filme'!$A$2,2),0)</f>
        <v>0</v>
      </c>
      <c r="N218" s="22" t="n">
        <f aca="false">IF(I218&gt;0,ROUND(I218*'UCO e Filme'!$A$11,2),0)</f>
        <v>0</v>
      </c>
      <c r="O218" s="22" t="n">
        <f aca="false">ROUND(L218+M218+N218,2)</f>
        <v>65.56</v>
      </c>
    </row>
    <row r="219" s="30" customFormat="true" ht="11.25" hidden="false" customHeight="true" outlineLevel="0" collapsed="false">
      <c r="A219" s="28" t="n">
        <v>20104227</v>
      </c>
      <c r="B219" s="28" t="s">
        <v>244</v>
      </c>
      <c r="C219" s="23" t="n">
        <v>1</v>
      </c>
      <c r="D219" s="25" t="s">
        <v>146</v>
      </c>
      <c r="E219" s="29"/>
      <c r="F219" s="23"/>
      <c r="G219" s="23"/>
      <c r="H219" s="23"/>
      <c r="I219" s="23"/>
      <c r="J219" s="23"/>
      <c r="K219" s="22" t="n">
        <f aca="false">INDEX('Porte Honorário'!B:D,MATCH(TabJud!D219,'Porte Honorário'!A:A,0),1)</f>
        <v>104.87</v>
      </c>
      <c r="L219" s="22" t="n">
        <f aca="false">ROUND(C219*K219,2)</f>
        <v>104.87</v>
      </c>
      <c r="M219" s="22" t="n">
        <f aca="false">IF(E219&gt;0,ROUND(E219*'UCO e Filme'!$A$2,2),0)</f>
        <v>0</v>
      </c>
      <c r="N219" s="22" t="n">
        <f aca="false">IF(I219&gt;0,ROUND(I219*'UCO e Filme'!$A$11,2),0)</f>
        <v>0</v>
      </c>
      <c r="O219" s="22" t="n">
        <f aca="false">ROUND(L219+M219+N219,2)</f>
        <v>104.87</v>
      </c>
    </row>
    <row r="220" customFormat="false" ht="11.25" hidden="false" customHeight="true" outlineLevel="0" collapsed="false">
      <c r="A220" s="17" t="n">
        <v>20104235</v>
      </c>
      <c r="B220" s="17" t="s">
        <v>245</v>
      </c>
      <c r="C220" s="23" t="n">
        <v>1</v>
      </c>
      <c r="D220" s="25" t="s">
        <v>133</v>
      </c>
      <c r="E220" s="19"/>
      <c r="F220" s="21"/>
      <c r="G220" s="21"/>
      <c r="H220" s="21"/>
      <c r="I220" s="21"/>
      <c r="J220" s="21"/>
      <c r="K220" s="22" t="n">
        <f aca="false">INDEX('Porte Honorário'!B:D,MATCH(TabJud!D220,'Porte Honorário'!A:A,0),1)</f>
        <v>16.38</v>
      </c>
      <c r="L220" s="22" t="n">
        <f aca="false">ROUND(C220*K220,2)</f>
        <v>16.38</v>
      </c>
      <c r="M220" s="22" t="n">
        <f aca="false">IF(E220&gt;0,ROUND(E220*'UCO e Filme'!$A$2,2),0)</f>
        <v>0</v>
      </c>
      <c r="N220" s="22" t="n">
        <f aca="false">IF(I220&gt;0,ROUND(I220*'UCO e Filme'!$A$11,2),0)</f>
        <v>0</v>
      </c>
      <c r="O220" s="22" t="n">
        <f aca="false">ROUND(L220+M220+N220,2)</f>
        <v>16.38</v>
      </c>
    </row>
    <row r="221" customFormat="false" ht="11.25" hidden="false" customHeight="true" outlineLevel="0" collapsed="false">
      <c r="A221" s="17" t="n">
        <v>20104243</v>
      </c>
      <c r="B221" s="17" t="s">
        <v>246</v>
      </c>
      <c r="C221" s="23" t="n">
        <v>1</v>
      </c>
      <c r="D221" s="25" t="s">
        <v>247</v>
      </c>
      <c r="E221" s="19"/>
      <c r="F221" s="21"/>
      <c r="G221" s="21"/>
      <c r="H221" s="21"/>
      <c r="I221" s="21"/>
      <c r="J221" s="21"/>
      <c r="K221" s="22" t="n">
        <f aca="false">INDEX('Porte Honorário'!B:D,MATCH(TabJud!D221,'Porte Honorário'!A:A,0),1)</f>
        <v>542.33</v>
      </c>
      <c r="L221" s="22" t="n">
        <f aca="false">ROUND(C221*K221,2)</f>
        <v>542.33</v>
      </c>
      <c r="M221" s="22" t="n">
        <f aca="false">IF(E221&gt;0,ROUND(E221*'UCO e Filme'!$A$2,2),0)</f>
        <v>0</v>
      </c>
      <c r="N221" s="22" t="n">
        <f aca="false">IF(I221&gt;0,ROUND(I221*'UCO e Filme'!$A$11,2),0)</f>
        <v>0</v>
      </c>
      <c r="O221" s="22" t="n">
        <f aca="false">ROUND(L221+M221+N221,2)</f>
        <v>542.33</v>
      </c>
    </row>
    <row r="222" customFormat="false" ht="22.5" hidden="false" customHeight="true" outlineLevel="0" collapsed="false">
      <c r="A222" s="17" t="n">
        <v>20104251</v>
      </c>
      <c r="B222" s="17" t="s">
        <v>248</v>
      </c>
      <c r="C222" s="23" t="n">
        <v>1</v>
      </c>
      <c r="D222" s="25" t="s">
        <v>146</v>
      </c>
      <c r="E222" s="19"/>
      <c r="F222" s="21"/>
      <c r="G222" s="21"/>
      <c r="H222" s="21"/>
      <c r="I222" s="21"/>
      <c r="J222" s="21"/>
      <c r="K222" s="22" t="n">
        <f aca="false">INDEX('Porte Honorário'!B:D,MATCH(TabJud!D222,'Porte Honorário'!A:A,0),1)</f>
        <v>104.87</v>
      </c>
      <c r="L222" s="22" t="n">
        <f aca="false">ROUND(C222*K222,2)</f>
        <v>104.87</v>
      </c>
      <c r="M222" s="22" t="n">
        <f aca="false">IF(E222&gt;0,ROUND(E222*'UCO e Filme'!$A$2,2),0)</f>
        <v>0</v>
      </c>
      <c r="N222" s="22" t="n">
        <f aca="false">IF(I222&gt;0,ROUND(I222*'UCO e Filme'!$A$11,2),0)</f>
        <v>0</v>
      </c>
      <c r="O222" s="22" t="n">
        <f aca="false">ROUND(L222+M222+N222,2)</f>
        <v>104.87</v>
      </c>
    </row>
    <row r="223" customFormat="false" ht="22.5" hidden="false" customHeight="true" outlineLevel="0" collapsed="false">
      <c r="A223" s="17" t="n">
        <v>20104260</v>
      </c>
      <c r="B223" s="17" t="s">
        <v>249</v>
      </c>
      <c r="C223" s="23" t="n">
        <v>1</v>
      </c>
      <c r="D223" s="25" t="s">
        <v>71</v>
      </c>
      <c r="E223" s="19"/>
      <c r="F223" s="21"/>
      <c r="G223" s="21"/>
      <c r="H223" s="21"/>
      <c r="I223" s="21"/>
      <c r="J223" s="21"/>
      <c r="K223" s="22" t="n">
        <f aca="false">INDEX('Porte Honorário'!B:D,MATCH(TabJud!D223,'Porte Honorário'!A:A,0),1)</f>
        <v>309.68</v>
      </c>
      <c r="L223" s="22" t="n">
        <f aca="false">ROUND(C223*K223,2)</f>
        <v>309.68</v>
      </c>
      <c r="M223" s="22" t="n">
        <f aca="false">IF(E223&gt;0,ROUND(E223*'UCO e Filme'!$A$2,2),0)</f>
        <v>0</v>
      </c>
      <c r="N223" s="22" t="n">
        <f aca="false">IF(I223&gt;0,ROUND(I223*'UCO e Filme'!$A$11,2),0)</f>
        <v>0</v>
      </c>
      <c r="O223" s="22" t="n">
        <f aca="false">ROUND(L223+M223+N223,2)</f>
        <v>309.68</v>
      </c>
    </row>
    <row r="224" customFormat="false" ht="22.5" hidden="false" customHeight="true" outlineLevel="0" collapsed="false">
      <c r="A224" s="17" t="n">
        <v>20104278</v>
      </c>
      <c r="B224" s="17" t="s">
        <v>250</v>
      </c>
      <c r="C224" s="23" t="n">
        <v>1</v>
      </c>
      <c r="D224" s="25" t="s">
        <v>251</v>
      </c>
      <c r="E224" s="19"/>
      <c r="F224" s="21"/>
      <c r="G224" s="21"/>
      <c r="H224" s="21"/>
      <c r="I224" s="21"/>
      <c r="J224" s="21"/>
      <c r="K224" s="22" t="n">
        <f aca="false">INDEX('Porte Honorário'!B:D,MATCH(TabJud!D224,'Porte Honorário'!A:A,0),1)</f>
        <v>275.28</v>
      </c>
      <c r="L224" s="22" t="n">
        <f aca="false">ROUND(C224*K224,2)</f>
        <v>275.28</v>
      </c>
      <c r="M224" s="22" t="n">
        <f aca="false">IF(E224&gt;0,ROUND(E224*'UCO e Filme'!$A$2,2),0)</f>
        <v>0</v>
      </c>
      <c r="N224" s="22" t="n">
        <f aca="false">IF(I224&gt;0,ROUND(I224*'UCO e Filme'!$A$11,2),0)</f>
        <v>0</v>
      </c>
      <c r="O224" s="22" t="n">
        <f aca="false">ROUND(L224+M224+N224,2)</f>
        <v>275.28</v>
      </c>
    </row>
    <row r="225" customFormat="false" ht="33.75" hidden="false" customHeight="true" outlineLevel="0" collapsed="false">
      <c r="A225" s="17" t="n">
        <v>20104286</v>
      </c>
      <c r="B225" s="17" t="s">
        <v>252</v>
      </c>
      <c r="C225" s="23" t="n">
        <v>1</v>
      </c>
      <c r="D225" s="25" t="s">
        <v>64</v>
      </c>
      <c r="E225" s="19"/>
      <c r="F225" s="21"/>
      <c r="G225" s="21"/>
      <c r="H225" s="21"/>
      <c r="I225" s="21"/>
      <c r="J225" s="21"/>
      <c r="K225" s="22" t="n">
        <f aca="false">INDEX('Porte Honorário'!B:D,MATCH(TabJud!D225,'Porte Honorário'!A:A,0),1)</f>
        <v>65.56</v>
      </c>
      <c r="L225" s="22" t="n">
        <f aca="false">ROUND(C225*K225,2)</f>
        <v>65.56</v>
      </c>
      <c r="M225" s="22" t="n">
        <f aca="false">IF(E225&gt;0,ROUND(E225*'UCO e Filme'!$A$2,2),0)</f>
        <v>0</v>
      </c>
      <c r="N225" s="22" t="n">
        <f aca="false">IF(I225&gt;0,ROUND(I225*'UCO e Filme'!$A$11,2),0)</f>
        <v>0</v>
      </c>
      <c r="O225" s="22" t="n">
        <f aca="false">ROUND(L225+M225+N225,2)</f>
        <v>65.56</v>
      </c>
    </row>
    <row r="226" customFormat="false" ht="11.25" hidden="false" customHeight="true" outlineLevel="0" collapsed="false">
      <c r="A226" s="17" t="n">
        <v>20104294</v>
      </c>
      <c r="B226" s="17" t="s">
        <v>253</v>
      </c>
      <c r="C226" s="23" t="n">
        <v>1</v>
      </c>
      <c r="D226" s="25" t="s">
        <v>93</v>
      </c>
      <c r="E226" s="19"/>
      <c r="F226" s="21"/>
      <c r="G226" s="21"/>
      <c r="H226" s="21"/>
      <c r="I226" s="21"/>
      <c r="J226" s="21"/>
      <c r="K226" s="22" t="n">
        <f aca="false">INDEX('Porte Honorário'!B:D,MATCH(TabJud!D226,'Porte Honorário'!A:A,0),1)</f>
        <v>250.68</v>
      </c>
      <c r="L226" s="22" t="n">
        <f aca="false">ROUND(C226*K226,2)</f>
        <v>250.68</v>
      </c>
      <c r="M226" s="22" t="n">
        <f aca="false">IF(E226&gt;0,ROUND(E226*'UCO e Filme'!$A$2,2),0)</f>
        <v>0</v>
      </c>
      <c r="N226" s="22" t="n">
        <f aca="false">IF(I226&gt;0,ROUND(I226*'UCO e Filme'!$A$11,2),0)</f>
        <v>0</v>
      </c>
      <c r="O226" s="22" t="n">
        <f aca="false">ROUND(L226+M226+N226,2)</f>
        <v>250.68</v>
      </c>
    </row>
    <row r="227" customFormat="false" ht="11.25" hidden="false" customHeight="true" outlineLevel="0" collapsed="false">
      <c r="A227" s="17" t="n">
        <v>20104308</v>
      </c>
      <c r="B227" s="17" t="s">
        <v>254</v>
      </c>
      <c r="C227" s="23" t="n">
        <v>1</v>
      </c>
      <c r="D227" s="25" t="s">
        <v>99</v>
      </c>
      <c r="E227" s="19"/>
      <c r="F227" s="21"/>
      <c r="G227" s="21"/>
      <c r="H227" s="21"/>
      <c r="I227" s="21"/>
      <c r="J227" s="21"/>
      <c r="K227" s="22" t="n">
        <f aca="false">INDEX('Porte Honorário'!B:D,MATCH(TabJud!D227,'Porte Honorário'!A:A,0),1)</f>
        <v>49.16</v>
      </c>
      <c r="L227" s="22" t="n">
        <f aca="false">ROUND(C227*K227,2)</f>
        <v>49.16</v>
      </c>
      <c r="M227" s="22" t="n">
        <f aca="false">IF(E227&gt;0,ROUND(E227*'UCO e Filme'!$A$2,2),0)</f>
        <v>0</v>
      </c>
      <c r="N227" s="22" t="n">
        <f aca="false">IF(I227&gt;0,ROUND(I227*'UCO e Filme'!$A$11,2),0)</f>
        <v>0</v>
      </c>
      <c r="O227" s="22" t="n">
        <f aca="false">ROUND(L227+M227+N227,2)</f>
        <v>49.16</v>
      </c>
    </row>
    <row r="228" customFormat="false" ht="11.25" hidden="false" customHeight="true" outlineLevel="0" collapsed="false">
      <c r="A228" s="17" t="n">
        <v>20104316</v>
      </c>
      <c r="B228" s="17" t="s">
        <v>255</v>
      </c>
      <c r="C228" s="23" t="n">
        <v>1</v>
      </c>
      <c r="D228" s="25" t="s">
        <v>138</v>
      </c>
      <c r="E228" s="19"/>
      <c r="F228" s="21"/>
      <c r="G228" s="21"/>
      <c r="H228" s="21"/>
      <c r="I228" s="21"/>
      <c r="J228" s="21"/>
      <c r="K228" s="22" t="n">
        <f aca="false">INDEX('Porte Honorário'!B:D,MATCH(TabJud!D228,'Porte Honorário'!A:A,0),1)</f>
        <v>32.78</v>
      </c>
      <c r="L228" s="22" t="n">
        <f aca="false">ROUND(C228*K228,2)</f>
        <v>32.78</v>
      </c>
      <c r="M228" s="22" t="n">
        <f aca="false">IF(E228&gt;0,ROUND(E228*'UCO e Filme'!$A$2,2),0)</f>
        <v>0</v>
      </c>
      <c r="N228" s="22" t="n">
        <f aca="false">IF(I228&gt;0,ROUND(I228*'UCO e Filme'!$A$11,2),0)</f>
        <v>0</v>
      </c>
      <c r="O228" s="22" t="n">
        <f aca="false">ROUND(L228+M228+N228,2)</f>
        <v>32.78</v>
      </c>
    </row>
    <row r="229" customFormat="false" ht="11.25" hidden="false" customHeight="true" outlineLevel="0" collapsed="false">
      <c r="A229" s="17" t="n">
        <v>20104324</v>
      </c>
      <c r="B229" s="17" t="s">
        <v>256</v>
      </c>
      <c r="C229" s="23" t="n">
        <v>1</v>
      </c>
      <c r="D229" s="25" t="s">
        <v>138</v>
      </c>
      <c r="E229" s="19"/>
      <c r="F229" s="21"/>
      <c r="G229" s="21"/>
      <c r="H229" s="21"/>
      <c r="I229" s="21"/>
      <c r="J229" s="21"/>
      <c r="K229" s="22" t="n">
        <f aca="false">INDEX('Porte Honorário'!B:D,MATCH(TabJud!D229,'Porte Honorário'!A:A,0),1)</f>
        <v>32.78</v>
      </c>
      <c r="L229" s="22" t="n">
        <f aca="false">ROUND(C229*K229,2)</f>
        <v>32.78</v>
      </c>
      <c r="M229" s="22" t="n">
        <f aca="false">IF(E229&gt;0,ROUND(E229*'UCO e Filme'!$A$2,2),0)</f>
        <v>0</v>
      </c>
      <c r="N229" s="22" t="n">
        <f aca="false">IF(I229&gt;0,ROUND(I229*'UCO e Filme'!$A$11,2),0)</f>
        <v>0</v>
      </c>
      <c r="O229" s="22" t="n">
        <f aca="false">ROUND(L229+M229+N229,2)</f>
        <v>32.78</v>
      </c>
    </row>
    <row r="230" customFormat="false" ht="11.25" hidden="false" customHeight="true" outlineLevel="0" collapsed="false">
      <c r="A230" s="17" t="n">
        <v>20104383</v>
      </c>
      <c r="B230" s="17" t="s">
        <v>257</v>
      </c>
      <c r="C230" s="23" t="n">
        <v>1</v>
      </c>
      <c r="D230" s="25" t="s">
        <v>71</v>
      </c>
      <c r="E230" s="19"/>
      <c r="F230" s="21"/>
      <c r="G230" s="21"/>
      <c r="H230" s="21"/>
      <c r="I230" s="21"/>
      <c r="J230" s="21"/>
      <c r="K230" s="22" t="n">
        <f aca="false">INDEX('Porte Honorário'!B:D,MATCH(TabJud!D230,'Porte Honorário'!A:A,0),1)</f>
        <v>309.68</v>
      </c>
      <c r="L230" s="22" t="n">
        <f aca="false">ROUND(C230*K230,2)</f>
        <v>309.68</v>
      </c>
      <c r="M230" s="22" t="n">
        <f aca="false">IF(E230&gt;0,ROUND(E230*'UCO e Filme'!$A$2,2),0)</f>
        <v>0</v>
      </c>
      <c r="N230" s="22" t="n">
        <f aca="false">IF(I230&gt;0,ROUND(I230*'UCO e Filme'!$A$11,2),0)</f>
        <v>0</v>
      </c>
      <c r="O230" s="22" t="n">
        <f aca="false">ROUND(L230+M230+N230,2)</f>
        <v>309.68</v>
      </c>
    </row>
    <row r="231" customFormat="false" ht="11.25" hidden="false" customHeight="true" outlineLevel="0" collapsed="false">
      <c r="A231" s="17" t="n">
        <v>20104391</v>
      </c>
      <c r="B231" s="17" t="s">
        <v>258</v>
      </c>
      <c r="C231" s="23" t="n">
        <v>1</v>
      </c>
      <c r="D231" s="25" t="s">
        <v>71</v>
      </c>
      <c r="E231" s="19"/>
      <c r="F231" s="21"/>
      <c r="G231" s="21"/>
      <c r="H231" s="21"/>
      <c r="I231" s="21"/>
      <c r="J231" s="21"/>
      <c r="K231" s="22" t="n">
        <f aca="false">INDEX('Porte Honorário'!B:D,MATCH(TabJud!D231,'Porte Honorário'!A:A,0),1)</f>
        <v>309.68</v>
      </c>
      <c r="L231" s="22" t="n">
        <f aca="false">ROUND(C231*K231,2)</f>
        <v>309.68</v>
      </c>
      <c r="M231" s="22" t="n">
        <f aca="false">IF(E231&gt;0,ROUND(E231*'UCO e Filme'!$A$2,2),0)</f>
        <v>0</v>
      </c>
      <c r="N231" s="22" t="n">
        <f aca="false">IF(I231&gt;0,ROUND(I231*'UCO e Filme'!$A$11,2),0)</f>
        <v>0</v>
      </c>
      <c r="O231" s="22" t="n">
        <f aca="false">ROUND(L231+M231+N231,2)</f>
        <v>309.68</v>
      </c>
    </row>
    <row r="232" customFormat="false" ht="11.25" hidden="false" customHeight="true" outlineLevel="0" collapsed="false">
      <c r="A232" s="17" t="n">
        <v>20104421</v>
      </c>
      <c r="B232" s="17" t="s">
        <v>259</v>
      </c>
      <c r="C232" s="23" t="n">
        <v>1</v>
      </c>
      <c r="D232" s="25" t="s">
        <v>52</v>
      </c>
      <c r="E232" s="19"/>
      <c r="F232" s="21"/>
      <c r="G232" s="21"/>
      <c r="H232" s="21"/>
      <c r="I232" s="21"/>
      <c r="J232" s="21"/>
      <c r="K232" s="22" t="n">
        <f aca="false">INDEX('Porte Honorário'!B:D,MATCH(TabJud!D232,'Porte Honorário'!A:A,0),1)</f>
        <v>144.2</v>
      </c>
      <c r="L232" s="22" t="n">
        <f aca="false">ROUND(C232*K232,2)</f>
        <v>144.2</v>
      </c>
      <c r="M232" s="22" t="n">
        <f aca="false">IF(E232&gt;0,ROUND(E232*'UCO e Filme'!$A$2,2),0)</f>
        <v>0</v>
      </c>
      <c r="N232" s="22" t="n">
        <f aca="false">IF(I232&gt;0,ROUND(I232*'UCO e Filme'!$A$11,2),0)</f>
        <v>0</v>
      </c>
      <c r="O232" s="22" t="n">
        <f aca="false">ROUND(L232+M232+N232,2)</f>
        <v>144.2</v>
      </c>
    </row>
    <row r="233" customFormat="false" ht="28.5" hidden="false" customHeight="true" outlineLevel="0" collapsed="false">
      <c r="A233" s="14" t="s">
        <v>260</v>
      </c>
      <c r="B233" s="14"/>
      <c r="C233" s="14"/>
      <c r="D233" s="14"/>
      <c r="E233" s="14"/>
      <c r="F233" s="14"/>
      <c r="G233" s="14"/>
      <c r="H233" s="14"/>
      <c r="I233" s="14"/>
      <c r="J233" s="14"/>
      <c r="K233" s="14"/>
      <c r="L233" s="14"/>
      <c r="M233" s="14"/>
      <c r="N233" s="14"/>
      <c r="O233" s="14"/>
    </row>
    <row r="234" customFormat="false" ht="11.25" hidden="false" customHeight="true" outlineLevel="0" collapsed="false">
      <c r="A234" s="17" t="n">
        <v>20105010</v>
      </c>
      <c r="B234" s="17" t="s">
        <v>261</v>
      </c>
      <c r="C234" s="23" t="n">
        <v>1</v>
      </c>
      <c r="D234" s="25" t="s">
        <v>262</v>
      </c>
      <c r="E234" s="19"/>
      <c r="F234" s="21"/>
      <c r="G234" s="21"/>
      <c r="H234" s="21"/>
      <c r="I234" s="21"/>
      <c r="J234" s="21"/>
      <c r="K234" s="22" t="n">
        <f aca="false">INDEX('Porte Honorário'!B:D,MATCH(TabJud!D234,'Porte Honorário'!A:A,0),1)</f>
        <v>1635.2</v>
      </c>
      <c r="L234" s="22" t="n">
        <f aca="false">ROUND(C234*K234,2)</f>
        <v>1635.2</v>
      </c>
      <c r="M234" s="22" t="n">
        <f aca="false">IF(E234&gt;0,ROUND(E234*'UCO e Filme'!$A$2,2),0)</f>
        <v>0</v>
      </c>
      <c r="N234" s="22" t="n">
        <f aca="false">IF(I234&gt;0,ROUND(I234*'UCO e Filme'!$A$11,2),0)</f>
        <v>0</v>
      </c>
      <c r="O234" s="22" t="n">
        <f aca="false">ROUND(L234+M234+N234,2)</f>
        <v>1635.2</v>
      </c>
    </row>
    <row r="235" customFormat="false" ht="11.25" hidden="false" customHeight="true" outlineLevel="0" collapsed="false">
      <c r="A235" s="17" t="n">
        <v>20105029</v>
      </c>
      <c r="B235" s="17" t="s">
        <v>263</v>
      </c>
      <c r="C235" s="23" t="n">
        <v>1</v>
      </c>
      <c r="D235" s="25" t="s">
        <v>264</v>
      </c>
      <c r="E235" s="19"/>
      <c r="F235" s="21"/>
      <c r="G235" s="21"/>
      <c r="H235" s="21"/>
      <c r="I235" s="21"/>
      <c r="J235" s="21"/>
      <c r="K235" s="22" t="n">
        <f aca="false">INDEX('Porte Honorário'!B:D,MATCH(TabJud!D235,'Porte Honorário'!A:A,0),1)</f>
        <v>852.02</v>
      </c>
      <c r="L235" s="22" t="n">
        <f aca="false">ROUND(C235*K235,2)</f>
        <v>852.02</v>
      </c>
      <c r="M235" s="22" t="n">
        <f aca="false">IF(E235&gt;0,ROUND(E235*'UCO e Filme'!$A$2,2),0)</f>
        <v>0</v>
      </c>
      <c r="N235" s="22" t="n">
        <f aca="false">IF(I235&gt;0,ROUND(I235*'UCO e Filme'!$A$11,2),0)</f>
        <v>0</v>
      </c>
      <c r="O235" s="22" t="n">
        <f aca="false">ROUND(L235+M235+N235,2)</f>
        <v>852.02</v>
      </c>
    </row>
    <row r="236" customFormat="false" ht="22.5" hidden="false" customHeight="true" outlineLevel="0" collapsed="false">
      <c r="A236" s="15" t="s">
        <v>265</v>
      </c>
      <c r="B236" s="15"/>
      <c r="C236" s="15"/>
      <c r="D236" s="15"/>
      <c r="E236" s="15"/>
      <c r="F236" s="15"/>
      <c r="G236" s="15"/>
      <c r="H236" s="15"/>
      <c r="I236" s="15"/>
      <c r="J236" s="15"/>
      <c r="K236" s="15"/>
      <c r="L236" s="15"/>
      <c r="M236" s="15"/>
      <c r="N236" s="15"/>
      <c r="O236" s="15"/>
    </row>
    <row r="237" customFormat="false" ht="22.5" hidden="false" customHeight="true" outlineLevel="0" collapsed="false">
      <c r="A237" s="15" t="s">
        <v>266</v>
      </c>
      <c r="B237" s="15"/>
      <c r="C237" s="15"/>
      <c r="D237" s="15"/>
      <c r="E237" s="15"/>
      <c r="F237" s="15"/>
      <c r="G237" s="15"/>
      <c r="H237" s="15"/>
      <c r="I237" s="15"/>
      <c r="J237" s="15"/>
      <c r="K237" s="15"/>
      <c r="L237" s="15"/>
      <c r="M237" s="15"/>
      <c r="N237" s="15"/>
      <c r="O237" s="15"/>
    </row>
    <row r="238" customFormat="false" ht="22.5" hidden="false" customHeight="true" outlineLevel="0" collapsed="false">
      <c r="A238" s="15" t="s">
        <v>267</v>
      </c>
      <c r="B238" s="15"/>
      <c r="C238" s="15"/>
      <c r="D238" s="15"/>
      <c r="E238" s="15"/>
      <c r="F238" s="15"/>
      <c r="G238" s="15"/>
      <c r="H238" s="15"/>
      <c r="I238" s="15"/>
      <c r="J238" s="15"/>
      <c r="K238" s="15"/>
      <c r="L238" s="15"/>
      <c r="M238" s="15"/>
      <c r="N238" s="15"/>
      <c r="O238" s="15"/>
    </row>
    <row r="239" customFormat="false" ht="22.5" hidden="false" customHeight="true" outlineLevel="0" collapsed="false">
      <c r="A239" s="15" t="s">
        <v>268</v>
      </c>
      <c r="B239" s="15"/>
      <c r="C239" s="15"/>
      <c r="D239" s="15"/>
      <c r="E239" s="15"/>
      <c r="F239" s="15"/>
      <c r="G239" s="15"/>
      <c r="H239" s="15"/>
      <c r="I239" s="15"/>
      <c r="J239" s="15"/>
      <c r="K239" s="15"/>
      <c r="L239" s="15"/>
      <c r="M239" s="15"/>
      <c r="N239" s="15"/>
      <c r="O239" s="15"/>
    </row>
    <row r="240" customFormat="false" ht="22.5" hidden="false" customHeight="true" outlineLevel="0" collapsed="false">
      <c r="A240" s="15" t="s">
        <v>269</v>
      </c>
      <c r="B240" s="15"/>
      <c r="C240" s="15"/>
      <c r="D240" s="15"/>
      <c r="E240" s="15"/>
      <c r="F240" s="15"/>
      <c r="G240" s="15"/>
      <c r="H240" s="15"/>
      <c r="I240" s="15"/>
      <c r="J240" s="15"/>
      <c r="K240" s="15"/>
      <c r="L240" s="15"/>
      <c r="M240" s="15"/>
      <c r="N240" s="15"/>
      <c r="O240" s="15"/>
    </row>
    <row r="241" customFormat="false" ht="22.5" hidden="false" customHeight="true" outlineLevel="0" collapsed="false">
      <c r="A241" s="15" t="s">
        <v>270</v>
      </c>
      <c r="B241" s="15"/>
      <c r="C241" s="15"/>
      <c r="D241" s="15"/>
      <c r="E241" s="15"/>
      <c r="F241" s="15"/>
      <c r="G241" s="15"/>
      <c r="H241" s="15"/>
      <c r="I241" s="15"/>
      <c r="J241" s="15"/>
      <c r="K241" s="15"/>
      <c r="L241" s="15"/>
      <c r="M241" s="15"/>
      <c r="N241" s="15"/>
      <c r="O241" s="15"/>
    </row>
    <row r="242" customFormat="false" ht="22.5" hidden="false" customHeight="true" outlineLevel="0" collapsed="false">
      <c r="A242" s="15" t="s">
        <v>271</v>
      </c>
      <c r="B242" s="15"/>
      <c r="C242" s="15"/>
      <c r="D242" s="15"/>
      <c r="E242" s="15"/>
      <c r="F242" s="15"/>
      <c r="G242" s="15"/>
      <c r="H242" s="15"/>
      <c r="I242" s="15"/>
      <c r="J242" s="15"/>
      <c r="K242" s="15"/>
      <c r="L242" s="15"/>
      <c r="M242" s="15"/>
      <c r="N242" s="15"/>
      <c r="O242" s="15"/>
    </row>
    <row r="243" customFormat="false" ht="27.75" hidden="false" customHeight="true" outlineLevel="0" collapsed="false">
      <c r="A243" s="14" t="s">
        <v>272</v>
      </c>
      <c r="B243" s="14"/>
      <c r="C243" s="14"/>
      <c r="D243" s="14"/>
      <c r="E243" s="14"/>
      <c r="F243" s="14"/>
      <c r="G243" s="14"/>
      <c r="H243" s="14"/>
      <c r="I243" s="14"/>
      <c r="J243" s="14"/>
      <c r="K243" s="14"/>
      <c r="L243" s="14"/>
      <c r="M243" s="14"/>
      <c r="N243" s="14"/>
      <c r="O243" s="14"/>
    </row>
    <row r="244" customFormat="false" ht="22.5" hidden="false" customHeight="true" outlineLevel="0" collapsed="false">
      <c r="A244" s="17" t="n">
        <v>20201010</v>
      </c>
      <c r="B244" s="17" t="s">
        <v>273</v>
      </c>
      <c r="C244" s="23" t="n">
        <v>1</v>
      </c>
      <c r="D244" s="25" t="s">
        <v>274</v>
      </c>
      <c r="E244" s="19"/>
      <c r="F244" s="21"/>
      <c r="G244" s="21"/>
      <c r="H244" s="21"/>
      <c r="I244" s="21"/>
      <c r="J244" s="21"/>
      <c r="K244" s="22" t="n">
        <f aca="false">INDEX('Porte Honorário'!B:D,MATCH(TabJud!D244,'Porte Honorário'!A:A,0),1)</f>
        <v>3645.61</v>
      </c>
      <c r="L244" s="22" t="n">
        <f aca="false">ROUND(C244*K244,2)</f>
        <v>3645.61</v>
      </c>
      <c r="M244" s="22" t="n">
        <f aca="false">IF(E244&gt;0,ROUND(E244*'UCO e Filme'!$A$2,2),0)</f>
        <v>0</v>
      </c>
      <c r="N244" s="22" t="n">
        <f aca="false">IF(I244&gt;0,ROUND(I244*'UCO e Filme'!$A$11,2),0)</f>
        <v>0</v>
      </c>
      <c r="O244" s="22" t="n">
        <f aca="false">ROUND(L244+M244+N244,2)</f>
        <v>3645.61</v>
      </c>
    </row>
    <row r="245" customFormat="false" ht="11.25" hidden="false" customHeight="true" outlineLevel="0" collapsed="false">
      <c r="A245" s="17" t="n">
        <v>20201028</v>
      </c>
      <c r="B245" s="17" t="s">
        <v>275</v>
      </c>
      <c r="C245" s="23" t="n">
        <v>1</v>
      </c>
      <c r="D245" s="25" t="s">
        <v>82</v>
      </c>
      <c r="E245" s="19"/>
      <c r="F245" s="21"/>
      <c r="G245" s="21"/>
      <c r="H245" s="21"/>
      <c r="I245" s="21"/>
      <c r="J245" s="21"/>
      <c r="K245" s="22" t="n">
        <f aca="false">INDEX('Porte Honorário'!B:D,MATCH(TabJud!D245,'Porte Honorário'!A:A,0),1)</f>
        <v>88.48</v>
      </c>
      <c r="L245" s="22" t="n">
        <f aca="false">ROUND(C245*K245,2)</f>
        <v>88.48</v>
      </c>
      <c r="M245" s="22" t="n">
        <f aca="false">IF(E245&gt;0,ROUND(E245*'UCO e Filme'!$A$2,2),0)</f>
        <v>0</v>
      </c>
      <c r="N245" s="22" t="n">
        <f aca="false">IF(I245&gt;0,ROUND(I245*'UCO e Filme'!$A$11,2),0)</f>
        <v>0</v>
      </c>
      <c r="O245" s="22" t="n">
        <f aca="false">ROUND(L245+M245+N245,2)</f>
        <v>88.48</v>
      </c>
    </row>
    <row r="246" customFormat="false" ht="11.25" hidden="false" customHeight="true" outlineLevel="0" collapsed="false">
      <c r="A246" s="17" t="n">
        <v>20201036</v>
      </c>
      <c r="B246" s="17" t="s">
        <v>276</v>
      </c>
      <c r="C246" s="23" t="n">
        <v>1</v>
      </c>
      <c r="D246" s="25" t="s">
        <v>52</v>
      </c>
      <c r="E246" s="19"/>
      <c r="F246" s="21"/>
      <c r="G246" s="21"/>
      <c r="H246" s="21"/>
      <c r="I246" s="21"/>
      <c r="J246" s="21"/>
      <c r="K246" s="22" t="n">
        <f aca="false">INDEX('Porte Honorário'!B:D,MATCH(TabJud!D246,'Porte Honorário'!A:A,0),1)</f>
        <v>144.2</v>
      </c>
      <c r="L246" s="22" t="n">
        <f aca="false">ROUND(C246*K246,2)</f>
        <v>144.2</v>
      </c>
      <c r="M246" s="22" t="n">
        <f aca="false">IF(E246&gt;0,ROUND(E246*'UCO e Filme'!$A$2,2),0)</f>
        <v>0</v>
      </c>
      <c r="N246" s="22" t="n">
        <f aca="false">IF(I246&gt;0,ROUND(I246*'UCO e Filme'!$A$11,2),0)</f>
        <v>0</v>
      </c>
      <c r="O246" s="22" t="n">
        <f aca="false">ROUND(L246+M246+N246,2)</f>
        <v>144.2</v>
      </c>
    </row>
    <row r="247" customFormat="false" ht="22.5" hidden="false" customHeight="true" outlineLevel="0" collapsed="false">
      <c r="A247" s="17" t="n">
        <v>20201044</v>
      </c>
      <c r="B247" s="17" t="s">
        <v>277</v>
      </c>
      <c r="C247" s="23" t="n">
        <v>1</v>
      </c>
      <c r="D247" s="25" t="s">
        <v>64</v>
      </c>
      <c r="E247" s="19"/>
      <c r="F247" s="21"/>
      <c r="G247" s="21"/>
      <c r="H247" s="21"/>
      <c r="I247" s="21"/>
      <c r="J247" s="21"/>
      <c r="K247" s="22" t="n">
        <f aca="false">INDEX('Porte Honorário'!B:D,MATCH(TabJud!D247,'Porte Honorário'!A:A,0),1)</f>
        <v>65.56</v>
      </c>
      <c r="L247" s="22" t="n">
        <f aca="false">ROUND(C247*K247,2)</f>
        <v>65.56</v>
      </c>
      <c r="M247" s="22" t="n">
        <f aca="false">IF(E247&gt;0,ROUND(E247*'UCO e Filme'!$A$2,2),0)</f>
        <v>0</v>
      </c>
      <c r="N247" s="22" t="n">
        <f aca="false">IF(I247&gt;0,ROUND(I247*'UCO e Filme'!$A$11,2),0)</f>
        <v>0</v>
      </c>
      <c r="O247" s="22" t="n">
        <f aca="false">ROUND(L247+M247+N247,2)</f>
        <v>65.56</v>
      </c>
    </row>
    <row r="248" customFormat="false" ht="22.5" hidden="false" customHeight="true" outlineLevel="0" collapsed="false">
      <c r="A248" s="17" t="n">
        <v>20201052</v>
      </c>
      <c r="B248" s="17" t="s">
        <v>278</v>
      </c>
      <c r="C248" s="23" t="n">
        <v>1</v>
      </c>
      <c r="D248" s="25" t="s">
        <v>146</v>
      </c>
      <c r="E248" s="19"/>
      <c r="F248" s="21"/>
      <c r="G248" s="21"/>
      <c r="H248" s="21"/>
      <c r="I248" s="21"/>
      <c r="J248" s="21"/>
      <c r="K248" s="22" t="n">
        <f aca="false">INDEX('Porte Honorário'!B:D,MATCH(TabJud!D248,'Porte Honorário'!A:A,0),1)</f>
        <v>104.87</v>
      </c>
      <c r="L248" s="22" t="n">
        <f aca="false">ROUND(C248*K248,2)</f>
        <v>104.87</v>
      </c>
      <c r="M248" s="22" t="n">
        <f aca="false">IF(E248&gt;0,ROUND(E248*'UCO e Filme'!$A$2,2),0)</f>
        <v>0</v>
      </c>
      <c r="N248" s="22" t="n">
        <f aca="false">IF(I248&gt;0,ROUND(I248*'UCO e Filme'!$A$11,2),0)</f>
        <v>0</v>
      </c>
      <c r="O248" s="22" t="n">
        <f aca="false">ROUND(L248+M248+N248,2)</f>
        <v>104.87</v>
      </c>
    </row>
    <row r="249" customFormat="false" ht="11.25" hidden="false" customHeight="true" outlineLevel="0" collapsed="false">
      <c r="A249" s="17" t="n">
        <v>20201060</v>
      </c>
      <c r="B249" s="17" t="s">
        <v>279</v>
      </c>
      <c r="C249" s="23" t="n">
        <v>1</v>
      </c>
      <c r="D249" s="25" t="s">
        <v>146</v>
      </c>
      <c r="E249" s="19"/>
      <c r="F249" s="21"/>
      <c r="G249" s="21"/>
      <c r="H249" s="21"/>
      <c r="I249" s="21"/>
      <c r="J249" s="21"/>
      <c r="K249" s="22" t="n">
        <f aca="false">INDEX('Porte Honorário'!B:D,MATCH(TabJud!D249,'Porte Honorário'!A:A,0),1)</f>
        <v>104.87</v>
      </c>
      <c r="L249" s="22" t="n">
        <f aca="false">ROUND(C249*K249,2)</f>
        <v>104.87</v>
      </c>
      <c r="M249" s="22" t="n">
        <f aca="false">IF(E249&gt;0,ROUND(E249*'UCO e Filme'!$A$2,2),0)</f>
        <v>0</v>
      </c>
      <c r="N249" s="22" t="n">
        <f aca="false">IF(I249&gt;0,ROUND(I249*'UCO e Filme'!$A$11,2),0)</f>
        <v>0</v>
      </c>
      <c r="O249" s="22" t="n">
        <f aca="false">ROUND(L249+M249+N249,2)</f>
        <v>104.87</v>
      </c>
    </row>
    <row r="250" customFormat="false" ht="11.25" hidden="false" customHeight="true" outlineLevel="0" collapsed="false">
      <c r="A250" s="17" t="n">
        <v>20201079</v>
      </c>
      <c r="B250" s="17" t="s">
        <v>280</v>
      </c>
      <c r="C250" s="23" t="n">
        <v>1</v>
      </c>
      <c r="D250" s="25" t="s">
        <v>274</v>
      </c>
      <c r="E250" s="19"/>
      <c r="F250" s="21"/>
      <c r="G250" s="21"/>
      <c r="H250" s="21"/>
      <c r="I250" s="21"/>
      <c r="J250" s="21"/>
      <c r="K250" s="22" t="n">
        <f aca="false">INDEX('Porte Honorário'!B:D,MATCH(TabJud!D250,'Porte Honorário'!A:A,0),1)</f>
        <v>3645.61</v>
      </c>
      <c r="L250" s="22" t="n">
        <f aca="false">ROUND(C250*K250,2)</f>
        <v>3645.61</v>
      </c>
      <c r="M250" s="22" t="n">
        <f aca="false">IF(E250&gt;0,ROUND(E250*'UCO e Filme'!$A$2,2),0)</f>
        <v>0</v>
      </c>
      <c r="N250" s="22" t="n">
        <f aca="false">IF(I250&gt;0,ROUND(I250*'UCO e Filme'!$A$11,2),0)</f>
        <v>0</v>
      </c>
      <c r="O250" s="22" t="n">
        <f aca="false">ROUND(L250+M250+N250,2)</f>
        <v>3645.61</v>
      </c>
    </row>
    <row r="251" customFormat="false" ht="22.5" hidden="false" customHeight="true" outlineLevel="0" collapsed="false">
      <c r="A251" s="17" t="n">
        <v>20201087</v>
      </c>
      <c r="B251" s="17" t="s">
        <v>281</v>
      </c>
      <c r="C251" s="23" t="n">
        <v>1</v>
      </c>
      <c r="D251" s="25" t="s">
        <v>69</v>
      </c>
      <c r="E251" s="19"/>
      <c r="F251" s="21"/>
      <c r="G251" s="21"/>
      <c r="H251" s="21"/>
      <c r="I251" s="21"/>
      <c r="J251" s="21"/>
      <c r="K251" s="22" t="n">
        <f aca="false">INDEX('Porte Honorário'!B:D,MATCH(TabJud!D251,'Porte Honorário'!A:A,0),1)</f>
        <v>209.71</v>
      </c>
      <c r="L251" s="22" t="n">
        <f aca="false">ROUND(C251*K251,2)</f>
        <v>209.71</v>
      </c>
      <c r="M251" s="22" t="n">
        <f aca="false">IF(E251&gt;0,ROUND(E251*'UCO e Filme'!$A$2,2),0)</f>
        <v>0</v>
      </c>
      <c r="N251" s="22" t="n">
        <f aca="false">IF(I251&gt;0,ROUND(I251*'UCO e Filme'!$A$11,2),0)</f>
        <v>0</v>
      </c>
      <c r="O251" s="22" t="n">
        <f aca="false">ROUND(L251+M251+N251,2)</f>
        <v>209.71</v>
      </c>
    </row>
    <row r="252" customFormat="false" ht="11.25" hidden="false" customHeight="true" outlineLevel="0" collapsed="false">
      <c r="A252" s="17" t="n">
        <v>20201095</v>
      </c>
      <c r="B252" s="17" t="s">
        <v>282</v>
      </c>
      <c r="C252" s="23" t="n">
        <v>1</v>
      </c>
      <c r="D252" s="25" t="s">
        <v>64</v>
      </c>
      <c r="E252" s="19"/>
      <c r="F252" s="21"/>
      <c r="G252" s="21"/>
      <c r="H252" s="21"/>
      <c r="I252" s="21"/>
      <c r="J252" s="21"/>
      <c r="K252" s="22" t="n">
        <f aca="false">INDEX('Porte Honorário'!B:D,MATCH(TabJud!D252,'Porte Honorário'!A:A,0),1)</f>
        <v>65.56</v>
      </c>
      <c r="L252" s="22" t="n">
        <f aca="false">ROUND(C252*K252,2)</f>
        <v>65.56</v>
      </c>
      <c r="M252" s="22" t="n">
        <f aca="false">IF(E252&gt;0,ROUND(E252*'UCO e Filme'!$A$2,2),0)</f>
        <v>0</v>
      </c>
      <c r="N252" s="22" t="n">
        <f aca="false">IF(I252&gt;0,ROUND(I252*'UCO e Filme'!$A$11,2),0)</f>
        <v>0</v>
      </c>
      <c r="O252" s="22" t="n">
        <f aca="false">ROUND(L252+M252+N252,2)</f>
        <v>65.56</v>
      </c>
    </row>
    <row r="253" customFormat="false" ht="11.25" hidden="false" customHeight="true" outlineLevel="0" collapsed="false">
      <c r="A253" s="17" t="n">
        <v>20201109</v>
      </c>
      <c r="B253" s="17" t="s">
        <v>283</v>
      </c>
      <c r="C253" s="23" t="n">
        <v>1</v>
      </c>
      <c r="D253" s="25" t="s">
        <v>82</v>
      </c>
      <c r="E253" s="19"/>
      <c r="F253" s="21"/>
      <c r="G253" s="21"/>
      <c r="H253" s="21"/>
      <c r="I253" s="21"/>
      <c r="J253" s="21"/>
      <c r="K253" s="22" t="n">
        <f aca="false">INDEX('Porte Honorário'!B:D,MATCH(TabJud!D253,'Porte Honorário'!A:A,0),1)</f>
        <v>88.48</v>
      </c>
      <c r="L253" s="22" t="n">
        <f aca="false">ROUND(C253*K253,2)</f>
        <v>88.48</v>
      </c>
      <c r="M253" s="22" t="n">
        <f aca="false">IF(E253&gt;0,ROUND(E253*'UCO e Filme'!$A$2,2),0)</f>
        <v>0</v>
      </c>
      <c r="N253" s="22" t="n">
        <f aca="false">IF(I253&gt;0,ROUND(I253*'UCO e Filme'!$A$11,2),0)</f>
        <v>0</v>
      </c>
      <c r="O253" s="22" t="n">
        <f aca="false">ROUND(L253+M253+N253,2)</f>
        <v>88.48</v>
      </c>
    </row>
    <row r="254" customFormat="false" ht="11.25" hidden="false" customHeight="true" outlineLevel="0" collapsed="false">
      <c r="A254" s="17" t="n">
        <v>20201117</v>
      </c>
      <c r="B254" s="17" t="s">
        <v>284</v>
      </c>
      <c r="C254" s="23" t="n">
        <v>1</v>
      </c>
      <c r="D254" s="25" t="s">
        <v>52</v>
      </c>
      <c r="E254" s="19"/>
      <c r="F254" s="21"/>
      <c r="G254" s="21"/>
      <c r="H254" s="21"/>
      <c r="I254" s="21"/>
      <c r="J254" s="21"/>
      <c r="K254" s="22" t="n">
        <f aca="false">INDEX('Porte Honorário'!B:D,MATCH(TabJud!D254,'Porte Honorário'!A:A,0),1)</f>
        <v>144.2</v>
      </c>
      <c r="L254" s="22" t="n">
        <f aca="false">ROUND(C254*K254,2)</f>
        <v>144.2</v>
      </c>
      <c r="M254" s="22" t="n">
        <f aca="false">IF(E254&gt;0,ROUND(E254*'UCO e Filme'!$A$2,2),0)</f>
        <v>0</v>
      </c>
      <c r="N254" s="22" t="n">
        <f aca="false">IF(I254&gt;0,ROUND(I254*'UCO e Filme'!$A$11,2),0)</f>
        <v>0</v>
      </c>
      <c r="O254" s="22" t="n">
        <f aca="false">ROUND(L254+M254+N254,2)</f>
        <v>144.2</v>
      </c>
    </row>
    <row r="255" customFormat="false" ht="11.25" hidden="false" customHeight="true" outlineLevel="0" collapsed="false">
      <c r="A255" s="17" t="n">
        <v>20201125</v>
      </c>
      <c r="B255" s="17" t="s">
        <v>285</v>
      </c>
      <c r="C255" s="23" t="n">
        <v>1</v>
      </c>
      <c r="D255" s="25" t="s">
        <v>103</v>
      </c>
      <c r="E255" s="19"/>
      <c r="F255" s="21"/>
      <c r="G255" s="21"/>
      <c r="H255" s="21"/>
      <c r="I255" s="21"/>
      <c r="J255" s="21"/>
      <c r="K255" s="22" t="n">
        <f aca="false">INDEX('Porte Honorário'!B:D,MATCH(TabJud!D255,'Porte Honorário'!A:A,0),1)</f>
        <v>183.5</v>
      </c>
      <c r="L255" s="22" t="n">
        <f aca="false">ROUND(C255*K255,2)</f>
        <v>183.5</v>
      </c>
      <c r="M255" s="22" t="n">
        <f aca="false">IF(E255&gt;0,ROUND(E255*'UCO e Filme'!$A$2,2),0)</f>
        <v>0</v>
      </c>
      <c r="N255" s="22" t="n">
        <f aca="false">IF(I255&gt;0,ROUND(I255*'UCO e Filme'!$A$11,2),0)</f>
        <v>0</v>
      </c>
      <c r="O255" s="22" t="n">
        <f aca="false">ROUND(L255+M255+N255,2)</f>
        <v>183.5</v>
      </c>
    </row>
    <row r="256" customFormat="false" ht="22.5" hidden="false" customHeight="true" outlineLevel="0" collapsed="false">
      <c r="A256" s="15" t="s">
        <v>286</v>
      </c>
      <c r="B256" s="15"/>
      <c r="C256" s="15"/>
      <c r="D256" s="15"/>
      <c r="E256" s="15"/>
      <c r="F256" s="15"/>
      <c r="G256" s="15"/>
      <c r="H256" s="15"/>
      <c r="I256" s="15"/>
      <c r="J256" s="15"/>
      <c r="K256" s="15"/>
      <c r="L256" s="15"/>
      <c r="M256" s="15"/>
      <c r="N256" s="15"/>
      <c r="O256" s="15"/>
    </row>
    <row r="257" customFormat="false" ht="22.5" hidden="false" customHeight="true" outlineLevel="0" collapsed="false">
      <c r="A257" s="15" t="s">
        <v>287</v>
      </c>
      <c r="B257" s="15"/>
      <c r="C257" s="15"/>
      <c r="D257" s="15"/>
      <c r="E257" s="15"/>
      <c r="F257" s="15"/>
      <c r="G257" s="15"/>
      <c r="H257" s="15"/>
      <c r="I257" s="15"/>
      <c r="J257" s="15"/>
      <c r="K257" s="15"/>
      <c r="L257" s="15"/>
      <c r="M257" s="15"/>
      <c r="N257" s="15"/>
      <c r="O257" s="15"/>
    </row>
    <row r="258" customFormat="false" ht="22.5" hidden="false" customHeight="true" outlineLevel="0" collapsed="false">
      <c r="A258" s="15" t="s">
        <v>288</v>
      </c>
      <c r="B258" s="15"/>
      <c r="C258" s="15"/>
      <c r="D258" s="15"/>
      <c r="E258" s="15"/>
      <c r="F258" s="15"/>
      <c r="G258" s="15"/>
      <c r="H258" s="15"/>
      <c r="I258" s="15"/>
      <c r="J258" s="15"/>
      <c r="K258" s="15"/>
      <c r="L258" s="15"/>
      <c r="M258" s="15"/>
      <c r="N258" s="15"/>
      <c r="O258" s="15"/>
    </row>
    <row r="259" customFormat="false" ht="22.5" hidden="false" customHeight="true" outlineLevel="0" collapsed="false">
      <c r="A259" s="15" t="s">
        <v>289</v>
      </c>
      <c r="B259" s="15"/>
      <c r="C259" s="15"/>
      <c r="D259" s="15"/>
      <c r="E259" s="15"/>
      <c r="F259" s="15"/>
      <c r="G259" s="15"/>
      <c r="H259" s="15"/>
      <c r="I259" s="15"/>
      <c r="J259" s="15"/>
      <c r="K259" s="15"/>
      <c r="L259" s="15"/>
      <c r="M259" s="15"/>
      <c r="N259" s="15"/>
      <c r="O259" s="15"/>
    </row>
    <row r="260" customFormat="false" ht="22.5" hidden="false" customHeight="true" outlineLevel="0" collapsed="false">
      <c r="A260" s="15" t="s">
        <v>290</v>
      </c>
      <c r="B260" s="15"/>
      <c r="C260" s="15"/>
      <c r="D260" s="15"/>
      <c r="E260" s="15"/>
      <c r="F260" s="15"/>
      <c r="G260" s="15"/>
      <c r="H260" s="15"/>
      <c r="I260" s="15"/>
      <c r="J260" s="15"/>
      <c r="K260" s="15"/>
      <c r="L260" s="15"/>
      <c r="M260" s="15"/>
      <c r="N260" s="15"/>
      <c r="O260" s="15"/>
    </row>
    <row r="261" customFormat="false" ht="28.5" hidden="false" customHeight="true" outlineLevel="0" collapsed="false">
      <c r="A261" s="14" t="s">
        <v>291</v>
      </c>
      <c r="B261" s="14"/>
      <c r="C261" s="14"/>
      <c r="D261" s="14"/>
      <c r="E261" s="14"/>
      <c r="F261" s="14"/>
      <c r="G261" s="14"/>
      <c r="H261" s="14"/>
      <c r="I261" s="14"/>
      <c r="J261" s="14"/>
      <c r="K261" s="14"/>
      <c r="L261" s="14"/>
      <c r="M261" s="14"/>
      <c r="N261" s="14"/>
      <c r="O261" s="14"/>
    </row>
    <row r="262" customFormat="false" ht="11.25" hidden="false" customHeight="true" outlineLevel="0" collapsed="false">
      <c r="A262" s="17" t="n">
        <v>20202016</v>
      </c>
      <c r="B262" s="17" t="s">
        <v>292</v>
      </c>
      <c r="C262" s="23" t="n">
        <v>1</v>
      </c>
      <c r="D262" s="25" t="s">
        <v>138</v>
      </c>
      <c r="E262" s="19" t="n">
        <v>1.74</v>
      </c>
      <c r="F262" s="21"/>
      <c r="G262" s="21"/>
      <c r="H262" s="21"/>
      <c r="I262" s="21"/>
      <c r="J262" s="21"/>
      <c r="K262" s="22" t="n">
        <f aca="false">INDEX('Porte Honorário'!B:D,MATCH(TabJud!D262,'Porte Honorário'!A:A,0),1)</f>
        <v>32.78</v>
      </c>
      <c r="L262" s="22" t="n">
        <f aca="false">ROUND(C262*K262,2)</f>
        <v>32.78</v>
      </c>
      <c r="M262" s="22" t="n">
        <f aca="false">IF(E262&gt;0,ROUND(E262*'UCO e Filme'!$A$2,2),0)</f>
        <v>32.82</v>
      </c>
      <c r="N262" s="22" t="n">
        <f aca="false">IF(I262&gt;0,ROUND(I262*'UCO e Filme'!$A$11,2),0)</f>
        <v>0</v>
      </c>
      <c r="O262" s="22" t="n">
        <f aca="false">ROUND(L262+M262+N262,2)</f>
        <v>65.6</v>
      </c>
    </row>
    <row r="263" customFormat="false" ht="11.25" hidden="false" customHeight="true" outlineLevel="0" collapsed="false">
      <c r="A263" s="17" t="n">
        <v>20202024</v>
      </c>
      <c r="B263" s="17" t="s">
        <v>293</v>
      </c>
      <c r="C263" s="23" t="n">
        <v>1</v>
      </c>
      <c r="D263" s="25" t="s">
        <v>133</v>
      </c>
      <c r="E263" s="19"/>
      <c r="F263" s="21"/>
      <c r="G263" s="21"/>
      <c r="H263" s="21"/>
      <c r="I263" s="21"/>
      <c r="J263" s="21"/>
      <c r="K263" s="22" t="n">
        <f aca="false">INDEX('Porte Honorário'!B:D,MATCH(TabJud!D263,'Porte Honorário'!A:A,0),1)</f>
        <v>16.38</v>
      </c>
      <c r="L263" s="22" t="n">
        <f aca="false">ROUND(C263*K263,2)</f>
        <v>16.38</v>
      </c>
      <c r="M263" s="22" t="n">
        <f aca="false">IF(E263&gt;0,ROUND(E263*'UCO e Filme'!$A$2,2),0)</f>
        <v>0</v>
      </c>
      <c r="N263" s="22" t="n">
        <f aca="false">IF(I263&gt;0,ROUND(I263*'UCO e Filme'!$A$11,2),0)</f>
        <v>0</v>
      </c>
      <c r="O263" s="22" t="n">
        <f aca="false">ROUND(L263+M263+N263,2)</f>
        <v>16.38</v>
      </c>
    </row>
    <row r="264" customFormat="false" ht="11.25" hidden="false" customHeight="true" outlineLevel="0" collapsed="false">
      <c r="A264" s="17" t="n">
        <v>20202032</v>
      </c>
      <c r="B264" s="17" t="s">
        <v>294</v>
      </c>
      <c r="C264" s="23" t="n">
        <v>1</v>
      </c>
      <c r="D264" s="25" t="s">
        <v>64</v>
      </c>
      <c r="E264" s="19"/>
      <c r="F264" s="21"/>
      <c r="G264" s="21"/>
      <c r="H264" s="21"/>
      <c r="I264" s="21"/>
      <c r="J264" s="21"/>
      <c r="K264" s="22" t="n">
        <f aca="false">INDEX('Porte Honorário'!B:D,MATCH(TabJud!D264,'Porte Honorário'!A:A,0),1)</f>
        <v>65.56</v>
      </c>
      <c r="L264" s="22" t="n">
        <f aca="false">ROUND(C264*K264,2)</f>
        <v>65.56</v>
      </c>
      <c r="M264" s="22" t="n">
        <f aca="false">IF(E264&gt;0,ROUND(E264*'UCO e Filme'!$A$2,2),0)</f>
        <v>0</v>
      </c>
      <c r="N264" s="22" t="n">
        <f aca="false">IF(I264&gt;0,ROUND(I264*'UCO e Filme'!$A$11,2),0)</f>
        <v>0</v>
      </c>
      <c r="O264" s="22" t="n">
        <f aca="false">ROUND(L264+M264+N264,2)</f>
        <v>65.56</v>
      </c>
    </row>
    <row r="265" customFormat="false" ht="11.25" hidden="false" customHeight="true" outlineLevel="0" collapsed="false">
      <c r="A265" s="17" t="n">
        <v>20202040</v>
      </c>
      <c r="B265" s="17" t="s">
        <v>295</v>
      </c>
      <c r="C265" s="23" t="n">
        <v>1</v>
      </c>
      <c r="D265" s="25" t="s">
        <v>296</v>
      </c>
      <c r="E265" s="19" t="n">
        <v>32</v>
      </c>
      <c r="F265" s="21"/>
      <c r="G265" s="21"/>
      <c r="H265" s="21"/>
      <c r="I265" s="21"/>
      <c r="J265" s="21"/>
      <c r="K265" s="22" t="n">
        <f aca="false">INDEX('Porte Honorário'!B:D,MATCH(TabJud!D265,'Porte Honorário'!A:A,0),1)</f>
        <v>709.46</v>
      </c>
      <c r="L265" s="22" t="n">
        <f aca="false">ROUND(C265*K265,2)</f>
        <v>709.46</v>
      </c>
      <c r="M265" s="22" t="n">
        <f aca="false">IF(E265&gt;0,ROUND(E265*'UCO e Filme'!$A$2,2),0)</f>
        <v>603.52</v>
      </c>
      <c r="N265" s="22" t="n">
        <f aca="false">IF(I265&gt;0,ROUND(I265*'UCO e Filme'!$A$11,2),0)</f>
        <v>0</v>
      </c>
      <c r="O265" s="22" t="n">
        <f aca="false">ROUND(L265+M265+N265,2)</f>
        <v>1312.98</v>
      </c>
    </row>
    <row r="266" customFormat="false" ht="11.25" hidden="false" customHeight="true" outlineLevel="0" collapsed="false">
      <c r="A266" s="17" t="n">
        <v>20202059</v>
      </c>
      <c r="B266" s="17" t="s">
        <v>297</v>
      </c>
      <c r="C266" s="23" t="n">
        <v>1</v>
      </c>
      <c r="D266" s="25" t="s">
        <v>82</v>
      </c>
      <c r="E266" s="19" t="n">
        <v>8.26</v>
      </c>
      <c r="F266" s="21"/>
      <c r="G266" s="21"/>
      <c r="H266" s="21"/>
      <c r="I266" s="21"/>
      <c r="J266" s="21"/>
      <c r="K266" s="22" t="n">
        <f aca="false">INDEX('Porte Honorário'!B:D,MATCH(TabJud!D266,'Porte Honorário'!A:A,0),1)</f>
        <v>88.48</v>
      </c>
      <c r="L266" s="22" t="n">
        <f aca="false">ROUND(C266*K266,2)</f>
        <v>88.48</v>
      </c>
      <c r="M266" s="22" t="n">
        <f aca="false">IF(E266&gt;0,ROUND(E266*'UCO e Filme'!$A$2,2),0)</f>
        <v>155.78</v>
      </c>
      <c r="N266" s="22" t="n">
        <f aca="false">IF(I266&gt;0,ROUND(I266*'UCO e Filme'!$A$11,2),0)</f>
        <v>0</v>
      </c>
      <c r="O266" s="22" t="n">
        <f aca="false">ROUND(L266+M266+N266,2)</f>
        <v>244.26</v>
      </c>
    </row>
    <row r="267" customFormat="false" ht="11.25" hidden="false" customHeight="true" outlineLevel="0" collapsed="false">
      <c r="A267" s="17" t="n">
        <v>20202067</v>
      </c>
      <c r="B267" s="17" t="s">
        <v>298</v>
      </c>
      <c r="C267" s="23" t="n">
        <v>1</v>
      </c>
      <c r="D267" s="25" t="s">
        <v>82</v>
      </c>
      <c r="E267" s="19"/>
      <c r="F267" s="21"/>
      <c r="G267" s="21"/>
      <c r="H267" s="21"/>
      <c r="I267" s="21"/>
      <c r="J267" s="21"/>
      <c r="K267" s="22" t="n">
        <f aca="false">INDEX('Porte Honorário'!B:D,MATCH(TabJud!D267,'Porte Honorário'!A:A,0),1)</f>
        <v>88.48</v>
      </c>
      <c r="L267" s="22" t="n">
        <f aca="false">ROUND(C267*K267,2)</f>
        <v>88.48</v>
      </c>
      <c r="M267" s="22" t="n">
        <f aca="false">IF(E267&gt;0,ROUND(E267*'UCO e Filme'!$A$2,2),0)</f>
        <v>0</v>
      </c>
      <c r="N267" s="22" t="n">
        <f aca="false">IF(I267&gt;0,ROUND(I267*'UCO e Filme'!$A$11,2),0)</f>
        <v>0</v>
      </c>
      <c r="O267" s="22" t="n">
        <f aca="false">ROUND(L267+M267+N267,2)</f>
        <v>88.48</v>
      </c>
    </row>
    <row r="268" customFormat="false" ht="28.5" hidden="false" customHeight="true" outlineLevel="0" collapsed="false">
      <c r="A268" s="14" t="s">
        <v>299</v>
      </c>
      <c r="B268" s="14"/>
      <c r="C268" s="14"/>
      <c r="D268" s="14"/>
      <c r="E268" s="14"/>
      <c r="F268" s="14"/>
      <c r="G268" s="14"/>
      <c r="H268" s="14"/>
      <c r="I268" s="14"/>
      <c r="J268" s="14"/>
      <c r="K268" s="14"/>
      <c r="L268" s="14"/>
      <c r="M268" s="14"/>
      <c r="N268" s="14"/>
      <c r="O268" s="14"/>
    </row>
    <row r="269" customFormat="false" ht="11.25" hidden="false" customHeight="true" outlineLevel="0" collapsed="false">
      <c r="A269" s="17" t="n">
        <v>20203012</v>
      </c>
      <c r="B269" s="17" t="s">
        <v>300</v>
      </c>
      <c r="C269" s="23" t="n">
        <v>1</v>
      </c>
      <c r="D269" s="25" t="s">
        <v>138</v>
      </c>
      <c r="E269" s="19" t="n">
        <v>0.44</v>
      </c>
      <c r="F269" s="21"/>
      <c r="G269" s="21"/>
      <c r="H269" s="21"/>
      <c r="I269" s="21"/>
      <c r="J269" s="21"/>
      <c r="K269" s="22" t="n">
        <f aca="false">INDEX('Porte Honorário'!B:D,MATCH(TabJud!D269,'Porte Honorário'!A:A,0),1)</f>
        <v>32.78</v>
      </c>
      <c r="L269" s="22" t="n">
        <f aca="false">ROUND(C269*K269,2)</f>
        <v>32.78</v>
      </c>
      <c r="M269" s="22" t="n">
        <f aca="false">IF(E269&gt;0,ROUND(E269*'UCO e Filme'!$A$2,2),0)</f>
        <v>8.3</v>
      </c>
      <c r="N269" s="22" t="n">
        <f aca="false">IF(I269&gt;0,ROUND(I269*'UCO e Filme'!$A$11,2),0)</f>
        <v>0</v>
      </c>
      <c r="O269" s="22" t="n">
        <f aca="false">ROUND(L269+M269+N269,2)</f>
        <v>41.08</v>
      </c>
    </row>
    <row r="270" customFormat="false" ht="22.5" hidden="false" customHeight="true" outlineLevel="0" collapsed="false">
      <c r="A270" s="17" t="n">
        <v>20203020</v>
      </c>
      <c r="B270" s="17" t="s">
        <v>301</v>
      </c>
      <c r="C270" s="23" t="n">
        <v>1</v>
      </c>
      <c r="D270" s="25" t="s">
        <v>99</v>
      </c>
      <c r="E270" s="19"/>
      <c r="F270" s="21"/>
      <c r="G270" s="21"/>
      <c r="H270" s="21"/>
      <c r="I270" s="21"/>
      <c r="J270" s="21"/>
      <c r="K270" s="22" t="n">
        <f aca="false">INDEX('Porte Honorário'!B:D,MATCH(TabJud!D270,'Porte Honorário'!A:A,0),1)</f>
        <v>49.16</v>
      </c>
      <c r="L270" s="22" t="n">
        <f aca="false">ROUND(C270*K270,2)</f>
        <v>49.16</v>
      </c>
      <c r="M270" s="22" t="n">
        <f aca="false">IF(E270&gt;0,ROUND(E270*'UCO e Filme'!$A$2,2),0)</f>
        <v>0</v>
      </c>
      <c r="N270" s="22" t="n">
        <f aca="false">IF(I270&gt;0,ROUND(I270*'UCO e Filme'!$A$11,2),0)</f>
        <v>0</v>
      </c>
      <c r="O270" s="22" t="n">
        <f aca="false">ROUND(L270+M270+N270,2)</f>
        <v>49.16</v>
      </c>
    </row>
    <row r="271" customFormat="false" ht="11.25" hidden="false" customHeight="true" outlineLevel="0" collapsed="false">
      <c r="A271" s="17" t="n">
        <v>20203047</v>
      </c>
      <c r="B271" s="17" t="s">
        <v>302</v>
      </c>
      <c r="C271" s="23" t="n">
        <v>1</v>
      </c>
      <c r="D271" s="25" t="s">
        <v>138</v>
      </c>
      <c r="E271" s="19" t="n">
        <v>0.3</v>
      </c>
      <c r="F271" s="21"/>
      <c r="G271" s="21"/>
      <c r="H271" s="21"/>
      <c r="I271" s="21"/>
      <c r="J271" s="21"/>
      <c r="K271" s="22" t="n">
        <f aca="false">INDEX('Porte Honorário'!B:D,MATCH(TabJud!D271,'Porte Honorário'!A:A,0),1)</f>
        <v>32.78</v>
      </c>
      <c r="L271" s="22" t="n">
        <f aca="false">ROUND(C271*K271,2)</f>
        <v>32.78</v>
      </c>
      <c r="M271" s="22" t="n">
        <f aca="false">IF(E271&gt;0,ROUND(E271*'UCO e Filme'!$A$2,2),0)</f>
        <v>5.66</v>
      </c>
      <c r="N271" s="22" t="n">
        <f aca="false">IF(I271&gt;0,ROUND(I271*'UCO e Filme'!$A$11,2),0)</f>
        <v>0</v>
      </c>
      <c r="O271" s="22" t="n">
        <f aca="false">ROUND(L271+M271+N271,2)</f>
        <v>38.44</v>
      </c>
    </row>
    <row r="272" customFormat="false" ht="22.5" hidden="false" customHeight="true" outlineLevel="0" collapsed="false">
      <c r="A272" s="17" t="n">
        <v>20203063</v>
      </c>
      <c r="B272" s="17" t="s">
        <v>303</v>
      </c>
      <c r="C272" s="23" t="n">
        <v>1</v>
      </c>
      <c r="D272" s="25" t="s">
        <v>138</v>
      </c>
      <c r="E272" s="19" t="n">
        <v>1.06</v>
      </c>
      <c r="F272" s="21"/>
      <c r="G272" s="21"/>
      <c r="H272" s="21"/>
      <c r="I272" s="21"/>
      <c r="J272" s="21"/>
      <c r="K272" s="22" t="n">
        <f aca="false">INDEX('Porte Honorário'!B:D,MATCH(TabJud!D272,'Porte Honorário'!A:A,0),1)</f>
        <v>32.78</v>
      </c>
      <c r="L272" s="22" t="n">
        <f aca="false">ROUND(C272*K272,2)</f>
        <v>32.78</v>
      </c>
      <c r="M272" s="22" t="n">
        <f aca="false">IF(E272&gt;0,ROUND(E272*'UCO e Filme'!$A$2,2),0)</f>
        <v>19.99</v>
      </c>
      <c r="N272" s="22" t="n">
        <f aca="false">IF(I272&gt;0,ROUND(I272*'UCO e Filme'!$A$11,2),0)</f>
        <v>0</v>
      </c>
      <c r="O272" s="22" t="n">
        <f aca="false">ROUND(L272+M272+N272,2)</f>
        <v>52.77</v>
      </c>
    </row>
    <row r="273" customFormat="false" ht="22.5" hidden="false" customHeight="true" outlineLevel="0" collapsed="false">
      <c r="A273" s="17" t="n">
        <v>20203071</v>
      </c>
      <c r="B273" s="17" t="s">
        <v>304</v>
      </c>
      <c r="C273" s="23" t="n">
        <v>1</v>
      </c>
      <c r="D273" s="25" t="s">
        <v>138</v>
      </c>
      <c r="E273" s="19" t="n">
        <v>1.06</v>
      </c>
      <c r="F273" s="21"/>
      <c r="G273" s="21"/>
      <c r="H273" s="21"/>
      <c r="I273" s="21"/>
      <c r="J273" s="21"/>
      <c r="K273" s="22" t="n">
        <f aca="false">INDEX('Porte Honorário'!B:D,MATCH(TabJud!D273,'Porte Honorário'!A:A,0),1)</f>
        <v>32.78</v>
      </c>
      <c r="L273" s="22" t="n">
        <f aca="false">ROUND(C273*K273,2)</f>
        <v>32.78</v>
      </c>
      <c r="M273" s="22" t="n">
        <f aca="false">IF(E273&gt;0,ROUND(E273*'UCO e Filme'!$A$2,2),0)</f>
        <v>19.99</v>
      </c>
      <c r="N273" s="22" t="n">
        <f aca="false">IF(I273&gt;0,ROUND(I273*'UCO e Filme'!$A$11,2),0)</f>
        <v>0</v>
      </c>
      <c r="O273" s="22" t="n">
        <f aca="false">ROUND(L273+M273+N273,2)</f>
        <v>52.77</v>
      </c>
    </row>
    <row r="274" customFormat="false" ht="30.75" hidden="false" customHeight="true" outlineLevel="0" collapsed="false">
      <c r="A274" s="14" t="s">
        <v>305</v>
      </c>
      <c r="B274" s="14"/>
      <c r="C274" s="14"/>
      <c r="D274" s="14"/>
      <c r="E274" s="14"/>
      <c r="F274" s="14"/>
      <c r="G274" s="14"/>
      <c r="H274" s="14"/>
      <c r="I274" s="14"/>
      <c r="J274" s="14"/>
      <c r="K274" s="14"/>
      <c r="L274" s="14"/>
      <c r="M274" s="14"/>
      <c r="N274" s="14"/>
      <c r="O274" s="14"/>
    </row>
    <row r="275" customFormat="false" ht="11.25" hidden="false" customHeight="true" outlineLevel="0" collapsed="false">
      <c r="A275" s="17" t="n">
        <v>20204027</v>
      </c>
      <c r="B275" s="17" t="s">
        <v>306</v>
      </c>
      <c r="C275" s="23" t="n">
        <v>1</v>
      </c>
      <c r="D275" s="25" t="s">
        <v>146</v>
      </c>
      <c r="E275" s="19"/>
      <c r="F275" s="21"/>
      <c r="G275" s="21"/>
      <c r="H275" s="21"/>
      <c r="I275" s="21"/>
      <c r="J275" s="21"/>
      <c r="K275" s="22" t="n">
        <f aca="false">INDEX('Porte Honorário'!B:D,MATCH(TabJud!D275,'Porte Honorário'!A:A,0),1)</f>
        <v>104.87</v>
      </c>
      <c r="L275" s="22" t="n">
        <f aca="false">ROUND(C275*K275,2)</f>
        <v>104.87</v>
      </c>
      <c r="M275" s="22" t="n">
        <f aca="false">IF(E275&gt;0,ROUND(E275*'UCO e Filme'!$A$2,2),0)</f>
        <v>0</v>
      </c>
      <c r="N275" s="22" t="n">
        <f aca="false">IF(I275&gt;0,ROUND(I275*'UCO e Filme'!$A$11,2),0)</f>
        <v>0</v>
      </c>
      <c r="O275" s="22" t="n">
        <f aca="false">ROUND(L275+M275+N275,2)</f>
        <v>104.87</v>
      </c>
    </row>
    <row r="276" customFormat="false" ht="11.25" hidden="false" customHeight="true" outlineLevel="0" collapsed="false">
      <c r="A276" s="17" t="n">
        <v>20204035</v>
      </c>
      <c r="B276" s="17" t="s">
        <v>307</v>
      </c>
      <c r="C276" s="23" t="n">
        <v>1</v>
      </c>
      <c r="D276" s="25" t="s">
        <v>146</v>
      </c>
      <c r="E276" s="19"/>
      <c r="F276" s="21"/>
      <c r="G276" s="21"/>
      <c r="H276" s="21"/>
      <c r="I276" s="21"/>
      <c r="J276" s="21"/>
      <c r="K276" s="22" t="n">
        <f aca="false">INDEX('Porte Honorário'!B:D,MATCH(TabJud!D276,'Porte Honorário'!A:A,0),1)</f>
        <v>104.87</v>
      </c>
      <c r="L276" s="22" t="n">
        <f aca="false">ROUND(C276*K276,2)</f>
        <v>104.87</v>
      </c>
      <c r="M276" s="22" t="n">
        <f aca="false">IF(E276&gt;0,ROUND(E276*'UCO e Filme'!$A$2,2),0)</f>
        <v>0</v>
      </c>
      <c r="N276" s="22" t="n">
        <f aca="false">IF(I276&gt;0,ROUND(I276*'UCO e Filme'!$A$11,2),0)</f>
        <v>0</v>
      </c>
      <c r="O276" s="22" t="n">
        <f aca="false">ROUND(L276+M276+N276,2)</f>
        <v>104.87</v>
      </c>
    </row>
    <row r="277" customFormat="false" ht="11.25" hidden="false" customHeight="true" outlineLevel="0" collapsed="false">
      <c r="A277" s="17" t="n">
        <v>20204043</v>
      </c>
      <c r="B277" s="17" t="s">
        <v>308</v>
      </c>
      <c r="C277" s="23" t="n">
        <v>1</v>
      </c>
      <c r="D277" s="25" t="s">
        <v>52</v>
      </c>
      <c r="E277" s="19"/>
      <c r="F277" s="21"/>
      <c r="G277" s="21"/>
      <c r="H277" s="21"/>
      <c r="I277" s="21"/>
      <c r="J277" s="21"/>
      <c r="K277" s="22" t="n">
        <f aca="false">INDEX('Porte Honorário'!B:D,MATCH(TabJud!D277,'Porte Honorário'!A:A,0),1)</f>
        <v>144.2</v>
      </c>
      <c r="L277" s="22" t="n">
        <f aca="false">ROUND(C277*K277,2)</f>
        <v>144.2</v>
      </c>
      <c r="M277" s="22" t="n">
        <f aca="false">IF(E277&gt;0,ROUND(E277*'UCO e Filme'!$A$2,2),0)</f>
        <v>0</v>
      </c>
      <c r="N277" s="22" t="n">
        <f aca="false">IF(I277&gt;0,ROUND(I277*'UCO e Filme'!$A$11,2),0)</f>
        <v>0</v>
      </c>
      <c r="O277" s="22" t="n">
        <f aca="false">ROUND(L277+M277+N277,2)</f>
        <v>144.2</v>
      </c>
    </row>
    <row r="278" customFormat="false" ht="22.5" hidden="false" customHeight="true" outlineLevel="0" collapsed="false">
      <c r="A278" s="17" t="n">
        <v>20204086</v>
      </c>
      <c r="B278" s="17" t="s">
        <v>309</v>
      </c>
      <c r="C278" s="23" t="n">
        <v>1</v>
      </c>
      <c r="D278" s="25" t="s">
        <v>310</v>
      </c>
      <c r="E278" s="19"/>
      <c r="F278" s="21"/>
      <c r="G278" s="21"/>
      <c r="H278" s="21"/>
      <c r="I278" s="21"/>
      <c r="J278" s="21"/>
      <c r="K278" s="22" t="n">
        <f aca="false">INDEX('Porte Honorário'!B:D,MATCH(TabJud!D278,'Porte Honorário'!A:A,0),1)</f>
        <v>802.86</v>
      </c>
      <c r="L278" s="22" t="n">
        <f aca="false">ROUND(C278*K278,2)</f>
        <v>802.86</v>
      </c>
      <c r="M278" s="22" t="n">
        <f aca="false">IF(E278&gt;0,ROUND(E278*'UCO e Filme'!$A$2,2),0)</f>
        <v>0</v>
      </c>
      <c r="N278" s="22" t="n">
        <f aca="false">IF(I278&gt;0,ROUND(I278*'UCO e Filme'!$A$11,2),0)</f>
        <v>0</v>
      </c>
      <c r="O278" s="22" t="n">
        <f aca="false">ROUND(L278+M278+N278,2)</f>
        <v>802.86</v>
      </c>
    </row>
    <row r="279" customFormat="false" ht="11.25" hidden="false" customHeight="true" outlineLevel="0" collapsed="false">
      <c r="A279" s="17" t="n">
        <v>20204159</v>
      </c>
      <c r="B279" s="17" t="s">
        <v>257</v>
      </c>
      <c r="C279" s="23" t="n">
        <v>1</v>
      </c>
      <c r="D279" s="25" t="s">
        <v>71</v>
      </c>
      <c r="E279" s="19"/>
      <c r="F279" s="21"/>
      <c r="G279" s="21"/>
      <c r="H279" s="21"/>
      <c r="I279" s="21"/>
      <c r="J279" s="21"/>
      <c r="K279" s="22" t="n">
        <f aca="false">INDEX('Porte Honorário'!B:D,MATCH(TabJud!D279,'Porte Honorário'!A:A,0),1)</f>
        <v>309.68</v>
      </c>
      <c r="L279" s="22" t="n">
        <f aca="false">ROUND(C279*K279,2)</f>
        <v>309.68</v>
      </c>
      <c r="M279" s="22" t="n">
        <f aca="false">IF(E279&gt;0,ROUND(E279*'UCO e Filme'!$A$2,2),0)</f>
        <v>0</v>
      </c>
      <c r="N279" s="22" t="n">
        <f aca="false">IF(I279&gt;0,ROUND(I279*'UCO e Filme'!$A$11,2),0)</f>
        <v>0</v>
      </c>
      <c r="O279" s="22" t="n">
        <f aca="false">ROUND(L279+M279+N279,2)</f>
        <v>309.68</v>
      </c>
    </row>
    <row r="280" customFormat="false" ht="11.25" hidden="false" customHeight="true" outlineLevel="0" collapsed="false">
      <c r="A280" s="17" t="n">
        <v>20204167</v>
      </c>
      <c r="B280" s="17" t="s">
        <v>258</v>
      </c>
      <c r="C280" s="23" t="n">
        <v>1</v>
      </c>
      <c r="D280" s="25" t="s">
        <v>71</v>
      </c>
      <c r="E280" s="19"/>
      <c r="F280" s="21"/>
      <c r="G280" s="21"/>
      <c r="H280" s="21"/>
      <c r="I280" s="21"/>
      <c r="J280" s="21"/>
      <c r="K280" s="22" t="n">
        <f aca="false">INDEX('Porte Honorário'!B:D,MATCH(TabJud!D280,'Porte Honorário'!A:A,0),1)</f>
        <v>309.68</v>
      </c>
      <c r="L280" s="22" t="n">
        <f aca="false">ROUND(C280*K280,2)</f>
        <v>309.68</v>
      </c>
      <c r="M280" s="22" t="n">
        <f aca="false">IF(E280&gt;0,ROUND(E280*'UCO e Filme'!$A$2,2),0)</f>
        <v>0</v>
      </c>
      <c r="N280" s="22" t="n">
        <f aca="false">IF(I280&gt;0,ROUND(I280*'UCO e Filme'!$A$11,2),0)</f>
        <v>0</v>
      </c>
      <c r="O280" s="22" t="n">
        <f aca="false">ROUND(L280+M280+N280,2)</f>
        <v>309.68</v>
      </c>
    </row>
    <row r="281" customFormat="false" ht="22.5" hidden="false" customHeight="true" outlineLevel="0" collapsed="false">
      <c r="A281" s="15" t="s">
        <v>311</v>
      </c>
      <c r="B281" s="15"/>
      <c r="C281" s="15"/>
      <c r="D281" s="15"/>
      <c r="E281" s="15"/>
      <c r="F281" s="15"/>
      <c r="G281" s="15"/>
      <c r="H281" s="15"/>
      <c r="I281" s="15"/>
      <c r="J281" s="15"/>
      <c r="K281" s="15"/>
      <c r="L281" s="15"/>
      <c r="M281" s="15"/>
      <c r="N281" s="15"/>
      <c r="O281" s="15"/>
    </row>
    <row r="282" customFormat="false" ht="22.5" hidden="false" customHeight="true" outlineLevel="0" collapsed="false">
      <c r="A282" s="15" t="s">
        <v>312</v>
      </c>
      <c r="B282" s="15"/>
      <c r="C282" s="15"/>
      <c r="D282" s="15"/>
      <c r="E282" s="15"/>
      <c r="F282" s="15"/>
      <c r="G282" s="15"/>
      <c r="H282" s="15"/>
      <c r="I282" s="15"/>
      <c r="J282" s="15"/>
      <c r="K282" s="15"/>
      <c r="L282" s="15"/>
      <c r="M282" s="15"/>
      <c r="N282" s="15"/>
      <c r="O282" s="15"/>
    </row>
    <row r="283" customFormat="false" ht="22.5" hidden="false" customHeight="true" outlineLevel="0" collapsed="false">
      <c r="A283" s="15" t="s">
        <v>313</v>
      </c>
      <c r="B283" s="15"/>
      <c r="C283" s="15"/>
      <c r="D283" s="15"/>
      <c r="E283" s="15"/>
      <c r="F283" s="15"/>
      <c r="G283" s="15"/>
      <c r="H283" s="15"/>
      <c r="I283" s="15"/>
      <c r="J283" s="15"/>
      <c r="K283" s="15"/>
      <c r="L283" s="15"/>
      <c r="M283" s="15"/>
      <c r="N283" s="15"/>
      <c r="O283" s="15"/>
    </row>
    <row r="284" customFormat="false" ht="22.5" hidden="false" customHeight="true" outlineLevel="0" collapsed="false">
      <c r="A284" s="15" t="s">
        <v>314</v>
      </c>
      <c r="B284" s="15"/>
      <c r="C284" s="15"/>
      <c r="D284" s="15"/>
      <c r="E284" s="15"/>
      <c r="F284" s="15"/>
      <c r="G284" s="15"/>
      <c r="H284" s="15"/>
      <c r="I284" s="15"/>
      <c r="J284" s="15"/>
      <c r="K284" s="15"/>
      <c r="L284" s="15"/>
      <c r="M284" s="15"/>
      <c r="N284" s="15"/>
      <c r="O284" s="15"/>
    </row>
    <row r="285" customFormat="false" ht="22.5" hidden="false" customHeight="true" outlineLevel="0" collapsed="false">
      <c r="A285" s="15" t="s">
        <v>315</v>
      </c>
      <c r="B285" s="15"/>
      <c r="C285" s="15"/>
      <c r="D285" s="15"/>
      <c r="E285" s="15"/>
      <c r="F285" s="15"/>
      <c r="G285" s="15"/>
      <c r="H285" s="15"/>
      <c r="I285" s="15"/>
      <c r="J285" s="15"/>
      <c r="K285" s="15"/>
      <c r="L285" s="15"/>
      <c r="M285" s="15"/>
      <c r="N285" s="15"/>
      <c r="O285" s="15"/>
    </row>
    <row r="286" customFormat="false" ht="22.5" hidden="false" customHeight="true" outlineLevel="0" collapsed="false">
      <c r="A286" s="15" t="s">
        <v>316</v>
      </c>
      <c r="B286" s="15"/>
      <c r="C286" s="15"/>
      <c r="D286" s="15"/>
      <c r="E286" s="15"/>
      <c r="F286" s="15"/>
      <c r="G286" s="15"/>
      <c r="H286" s="15"/>
      <c r="I286" s="15"/>
      <c r="J286" s="15"/>
      <c r="K286" s="15"/>
      <c r="L286" s="15"/>
      <c r="M286" s="15"/>
      <c r="N286" s="15"/>
      <c r="O286" s="15"/>
    </row>
    <row r="287" customFormat="false" ht="22.5" hidden="false" customHeight="true" outlineLevel="0" collapsed="false">
      <c r="A287" s="15" t="s">
        <v>317</v>
      </c>
      <c r="B287" s="15"/>
      <c r="C287" s="15"/>
      <c r="D287" s="15"/>
      <c r="E287" s="15"/>
      <c r="F287" s="15"/>
      <c r="G287" s="15"/>
      <c r="H287" s="15"/>
      <c r="I287" s="15"/>
      <c r="J287" s="15"/>
      <c r="K287" s="15"/>
      <c r="L287" s="15"/>
      <c r="M287" s="15"/>
      <c r="N287" s="15"/>
      <c r="O287" s="15"/>
    </row>
    <row r="288" customFormat="false" ht="22.5" hidden="false" customHeight="true" outlineLevel="0" collapsed="false">
      <c r="A288" s="15" t="s">
        <v>318</v>
      </c>
      <c r="B288" s="15"/>
      <c r="C288" s="15"/>
      <c r="D288" s="15"/>
      <c r="E288" s="15"/>
      <c r="F288" s="15"/>
      <c r="G288" s="15"/>
      <c r="H288" s="15"/>
      <c r="I288" s="15"/>
      <c r="J288" s="15"/>
      <c r="K288" s="15"/>
      <c r="L288" s="15"/>
      <c r="M288" s="15"/>
      <c r="N288" s="15"/>
      <c r="O288" s="15"/>
    </row>
    <row r="289" customFormat="false" ht="22.5" hidden="false" customHeight="true" outlineLevel="0" collapsed="false">
      <c r="A289" s="15" t="s">
        <v>319</v>
      </c>
      <c r="B289" s="15"/>
      <c r="C289" s="15"/>
      <c r="D289" s="15"/>
      <c r="E289" s="15"/>
      <c r="F289" s="15"/>
      <c r="G289" s="15"/>
      <c r="H289" s="15"/>
      <c r="I289" s="15"/>
      <c r="J289" s="15"/>
      <c r="K289" s="15"/>
      <c r="L289" s="15"/>
      <c r="M289" s="15"/>
      <c r="N289" s="15"/>
      <c r="O289" s="15"/>
    </row>
    <row r="290" customFormat="false" ht="22.5" hidden="false" customHeight="true" outlineLevel="0" collapsed="false">
      <c r="A290" s="15" t="s">
        <v>320</v>
      </c>
      <c r="B290" s="15"/>
      <c r="C290" s="15"/>
      <c r="D290" s="15"/>
      <c r="E290" s="15"/>
      <c r="F290" s="15"/>
      <c r="G290" s="15"/>
      <c r="H290" s="15"/>
      <c r="I290" s="15"/>
      <c r="J290" s="15"/>
      <c r="K290" s="15"/>
      <c r="L290" s="15"/>
      <c r="M290" s="15"/>
      <c r="N290" s="15"/>
      <c r="O290" s="15"/>
    </row>
    <row r="291" customFormat="false" ht="33" hidden="false" customHeight="true" outlineLevel="0" collapsed="false">
      <c r="A291" s="9" t="s">
        <v>321</v>
      </c>
      <c r="B291" s="9"/>
      <c r="C291" s="9"/>
      <c r="D291" s="9"/>
      <c r="E291" s="9"/>
      <c r="F291" s="9"/>
      <c r="G291" s="9"/>
      <c r="H291" s="9"/>
      <c r="I291" s="9"/>
      <c r="J291" s="9"/>
      <c r="K291" s="9"/>
      <c r="L291" s="9"/>
      <c r="M291" s="9"/>
      <c r="N291" s="9"/>
      <c r="O291" s="9"/>
    </row>
    <row r="292" customFormat="false" ht="27.75" hidden="false" customHeight="true" outlineLevel="0" collapsed="false">
      <c r="A292" s="14" t="s">
        <v>322</v>
      </c>
      <c r="B292" s="14"/>
      <c r="C292" s="14"/>
      <c r="D292" s="14"/>
      <c r="E292" s="14"/>
      <c r="F292" s="14"/>
      <c r="G292" s="14"/>
      <c r="H292" s="14"/>
      <c r="I292" s="14"/>
      <c r="J292" s="14"/>
      <c r="K292" s="14"/>
      <c r="L292" s="14"/>
      <c r="M292" s="14"/>
      <c r="N292" s="14"/>
      <c r="O292" s="14"/>
    </row>
    <row r="293" customFormat="false" ht="11.25" hidden="false" customHeight="true" outlineLevel="0" collapsed="false">
      <c r="A293" s="17" t="n">
        <v>30101018</v>
      </c>
      <c r="B293" s="17" t="s">
        <v>323</v>
      </c>
      <c r="C293" s="23" t="n">
        <v>1</v>
      </c>
      <c r="D293" s="25" t="s">
        <v>69</v>
      </c>
      <c r="E293" s="19"/>
      <c r="F293" s="21"/>
      <c r="G293" s="21" t="n">
        <v>2</v>
      </c>
      <c r="H293" s="21"/>
      <c r="I293" s="21"/>
      <c r="J293" s="21"/>
      <c r="K293" s="22" t="n">
        <f aca="false">INDEX('Porte Honorário'!B:D,MATCH(TabJud!D293,'Porte Honorário'!A:A,0),1)</f>
        <v>209.71</v>
      </c>
      <c r="L293" s="22" t="n">
        <f aca="false">ROUND(C293*K293,2)</f>
        <v>209.71</v>
      </c>
      <c r="M293" s="22" t="n">
        <f aca="false">IF(E293&gt;0,ROUND(E293*'UCO e Filme'!$A$2,2),0)</f>
        <v>0</v>
      </c>
      <c r="N293" s="22" t="n">
        <f aca="false">IF(I293&gt;0,ROUND(I293*'UCO e Filme'!$A$11,2),0)</f>
        <v>0</v>
      </c>
      <c r="O293" s="22" t="n">
        <f aca="false">ROUND(L293+M293+N293,2)</f>
        <v>209.71</v>
      </c>
    </row>
    <row r="294" customFormat="false" ht="11.25" hidden="false" customHeight="true" outlineLevel="0" collapsed="false">
      <c r="A294" s="17" t="n">
        <v>30101026</v>
      </c>
      <c r="B294" s="17" t="s">
        <v>324</v>
      </c>
      <c r="C294" s="23" t="n">
        <v>1</v>
      </c>
      <c r="D294" s="25" t="s">
        <v>71</v>
      </c>
      <c r="E294" s="19"/>
      <c r="F294" s="21" t="n">
        <v>1</v>
      </c>
      <c r="G294" s="21" t="n">
        <v>3</v>
      </c>
      <c r="H294" s="21"/>
      <c r="I294" s="21"/>
      <c r="J294" s="21"/>
      <c r="K294" s="22" t="n">
        <f aca="false">INDEX('Porte Honorário'!B:D,MATCH(TabJud!D294,'Porte Honorário'!A:A,0),1)</f>
        <v>309.68</v>
      </c>
      <c r="L294" s="22" t="n">
        <f aca="false">ROUND(C294*K294,2)</f>
        <v>309.68</v>
      </c>
      <c r="M294" s="22" t="n">
        <f aca="false">IF(E294&gt;0,ROUND(E294*'UCO e Filme'!$A$2,2),0)</f>
        <v>0</v>
      </c>
      <c r="N294" s="22" t="n">
        <f aca="false">IF(I294&gt;0,ROUND(I294*'UCO e Filme'!$A$11,2),0)</f>
        <v>0</v>
      </c>
      <c r="O294" s="22" t="n">
        <f aca="false">ROUND(L294+M294+N294,2)</f>
        <v>309.68</v>
      </c>
    </row>
    <row r="295" customFormat="false" ht="11.25" hidden="false" customHeight="true" outlineLevel="0" collapsed="false">
      <c r="A295" s="17" t="n">
        <v>30101034</v>
      </c>
      <c r="B295" s="17" t="s">
        <v>325</v>
      </c>
      <c r="C295" s="23" t="n">
        <v>1</v>
      </c>
      <c r="D295" s="25" t="s">
        <v>73</v>
      </c>
      <c r="E295" s="19"/>
      <c r="F295" s="21" t="n">
        <v>1</v>
      </c>
      <c r="G295" s="21" t="n">
        <v>3</v>
      </c>
      <c r="H295" s="21"/>
      <c r="I295" s="21"/>
      <c r="J295" s="21"/>
      <c r="K295" s="22" t="n">
        <f aca="false">INDEX('Porte Honorário'!B:D,MATCH(TabJud!D295,'Porte Honorário'!A:A,0),1)</f>
        <v>360.46</v>
      </c>
      <c r="L295" s="22" t="n">
        <f aca="false">ROUND(C295*K295,2)</f>
        <v>360.46</v>
      </c>
      <c r="M295" s="22" t="n">
        <f aca="false">IF(E295&gt;0,ROUND(E295*'UCO e Filme'!$A$2,2),0)</f>
        <v>0</v>
      </c>
      <c r="N295" s="22" t="n">
        <f aca="false">IF(I295&gt;0,ROUND(I295*'UCO e Filme'!$A$11,2),0)</f>
        <v>0</v>
      </c>
      <c r="O295" s="22" t="n">
        <f aca="false">ROUND(L295+M295+N295,2)</f>
        <v>360.46</v>
      </c>
    </row>
    <row r="296" customFormat="false" ht="11.25" hidden="false" customHeight="true" outlineLevel="0" collapsed="false">
      <c r="A296" s="17" t="n">
        <v>30101042</v>
      </c>
      <c r="B296" s="17" t="s">
        <v>326</v>
      </c>
      <c r="C296" s="23" t="n">
        <v>1</v>
      </c>
      <c r="D296" s="25" t="s">
        <v>264</v>
      </c>
      <c r="E296" s="19"/>
      <c r="F296" s="21" t="n">
        <v>2</v>
      </c>
      <c r="G296" s="21" t="n">
        <v>3</v>
      </c>
      <c r="H296" s="21"/>
      <c r="I296" s="21"/>
      <c r="J296" s="21"/>
      <c r="K296" s="22" t="n">
        <f aca="false">INDEX('Porte Honorário'!B:D,MATCH(TabJud!D296,'Porte Honorário'!A:A,0),1)</f>
        <v>852.02</v>
      </c>
      <c r="L296" s="22" t="n">
        <f aca="false">ROUND(C296*K296,2)</f>
        <v>852.02</v>
      </c>
      <c r="M296" s="22" t="n">
        <f aca="false">IF(E296&gt;0,ROUND(E296*'UCO e Filme'!$A$2,2),0)</f>
        <v>0</v>
      </c>
      <c r="N296" s="22" t="n">
        <f aca="false">IF(I296&gt;0,ROUND(I296*'UCO e Filme'!$A$11,2),0)</f>
        <v>0</v>
      </c>
      <c r="O296" s="22" t="n">
        <f aca="false">ROUND(L296+M296+N296,2)</f>
        <v>852.02</v>
      </c>
    </row>
    <row r="297" customFormat="false" ht="11.25" hidden="false" customHeight="true" outlineLevel="0" collapsed="false">
      <c r="A297" s="17" t="n">
        <v>30101050</v>
      </c>
      <c r="B297" s="17" t="s">
        <v>327</v>
      </c>
      <c r="C297" s="23" t="n">
        <v>1</v>
      </c>
      <c r="D297" s="25" t="s">
        <v>93</v>
      </c>
      <c r="E297" s="19"/>
      <c r="F297" s="21" t="n">
        <v>1</v>
      </c>
      <c r="G297" s="21" t="n">
        <v>4</v>
      </c>
      <c r="H297" s="21"/>
      <c r="I297" s="21"/>
      <c r="J297" s="21"/>
      <c r="K297" s="22" t="n">
        <f aca="false">INDEX('Porte Honorário'!B:D,MATCH(TabJud!D297,'Porte Honorário'!A:A,0),1)</f>
        <v>250.68</v>
      </c>
      <c r="L297" s="22" t="n">
        <f aca="false">ROUND(C297*K297,2)</f>
        <v>250.68</v>
      </c>
      <c r="M297" s="22" t="n">
        <f aca="false">IF(E297&gt;0,ROUND(E297*'UCO e Filme'!$A$2,2),0)</f>
        <v>0</v>
      </c>
      <c r="N297" s="22" t="n">
        <f aca="false">IF(I297&gt;0,ROUND(I297*'UCO e Filme'!$A$11,2),0)</f>
        <v>0</v>
      </c>
      <c r="O297" s="22" t="n">
        <f aca="false">ROUND(L297+M297+N297,2)</f>
        <v>250.68</v>
      </c>
    </row>
    <row r="298" customFormat="false" ht="11.25" hidden="false" customHeight="true" outlineLevel="0" collapsed="false">
      <c r="A298" s="17" t="n">
        <v>30101069</v>
      </c>
      <c r="B298" s="17" t="s">
        <v>328</v>
      </c>
      <c r="C298" s="23" t="n">
        <v>1</v>
      </c>
      <c r="D298" s="25" t="s">
        <v>73</v>
      </c>
      <c r="E298" s="19"/>
      <c r="F298" s="21" t="n">
        <v>1</v>
      </c>
      <c r="G298" s="21" t="n">
        <v>2</v>
      </c>
      <c r="H298" s="21"/>
      <c r="I298" s="21"/>
      <c r="J298" s="21"/>
      <c r="K298" s="22" t="n">
        <f aca="false">INDEX('Porte Honorário'!B:D,MATCH(TabJud!D298,'Porte Honorário'!A:A,0),1)</f>
        <v>360.46</v>
      </c>
      <c r="L298" s="22" t="n">
        <f aca="false">ROUND(C298*K298,2)</f>
        <v>360.46</v>
      </c>
      <c r="M298" s="22" t="n">
        <f aca="false">IF(E298&gt;0,ROUND(E298*'UCO e Filme'!$A$2,2),0)</f>
        <v>0</v>
      </c>
      <c r="N298" s="22" t="n">
        <f aca="false">IF(I298&gt;0,ROUND(I298*'UCO e Filme'!$A$11,2),0)</f>
        <v>0</v>
      </c>
      <c r="O298" s="22" t="n">
        <f aca="false">ROUND(L298+M298+N298,2)</f>
        <v>360.46</v>
      </c>
    </row>
    <row r="299" customFormat="false" ht="22.5" hidden="false" customHeight="true" outlineLevel="0" collapsed="false">
      <c r="A299" s="17" t="n">
        <v>30101077</v>
      </c>
      <c r="B299" s="17" t="s">
        <v>329</v>
      </c>
      <c r="C299" s="23" t="n">
        <v>1</v>
      </c>
      <c r="D299" s="25" t="s">
        <v>82</v>
      </c>
      <c r="E299" s="19"/>
      <c r="F299" s="21" t="n">
        <v>1</v>
      </c>
      <c r="G299" s="21" t="n">
        <v>0</v>
      </c>
      <c r="H299" s="21"/>
      <c r="I299" s="21"/>
      <c r="J299" s="21"/>
      <c r="K299" s="22" t="n">
        <f aca="false">INDEX('Porte Honorário'!B:D,MATCH(TabJud!D299,'Porte Honorário'!A:A,0),1)</f>
        <v>88.48</v>
      </c>
      <c r="L299" s="22" t="n">
        <f aca="false">ROUND(C299*K299,2)</f>
        <v>88.48</v>
      </c>
      <c r="M299" s="22" t="n">
        <f aca="false">IF(E299&gt;0,ROUND(E299*'UCO e Filme'!$A$2,2),0)</f>
        <v>0</v>
      </c>
      <c r="N299" s="22" t="n">
        <f aca="false">IF(I299&gt;0,ROUND(I299*'UCO e Filme'!$A$11,2),0)</f>
        <v>0</v>
      </c>
      <c r="O299" s="22" t="n">
        <f aca="false">ROUND(L299+M299+N299,2)</f>
        <v>88.48</v>
      </c>
    </row>
    <row r="300" customFormat="false" ht="11.25" hidden="false" customHeight="true" outlineLevel="0" collapsed="false">
      <c r="A300" s="17" t="n">
        <v>30101085</v>
      </c>
      <c r="B300" s="17" t="s">
        <v>330</v>
      </c>
      <c r="C300" s="23" t="n">
        <v>1</v>
      </c>
      <c r="D300" s="25" t="s">
        <v>82</v>
      </c>
      <c r="E300" s="19"/>
      <c r="F300" s="21"/>
      <c r="G300" s="21" t="n">
        <v>0</v>
      </c>
      <c r="H300" s="21"/>
      <c r="I300" s="21"/>
      <c r="J300" s="21"/>
      <c r="K300" s="22" t="n">
        <f aca="false">INDEX('Porte Honorário'!B:D,MATCH(TabJud!D300,'Porte Honorário'!A:A,0),1)</f>
        <v>88.48</v>
      </c>
      <c r="L300" s="22" t="n">
        <f aca="false">ROUND(C300*K300,2)</f>
        <v>88.48</v>
      </c>
      <c r="M300" s="22" t="n">
        <f aca="false">IF(E300&gt;0,ROUND(E300*'UCO e Filme'!$A$2,2),0)</f>
        <v>0</v>
      </c>
      <c r="N300" s="22" t="n">
        <f aca="false">IF(I300&gt;0,ROUND(I300*'UCO e Filme'!$A$11,2),0)</f>
        <v>0</v>
      </c>
      <c r="O300" s="22" t="n">
        <f aca="false">ROUND(L300+M300+N300,2)</f>
        <v>88.48</v>
      </c>
    </row>
    <row r="301" customFormat="false" ht="11.25" hidden="false" customHeight="true" outlineLevel="0" collapsed="false">
      <c r="A301" s="17" t="n">
        <v>30101093</v>
      </c>
      <c r="B301" s="17" t="s">
        <v>331</v>
      </c>
      <c r="C301" s="23" t="n">
        <v>1</v>
      </c>
      <c r="D301" s="25" t="s">
        <v>138</v>
      </c>
      <c r="E301" s="19"/>
      <c r="F301" s="21"/>
      <c r="G301" s="21" t="n">
        <v>0</v>
      </c>
      <c r="H301" s="21"/>
      <c r="I301" s="21"/>
      <c r="J301" s="21"/>
      <c r="K301" s="22" t="n">
        <f aca="false">INDEX('Porte Honorário'!B:D,MATCH(TabJud!D301,'Porte Honorário'!A:A,0),1)</f>
        <v>32.78</v>
      </c>
      <c r="L301" s="22" t="n">
        <f aca="false">ROUND(C301*K301,2)</f>
        <v>32.78</v>
      </c>
      <c r="M301" s="22" t="n">
        <f aca="false">IF(E301&gt;0,ROUND(E301*'UCO e Filme'!$A$2,2),0)</f>
        <v>0</v>
      </c>
      <c r="N301" s="22" t="n">
        <f aca="false">IF(I301&gt;0,ROUND(I301*'UCO e Filme'!$A$11,2),0)</f>
        <v>0</v>
      </c>
      <c r="O301" s="22" t="n">
        <f aca="false">ROUND(L301+M301+N301,2)</f>
        <v>32.78</v>
      </c>
    </row>
    <row r="302" customFormat="false" ht="11.25" hidden="false" customHeight="true" outlineLevel="0" collapsed="false">
      <c r="A302" s="17" t="n">
        <v>30101107</v>
      </c>
      <c r="B302" s="17" t="s">
        <v>332</v>
      </c>
      <c r="C302" s="23" t="n">
        <v>1</v>
      </c>
      <c r="D302" s="25" t="s">
        <v>64</v>
      </c>
      <c r="E302" s="19"/>
      <c r="F302" s="21"/>
      <c r="G302" s="21" t="n">
        <v>0</v>
      </c>
      <c r="H302" s="21"/>
      <c r="I302" s="21"/>
      <c r="J302" s="21"/>
      <c r="K302" s="22" t="n">
        <f aca="false">INDEX('Porte Honorário'!B:D,MATCH(TabJud!D302,'Porte Honorário'!A:A,0),1)</f>
        <v>65.56</v>
      </c>
      <c r="L302" s="22" t="n">
        <f aca="false">ROUND(C302*K302,2)</f>
        <v>65.56</v>
      </c>
      <c r="M302" s="22" t="n">
        <f aca="false">IF(E302&gt;0,ROUND(E302*'UCO e Filme'!$A$2,2),0)</f>
        <v>0</v>
      </c>
      <c r="N302" s="22" t="n">
        <f aca="false">IF(I302&gt;0,ROUND(I302*'UCO e Filme'!$A$11,2),0)</f>
        <v>0</v>
      </c>
      <c r="O302" s="22" t="n">
        <f aca="false">ROUND(L302+M302+N302,2)</f>
        <v>65.56</v>
      </c>
    </row>
    <row r="303" customFormat="false" ht="11.25" hidden="false" customHeight="true" outlineLevel="0" collapsed="false">
      <c r="A303" s="17" t="n">
        <v>30101115</v>
      </c>
      <c r="B303" s="17" t="s">
        <v>333</v>
      </c>
      <c r="C303" s="23" t="n">
        <v>1</v>
      </c>
      <c r="D303" s="25" t="s">
        <v>73</v>
      </c>
      <c r="E303" s="19"/>
      <c r="F303" s="21" t="n">
        <v>1</v>
      </c>
      <c r="G303" s="21" t="n">
        <v>3</v>
      </c>
      <c r="H303" s="21"/>
      <c r="I303" s="21"/>
      <c r="J303" s="21"/>
      <c r="K303" s="22" t="n">
        <f aca="false">INDEX('Porte Honorário'!B:D,MATCH(TabJud!D303,'Porte Honorário'!A:A,0),1)</f>
        <v>360.46</v>
      </c>
      <c r="L303" s="22" t="n">
        <f aca="false">ROUND(C303*K303,2)</f>
        <v>360.46</v>
      </c>
      <c r="M303" s="22" t="n">
        <f aca="false">IF(E303&gt;0,ROUND(E303*'UCO e Filme'!$A$2,2),0)</f>
        <v>0</v>
      </c>
      <c r="N303" s="22" t="n">
        <f aca="false">IF(I303&gt;0,ROUND(I303*'UCO e Filme'!$A$11,2),0)</f>
        <v>0</v>
      </c>
      <c r="O303" s="22" t="n">
        <f aca="false">ROUND(L303+M303+N303,2)</f>
        <v>360.46</v>
      </c>
    </row>
    <row r="304" customFormat="false" ht="11.25" hidden="false" customHeight="true" outlineLevel="0" collapsed="false">
      <c r="A304" s="17" t="n">
        <v>30101140</v>
      </c>
      <c r="B304" s="17" t="s">
        <v>334</v>
      </c>
      <c r="C304" s="23" t="n">
        <v>1</v>
      </c>
      <c r="D304" s="25" t="s">
        <v>335</v>
      </c>
      <c r="E304" s="19"/>
      <c r="F304" s="21" t="n">
        <v>2</v>
      </c>
      <c r="G304" s="21" t="n">
        <v>4</v>
      </c>
      <c r="H304" s="21"/>
      <c r="I304" s="21"/>
      <c r="J304" s="21"/>
      <c r="K304" s="22" t="n">
        <f aca="false">INDEX('Porte Honorário'!B:D,MATCH(TabJud!D304,'Porte Honorário'!A:A,0),1)</f>
        <v>1091.25</v>
      </c>
      <c r="L304" s="22" t="n">
        <f aca="false">ROUND(C304*K304,2)</f>
        <v>1091.25</v>
      </c>
      <c r="M304" s="22" t="n">
        <f aca="false">IF(E304&gt;0,ROUND(E304*'UCO e Filme'!$A$2,2),0)</f>
        <v>0</v>
      </c>
      <c r="N304" s="22" t="n">
        <f aca="false">IF(I304&gt;0,ROUND(I304*'UCO e Filme'!$A$11,2),0)</f>
        <v>0</v>
      </c>
      <c r="O304" s="22" t="n">
        <f aca="false">ROUND(L304+M304+N304,2)</f>
        <v>1091.25</v>
      </c>
    </row>
    <row r="305" customFormat="false" ht="22.5" hidden="false" customHeight="true" outlineLevel="0" collapsed="false">
      <c r="A305" s="17" t="n">
        <v>30101158</v>
      </c>
      <c r="B305" s="17" t="s">
        <v>336</v>
      </c>
      <c r="C305" s="23" t="n">
        <v>1</v>
      </c>
      <c r="D305" s="25" t="s">
        <v>337</v>
      </c>
      <c r="E305" s="19"/>
      <c r="F305" s="21" t="n">
        <v>1</v>
      </c>
      <c r="G305" s="21" t="n">
        <v>5</v>
      </c>
      <c r="H305" s="21"/>
      <c r="I305" s="21"/>
      <c r="J305" s="21"/>
      <c r="K305" s="22" t="n">
        <f aca="false">INDEX('Porte Honorário'!B:D,MATCH(TabJud!D305,'Porte Honorário'!A:A,0),1)</f>
        <v>417.82</v>
      </c>
      <c r="L305" s="22" t="n">
        <f aca="false">ROUND(C305*K305,2)</f>
        <v>417.82</v>
      </c>
      <c r="M305" s="22" t="n">
        <f aca="false">IF(E305&gt;0,ROUND(E305*'UCO e Filme'!$A$2,2),0)</f>
        <v>0</v>
      </c>
      <c r="N305" s="22" t="n">
        <f aca="false">IF(I305&gt;0,ROUND(I305*'UCO e Filme'!$A$11,2),0)</f>
        <v>0</v>
      </c>
      <c r="O305" s="22" t="n">
        <f aca="false">ROUND(L305+M305+N305,2)</f>
        <v>417.82</v>
      </c>
    </row>
    <row r="306" customFormat="false" ht="11.25" hidden="false" customHeight="true" outlineLevel="0" collapsed="false">
      <c r="A306" s="17" t="n">
        <v>30101166</v>
      </c>
      <c r="B306" s="17" t="s">
        <v>338</v>
      </c>
      <c r="C306" s="23" t="n">
        <v>1</v>
      </c>
      <c r="D306" s="25" t="s">
        <v>339</v>
      </c>
      <c r="E306" s="19"/>
      <c r="F306" s="21" t="n">
        <v>2</v>
      </c>
      <c r="G306" s="21" t="n">
        <v>6</v>
      </c>
      <c r="H306" s="21"/>
      <c r="I306" s="21"/>
      <c r="J306" s="21"/>
      <c r="K306" s="22" t="n">
        <f aca="false">INDEX('Porte Honorário'!B:D,MATCH(TabJud!D306,'Porte Honorário'!A:A,0),1)</f>
        <v>991.29</v>
      </c>
      <c r="L306" s="22" t="n">
        <f aca="false">ROUND(C306*K306,2)</f>
        <v>991.29</v>
      </c>
      <c r="M306" s="22" t="n">
        <f aca="false">IF(E306&gt;0,ROUND(E306*'UCO e Filme'!$A$2,2),0)</f>
        <v>0</v>
      </c>
      <c r="N306" s="22" t="n">
        <f aca="false">IF(I306&gt;0,ROUND(I306*'UCO e Filme'!$A$11,2),0)</f>
        <v>0</v>
      </c>
      <c r="O306" s="22" t="n">
        <f aca="false">ROUND(L306+M306+N306,2)</f>
        <v>991.29</v>
      </c>
    </row>
    <row r="307" customFormat="false" ht="22.5" hidden="false" customHeight="true" outlineLevel="0" collapsed="false">
      <c r="A307" s="17" t="n">
        <v>30101174</v>
      </c>
      <c r="B307" s="17" t="s">
        <v>340</v>
      </c>
      <c r="C307" s="23" t="n">
        <v>1</v>
      </c>
      <c r="D307" s="25" t="s">
        <v>339</v>
      </c>
      <c r="E307" s="19"/>
      <c r="F307" s="21" t="n">
        <v>2</v>
      </c>
      <c r="G307" s="21" t="n">
        <v>4</v>
      </c>
      <c r="H307" s="21"/>
      <c r="I307" s="21"/>
      <c r="J307" s="21"/>
      <c r="K307" s="22" t="n">
        <f aca="false">INDEX('Porte Honorário'!B:D,MATCH(TabJud!D307,'Porte Honorário'!A:A,0),1)</f>
        <v>991.29</v>
      </c>
      <c r="L307" s="22" t="n">
        <f aca="false">ROUND(C307*K307,2)</f>
        <v>991.29</v>
      </c>
      <c r="M307" s="22" t="n">
        <f aca="false">IF(E307&gt;0,ROUND(E307*'UCO e Filme'!$A$2,2),0)</f>
        <v>0</v>
      </c>
      <c r="N307" s="22" t="n">
        <f aca="false">IF(I307&gt;0,ROUND(I307*'UCO e Filme'!$A$11,2),0)</f>
        <v>0</v>
      </c>
      <c r="O307" s="22" t="n">
        <f aca="false">ROUND(L307+M307+N307,2)</f>
        <v>991.29</v>
      </c>
    </row>
    <row r="308" customFormat="false" ht="22.5" hidden="false" customHeight="true" outlineLevel="0" collapsed="false">
      <c r="A308" s="17" t="n">
        <v>30101182</v>
      </c>
      <c r="B308" s="17" t="s">
        <v>341</v>
      </c>
      <c r="C308" s="23" t="n">
        <v>1</v>
      </c>
      <c r="D308" s="25" t="s">
        <v>339</v>
      </c>
      <c r="E308" s="19"/>
      <c r="F308" s="21" t="n">
        <v>2</v>
      </c>
      <c r="G308" s="21" t="n">
        <v>4</v>
      </c>
      <c r="H308" s="21"/>
      <c r="I308" s="21"/>
      <c r="J308" s="21"/>
      <c r="K308" s="22" t="n">
        <f aca="false">INDEX('Porte Honorário'!B:D,MATCH(TabJud!D308,'Porte Honorário'!A:A,0),1)</f>
        <v>991.29</v>
      </c>
      <c r="L308" s="22" t="n">
        <f aca="false">ROUND(C308*K308,2)</f>
        <v>991.29</v>
      </c>
      <c r="M308" s="22" t="n">
        <f aca="false">IF(E308&gt;0,ROUND(E308*'UCO e Filme'!$A$2,2),0)</f>
        <v>0</v>
      </c>
      <c r="N308" s="22" t="n">
        <f aca="false">IF(I308&gt;0,ROUND(I308*'UCO e Filme'!$A$11,2),0)</f>
        <v>0</v>
      </c>
      <c r="O308" s="22" t="n">
        <f aca="false">ROUND(L308+M308+N308,2)</f>
        <v>991.29</v>
      </c>
    </row>
    <row r="309" customFormat="false" ht="22.5" hidden="false" customHeight="true" outlineLevel="0" collapsed="false">
      <c r="A309" s="17" t="n">
        <v>30101190</v>
      </c>
      <c r="B309" s="17" t="s">
        <v>342</v>
      </c>
      <c r="C309" s="23" t="n">
        <v>1</v>
      </c>
      <c r="D309" s="25" t="s">
        <v>343</v>
      </c>
      <c r="E309" s="19"/>
      <c r="F309" s="21" t="n">
        <v>2</v>
      </c>
      <c r="G309" s="21" t="n">
        <v>4</v>
      </c>
      <c r="H309" s="21"/>
      <c r="I309" s="21"/>
      <c r="J309" s="21"/>
      <c r="K309" s="22" t="n">
        <f aca="false">INDEX('Porte Honorário'!B:D,MATCH(TabJud!D309,'Porte Honorário'!A:A,0),1)</f>
        <v>909.36</v>
      </c>
      <c r="L309" s="22" t="n">
        <f aca="false">ROUND(C309*K309,2)</f>
        <v>909.36</v>
      </c>
      <c r="M309" s="22" t="n">
        <f aca="false">IF(E309&gt;0,ROUND(E309*'UCO e Filme'!$A$2,2),0)</f>
        <v>0</v>
      </c>
      <c r="N309" s="22" t="n">
        <f aca="false">IF(I309&gt;0,ROUND(I309*'UCO e Filme'!$A$11,2),0)</f>
        <v>0</v>
      </c>
      <c r="O309" s="22" t="n">
        <f aca="false">ROUND(L309+M309+N309,2)</f>
        <v>909.36</v>
      </c>
    </row>
    <row r="310" customFormat="false" ht="11.25" hidden="false" customHeight="true" outlineLevel="0" collapsed="false">
      <c r="A310" s="17" t="n">
        <v>30101204</v>
      </c>
      <c r="B310" s="17" t="s">
        <v>344</v>
      </c>
      <c r="C310" s="23" t="n">
        <v>1</v>
      </c>
      <c r="D310" s="25" t="s">
        <v>103</v>
      </c>
      <c r="E310" s="19"/>
      <c r="F310" s="21"/>
      <c r="G310" s="21" t="n">
        <v>2</v>
      </c>
      <c r="H310" s="21"/>
      <c r="I310" s="21"/>
      <c r="J310" s="21"/>
      <c r="K310" s="22" t="n">
        <f aca="false">INDEX('Porte Honorário'!B:D,MATCH(TabJud!D310,'Porte Honorário'!A:A,0),1)</f>
        <v>183.5</v>
      </c>
      <c r="L310" s="22" t="n">
        <f aca="false">ROUND(C310*K310,2)</f>
        <v>183.5</v>
      </c>
      <c r="M310" s="22" t="n">
        <f aca="false">IF(E310&gt;0,ROUND(E310*'UCO e Filme'!$A$2,2),0)</f>
        <v>0</v>
      </c>
      <c r="N310" s="22" t="n">
        <f aca="false">IF(I310&gt;0,ROUND(I310*'UCO e Filme'!$A$11,2),0)</f>
        <v>0</v>
      </c>
      <c r="O310" s="22" t="n">
        <f aca="false">ROUND(L310+M310+N310,2)</f>
        <v>183.5</v>
      </c>
    </row>
    <row r="311" customFormat="false" ht="11.25" hidden="false" customHeight="true" outlineLevel="0" collapsed="false">
      <c r="A311" s="17" t="n">
        <v>30101212</v>
      </c>
      <c r="B311" s="17" t="s">
        <v>345</v>
      </c>
      <c r="C311" s="23" t="n">
        <v>1</v>
      </c>
      <c r="D311" s="25" t="s">
        <v>99</v>
      </c>
      <c r="E311" s="19"/>
      <c r="F311" s="21"/>
      <c r="G311" s="21" t="n">
        <v>1</v>
      </c>
      <c r="H311" s="21"/>
      <c r="I311" s="21"/>
      <c r="J311" s="21"/>
      <c r="K311" s="22" t="n">
        <f aca="false">INDEX('Porte Honorário'!B:D,MATCH(TabJud!D311,'Porte Honorário'!A:A,0),1)</f>
        <v>49.16</v>
      </c>
      <c r="L311" s="22" t="n">
        <f aca="false">ROUND(C311*K311,2)</f>
        <v>49.16</v>
      </c>
      <c r="M311" s="22" t="n">
        <f aca="false">IF(E311&gt;0,ROUND(E311*'UCO e Filme'!$A$2,2),0)</f>
        <v>0</v>
      </c>
      <c r="N311" s="22" t="n">
        <f aca="false">IF(I311&gt;0,ROUND(I311*'UCO e Filme'!$A$11,2),0)</f>
        <v>0</v>
      </c>
      <c r="O311" s="22" t="n">
        <f aca="false">ROUND(L311+M311+N311,2)</f>
        <v>49.16</v>
      </c>
    </row>
    <row r="312" customFormat="false" ht="11.25" hidden="false" customHeight="true" outlineLevel="0" collapsed="false">
      <c r="A312" s="17" t="n">
        <v>30101220</v>
      </c>
      <c r="B312" s="17" t="s">
        <v>346</v>
      </c>
      <c r="C312" s="23" t="n">
        <v>1</v>
      </c>
      <c r="D312" s="25" t="s">
        <v>146</v>
      </c>
      <c r="E312" s="19"/>
      <c r="F312" s="21"/>
      <c r="G312" s="21" t="n">
        <v>1</v>
      </c>
      <c r="H312" s="21"/>
      <c r="I312" s="21"/>
      <c r="J312" s="21"/>
      <c r="K312" s="22" t="n">
        <f aca="false">INDEX('Porte Honorário'!B:D,MATCH(TabJud!D312,'Porte Honorário'!A:A,0),1)</f>
        <v>104.87</v>
      </c>
      <c r="L312" s="22" t="n">
        <f aca="false">ROUND(C312*K312,2)</f>
        <v>104.87</v>
      </c>
      <c r="M312" s="22" t="n">
        <f aca="false">IF(E312&gt;0,ROUND(E312*'UCO e Filme'!$A$2,2),0)</f>
        <v>0</v>
      </c>
      <c r="N312" s="22" t="n">
        <f aca="false">IF(I312&gt;0,ROUND(I312*'UCO e Filme'!$A$11,2),0)</f>
        <v>0</v>
      </c>
      <c r="O312" s="22" t="n">
        <f aca="false">ROUND(L312+M312+N312,2)</f>
        <v>104.87</v>
      </c>
    </row>
    <row r="313" customFormat="false" ht="11.25" hidden="false" customHeight="true" outlineLevel="0" collapsed="false">
      <c r="A313" s="17" t="n">
        <v>30101239</v>
      </c>
      <c r="B313" s="17" t="s">
        <v>347</v>
      </c>
      <c r="C313" s="23" t="n">
        <v>1</v>
      </c>
      <c r="D313" s="25" t="s">
        <v>146</v>
      </c>
      <c r="E313" s="19"/>
      <c r="F313" s="21"/>
      <c r="G313" s="21" t="n">
        <v>1</v>
      </c>
      <c r="H313" s="21"/>
      <c r="I313" s="21"/>
      <c r="J313" s="21"/>
      <c r="K313" s="22" t="n">
        <f aca="false">INDEX('Porte Honorário'!B:D,MATCH(TabJud!D313,'Porte Honorário'!A:A,0),1)</f>
        <v>104.87</v>
      </c>
      <c r="L313" s="22" t="n">
        <f aca="false">ROUND(C313*K313,2)</f>
        <v>104.87</v>
      </c>
      <c r="M313" s="22" t="n">
        <f aca="false">IF(E313&gt;0,ROUND(E313*'UCO e Filme'!$A$2,2),0)</f>
        <v>0</v>
      </c>
      <c r="N313" s="22" t="n">
        <f aca="false">IF(I313&gt;0,ROUND(I313*'UCO e Filme'!$A$11,2),0)</f>
        <v>0</v>
      </c>
      <c r="O313" s="22" t="n">
        <f aca="false">ROUND(L313+M313+N313,2)</f>
        <v>104.87</v>
      </c>
    </row>
    <row r="314" customFormat="false" ht="11.25" hidden="false" customHeight="true" outlineLevel="0" collapsed="false">
      <c r="A314" s="17" t="n">
        <v>30101247</v>
      </c>
      <c r="B314" s="17" t="s">
        <v>348</v>
      </c>
      <c r="C314" s="23" t="n">
        <v>1</v>
      </c>
      <c r="D314" s="25" t="s">
        <v>52</v>
      </c>
      <c r="E314" s="19"/>
      <c r="F314" s="21"/>
      <c r="G314" s="21" t="n">
        <v>0</v>
      </c>
      <c r="H314" s="21"/>
      <c r="I314" s="21"/>
      <c r="J314" s="21"/>
      <c r="K314" s="22" t="n">
        <f aca="false">INDEX('Porte Honorário'!B:D,MATCH(TabJud!D314,'Porte Honorário'!A:A,0),1)</f>
        <v>144.2</v>
      </c>
      <c r="L314" s="22" t="n">
        <f aca="false">ROUND(C314*K314,2)</f>
        <v>144.2</v>
      </c>
      <c r="M314" s="22" t="n">
        <f aca="false">IF(E314&gt;0,ROUND(E314*'UCO e Filme'!$A$2,2),0)</f>
        <v>0</v>
      </c>
      <c r="N314" s="22" t="n">
        <f aca="false">IF(I314&gt;0,ROUND(I314*'UCO e Filme'!$A$11,2),0)</f>
        <v>0</v>
      </c>
      <c r="O314" s="22" t="n">
        <f aca="false">ROUND(L314+M314+N314,2)</f>
        <v>144.2</v>
      </c>
    </row>
    <row r="315" customFormat="false" ht="11.25" hidden="false" customHeight="true" outlineLevel="0" collapsed="false">
      <c r="A315" s="17" t="n">
        <v>30101255</v>
      </c>
      <c r="B315" s="17" t="s">
        <v>349</v>
      </c>
      <c r="C315" s="23" t="n">
        <v>1</v>
      </c>
      <c r="D315" s="25" t="s">
        <v>64</v>
      </c>
      <c r="E315" s="19"/>
      <c r="F315" s="21"/>
      <c r="G315" s="21" t="n">
        <v>0</v>
      </c>
      <c r="H315" s="21"/>
      <c r="I315" s="21"/>
      <c r="J315" s="21"/>
      <c r="K315" s="22" t="n">
        <f aca="false">INDEX('Porte Honorário'!B:D,MATCH(TabJud!D315,'Porte Honorário'!A:A,0),1)</f>
        <v>65.56</v>
      </c>
      <c r="L315" s="22" t="n">
        <f aca="false">ROUND(C315*K315,2)</f>
        <v>65.56</v>
      </c>
      <c r="M315" s="22" t="n">
        <f aca="false">IF(E315&gt;0,ROUND(E315*'UCO e Filme'!$A$2,2),0)</f>
        <v>0</v>
      </c>
      <c r="N315" s="22" t="n">
        <f aca="false">IF(I315&gt;0,ROUND(I315*'UCO e Filme'!$A$11,2),0)</f>
        <v>0</v>
      </c>
      <c r="O315" s="22" t="n">
        <f aca="false">ROUND(L315+M315+N315,2)</f>
        <v>65.56</v>
      </c>
    </row>
    <row r="316" customFormat="false" ht="11.25" hidden="false" customHeight="true" outlineLevel="0" collapsed="false">
      <c r="A316" s="17" t="n">
        <v>30101263</v>
      </c>
      <c r="B316" s="17" t="s">
        <v>350</v>
      </c>
      <c r="C316" s="23" t="n">
        <v>1</v>
      </c>
      <c r="D316" s="25" t="s">
        <v>71</v>
      </c>
      <c r="E316" s="19"/>
      <c r="F316" s="21"/>
      <c r="G316" s="21" t="n">
        <v>0</v>
      </c>
      <c r="H316" s="21"/>
      <c r="I316" s="21"/>
      <c r="J316" s="21"/>
      <c r="K316" s="22" t="n">
        <f aca="false">INDEX('Porte Honorário'!B:D,MATCH(TabJud!D316,'Porte Honorário'!A:A,0),1)</f>
        <v>309.68</v>
      </c>
      <c r="L316" s="22" t="n">
        <f aca="false">ROUND(C316*K316,2)</f>
        <v>309.68</v>
      </c>
      <c r="M316" s="22" t="n">
        <f aca="false">IF(E316&gt;0,ROUND(E316*'UCO e Filme'!$A$2,2),0)</f>
        <v>0</v>
      </c>
      <c r="N316" s="22" t="n">
        <f aca="false">IF(I316&gt;0,ROUND(I316*'UCO e Filme'!$A$11,2),0)</f>
        <v>0</v>
      </c>
      <c r="O316" s="22" t="n">
        <f aca="false">ROUND(L316+M316+N316,2)</f>
        <v>309.68</v>
      </c>
    </row>
    <row r="317" customFormat="false" ht="11.25" hidden="false" customHeight="true" outlineLevel="0" collapsed="false">
      <c r="A317" s="17" t="n">
        <v>30101271</v>
      </c>
      <c r="B317" s="17" t="s">
        <v>351</v>
      </c>
      <c r="C317" s="23" t="n">
        <v>1</v>
      </c>
      <c r="D317" s="25" t="s">
        <v>335</v>
      </c>
      <c r="E317" s="19"/>
      <c r="F317" s="21" t="n">
        <v>2</v>
      </c>
      <c r="G317" s="21" t="n">
        <v>5</v>
      </c>
      <c r="H317" s="21"/>
      <c r="I317" s="21"/>
      <c r="J317" s="21"/>
      <c r="K317" s="22" t="n">
        <f aca="false">INDEX('Porte Honorário'!B:D,MATCH(TabJud!D317,'Porte Honorário'!A:A,0),1)</f>
        <v>1091.25</v>
      </c>
      <c r="L317" s="22" t="n">
        <f aca="false">ROUND(C317*K317,2)</f>
        <v>1091.25</v>
      </c>
      <c r="M317" s="22" t="n">
        <f aca="false">IF(E317&gt;0,ROUND(E317*'UCO e Filme'!$A$2,2),0)</f>
        <v>0</v>
      </c>
      <c r="N317" s="22" t="n">
        <f aca="false">IF(I317&gt;0,ROUND(I317*'UCO e Filme'!$A$11,2),0)</f>
        <v>0</v>
      </c>
      <c r="O317" s="22" t="n">
        <f aca="false">ROUND(L317+M317+N317,2)</f>
        <v>1091.25</v>
      </c>
    </row>
    <row r="318" customFormat="false" ht="11.25" hidden="false" customHeight="true" outlineLevel="0" collapsed="false">
      <c r="A318" s="17" t="n">
        <v>30101280</v>
      </c>
      <c r="B318" s="17" t="s">
        <v>352</v>
      </c>
      <c r="C318" s="23" t="n">
        <v>1</v>
      </c>
      <c r="D318" s="25" t="s">
        <v>69</v>
      </c>
      <c r="E318" s="19"/>
      <c r="F318" s="21"/>
      <c r="G318" s="21" t="n">
        <v>2</v>
      </c>
      <c r="H318" s="21"/>
      <c r="I318" s="21"/>
      <c r="J318" s="21"/>
      <c r="K318" s="22" t="n">
        <f aca="false">INDEX('Porte Honorário'!B:D,MATCH(TabJud!D318,'Porte Honorário'!A:A,0),1)</f>
        <v>209.71</v>
      </c>
      <c r="L318" s="22" t="n">
        <f aca="false">ROUND(C318*K318,2)</f>
        <v>209.71</v>
      </c>
      <c r="M318" s="22" t="n">
        <f aca="false">IF(E318&gt;0,ROUND(E318*'UCO e Filme'!$A$2,2),0)</f>
        <v>0</v>
      </c>
      <c r="N318" s="22" t="n">
        <f aca="false">IF(I318&gt;0,ROUND(I318*'UCO e Filme'!$A$11,2),0)</f>
        <v>0</v>
      </c>
      <c r="O318" s="22" t="n">
        <f aca="false">ROUND(L318+M318+N318,2)</f>
        <v>209.71</v>
      </c>
    </row>
    <row r="319" customFormat="false" ht="22.5" hidden="false" customHeight="true" outlineLevel="0" collapsed="false">
      <c r="A319" s="17" t="n">
        <v>30101298</v>
      </c>
      <c r="B319" s="17" t="s">
        <v>353</v>
      </c>
      <c r="C319" s="23" t="n">
        <v>1</v>
      </c>
      <c r="D319" s="25" t="s">
        <v>146</v>
      </c>
      <c r="E319" s="19"/>
      <c r="F319" s="21"/>
      <c r="G319" s="21" t="n">
        <v>0</v>
      </c>
      <c r="H319" s="21"/>
      <c r="I319" s="21"/>
      <c r="J319" s="21"/>
      <c r="K319" s="22" t="n">
        <f aca="false">INDEX('Porte Honorário'!B:D,MATCH(TabJud!D319,'Porte Honorário'!A:A,0),1)</f>
        <v>104.87</v>
      </c>
      <c r="L319" s="22" t="n">
        <f aca="false">ROUND(C319*K319,2)</f>
        <v>104.87</v>
      </c>
      <c r="M319" s="22" t="n">
        <f aca="false">IF(E319&gt;0,ROUND(E319*'UCO e Filme'!$A$2,2),0)</f>
        <v>0</v>
      </c>
      <c r="N319" s="22" t="n">
        <f aca="false">IF(I319&gt;0,ROUND(I319*'UCO e Filme'!$A$11,2),0)</f>
        <v>0</v>
      </c>
      <c r="O319" s="22" t="n">
        <f aca="false">ROUND(L319+M319+N319,2)</f>
        <v>104.87</v>
      </c>
    </row>
    <row r="320" customFormat="false" ht="11.25" hidden="false" customHeight="true" outlineLevel="0" collapsed="false">
      <c r="A320" s="17" t="n">
        <v>30101301</v>
      </c>
      <c r="B320" s="17" t="s">
        <v>354</v>
      </c>
      <c r="C320" s="23" t="n">
        <v>1</v>
      </c>
      <c r="D320" s="25" t="s">
        <v>73</v>
      </c>
      <c r="E320" s="19"/>
      <c r="F320" s="21" t="n">
        <v>1</v>
      </c>
      <c r="G320" s="21" t="n">
        <v>2</v>
      </c>
      <c r="H320" s="21"/>
      <c r="I320" s="21"/>
      <c r="J320" s="21"/>
      <c r="K320" s="22" t="n">
        <f aca="false">INDEX('Porte Honorário'!B:D,MATCH(TabJud!D320,'Porte Honorário'!A:A,0),1)</f>
        <v>360.46</v>
      </c>
      <c r="L320" s="22" t="n">
        <f aca="false">ROUND(C320*K320,2)</f>
        <v>360.46</v>
      </c>
      <c r="M320" s="22" t="n">
        <f aca="false">IF(E320&gt;0,ROUND(E320*'UCO e Filme'!$A$2,2),0)</f>
        <v>0</v>
      </c>
      <c r="N320" s="22" t="n">
        <f aca="false">IF(I320&gt;0,ROUND(I320*'UCO e Filme'!$A$11,2),0)</f>
        <v>0</v>
      </c>
      <c r="O320" s="22" t="n">
        <f aca="false">ROUND(L320+M320+N320,2)</f>
        <v>360.46</v>
      </c>
    </row>
    <row r="321" customFormat="false" ht="11.25" hidden="false" customHeight="true" outlineLevel="0" collapsed="false">
      <c r="A321" s="17" t="n">
        <v>30101310</v>
      </c>
      <c r="B321" s="17" t="s">
        <v>355</v>
      </c>
      <c r="C321" s="23" t="n">
        <v>1</v>
      </c>
      <c r="D321" s="25" t="s">
        <v>73</v>
      </c>
      <c r="E321" s="19"/>
      <c r="F321" s="21" t="n">
        <v>1</v>
      </c>
      <c r="G321" s="21" t="n">
        <v>2</v>
      </c>
      <c r="H321" s="21"/>
      <c r="I321" s="21"/>
      <c r="J321" s="21"/>
      <c r="K321" s="22" t="n">
        <f aca="false">INDEX('Porte Honorário'!B:D,MATCH(TabJud!D321,'Porte Honorário'!A:A,0),1)</f>
        <v>360.46</v>
      </c>
      <c r="L321" s="22" t="n">
        <f aca="false">ROUND(C321*K321,2)</f>
        <v>360.46</v>
      </c>
      <c r="M321" s="22" t="n">
        <f aca="false">IF(E321&gt;0,ROUND(E321*'UCO e Filme'!$A$2,2),0)</f>
        <v>0</v>
      </c>
      <c r="N321" s="22" t="n">
        <f aca="false">IF(I321&gt;0,ROUND(I321*'UCO e Filme'!$A$11,2),0)</f>
        <v>0</v>
      </c>
      <c r="O321" s="22" t="n">
        <f aca="false">ROUND(L321+M321+N321,2)</f>
        <v>360.46</v>
      </c>
    </row>
    <row r="322" customFormat="false" ht="11.25" hidden="false" customHeight="true" outlineLevel="0" collapsed="false">
      <c r="A322" s="17" t="n">
        <v>30101328</v>
      </c>
      <c r="B322" s="17" t="s">
        <v>356</v>
      </c>
      <c r="C322" s="23" t="n">
        <v>1</v>
      </c>
      <c r="D322" s="25" t="s">
        <v>73</v>
      </c>
      <c r="E322" s="19"/>
      <c r="F322" s="21" t="n">
        <v>1</v>
      </c>
      <c r="G322" s="21" t="n">
        <v>2</v>
      </c>
      <c r="H322" s="21"/>
      <c r="I322" s="21"/>
      <c r="J322" s="21"/>
      <c r="K322" s="22" t="n">
        <f aca="false">INDEX('Porte Honorário'!B:D,MATCH(TabJud!D322,'Porte Honorário'!A:A,0),1)</f>
        <v>360.46</v>
      </c>
      <c r="L322" s="22" t="n">
        <f aca="false">ROUND(C322*K322,2)</f>
        <v>360.46</v>
      </c>
      <c r="M322" s="22" t="n">
        <f aca="false">IF(E322&gt;0,ROUND(E322*'UCO e Filme'!$A$2,2),0)</f>
        <v>0</v>
      </c>
      <c r="N322" s="22" t="n">
        <f aca="false">IF(I322&gt;0,ROUND(I322*'UCO e Filme'!$A$11,2),0)</f>
        <v>0</v>
      </c>
      <c r="O322" s="22" t="n">
        <f aca="false">ROUND(L322+M322+N322,2)</f>
        <v>360.46</v>
      </c>
    </row>
    <row r="323" customFormat="false" ht="11.25" hidden="false" customHeight="true" outlineLevel="0" collapsed="false">
      <c r="A323" s="17" t="n">
        <v>30101336</v>
      </c>
      <c r="B323" s="17" t="s">
        <v>357</v>
      </c>
      <c r="C323" s="23" t="n">
        <v>1</v>
      </c>
      <c r="D323" s="25" t="s">
        <v>73</v>
      </c>
      <c r="E323" s="19"/>
      <c r="F323" s="21" t="n">
        <v>2</v>
      </c>
      <c r="G323" s="21" t="n">
        <v>2</v>
      </c>
      <c r="H323" s="21"/>
      <c r="I323" s="21"/>
      <c r="J323" s="21"/>
      <c r="K323" s="22" t="n">
        <f aca="false">INDEX('Porte Honorário'!B:D,MATCH(TabJud!D323,'Porte Honorário'!A:A,0),1)</f>
        <v>360.46</v>
      </c>
      <c r="L323" s="22" t="n">
        <f aca="false">ROUND(C323*K323,2)</f>
        <v>360.46</v>
      </c>
      <c r="M323" s="22" t="n">
        <f aca="false">IF(E323&gt;0,ROUND(E323*'UCO e Filme'!$A$2,2),0)</f>
        <v>0</v>
      </c>
      <c r="N323" s="22" t="n">
        <f aca="false">IF(I323&gt;0,ROUND(I323*'UCO e Filme'!$A$11,2),0)</f>
        <v>0</v>
      </c>
      <c r="O323" s="22" t="n">
        <f aca="false">ROUND(L323+M323+N323,2)</f>
        <v>360.46</v>
      </c>
    </row>
    <row r="324" customFormat="false" ht="11.25" hidden="false" customHeight="true" outlineLevel="0" collapsed="false">
      <c r="A324" s="17" t="n">
        <v>30101344</v>
      </c>
      <c r="B324" s="17" t="s">
        <v>358</v>
      </c>
      <c r="C324" s="23" t="n">
        <v>1</v>
      </c>
      <c r="D324" s="25" t="s">
        <v>73</v>
      </c>
      <c r="E324" s="19"/>
      <c r="F324" s="21" t="n">
        <v>2</v>
      </c>
      <c r="G324" s="21" t="n">
        <v>2</v>
      </c>
      <c r="H324" s="21"/>
      <c r="I324" s="21"/>
      <c r="J324" s="21"/>
      <c r="K324" s="22" t="n">
        <f aca="false">INDEX('Porte Honorário'!B:D,MATCH(TabJud!D324,'Porte Honorário'!A:A,0),1)</f>
        <v>360.46</v>
      </c>
      <c r="L324" s="22" t="n">
        <f aca="false">ROUND(C324*K324,2)</f>
        <v>360.46</v>
      </c>
      <c r="M324" s="22" t="n">
        <f aca="false">IF(E324&gt;0,ROUND(E324*'UCO e Filme'!$A$2,2),0)</f>
        <v>0</v>
      </c>
      <c r="N324" s="22" t="n">
        <f aca="false">IF(I324&gt;0,ROUND(I324*'UCO e Filme'!$A$11,2),0)</f>
        <v>0</v>
      </c>
      <c r="O324" s="22" t="n">
        <f aca="false">ROUND(L324+M324+N324,2)</f>
        <v>360.46</v>
      </c>
    </row>
    <row r="325" customFormat="false" ht="11.25" hidden="false" customHeight="true" outlineLevel="0" collapsed="false">
      <c r="A325" s="17" t="n">
        <v>30101352</v>
      </c>
      <c r="B325" s="17" t="s">
        <v>359</v>
      </c>
      <c r="C325" s="23" t="n">
        <v>1</v>
      </c>
      <c r="D325" s="25" t="s">
        <v>64</v>
      </c>
      <c r="E325" s="19"/>
      <c r="F325" s="21"/>
      <c r="G325" s="21" t="n">
        <v>0</v>
      </c>
      <c r="H325" s="21"/>
      <c r="I325" s="21"/>
      <c r="J325" s="21"/>
      <c r="K325" s="22" t="n">
        <f aca="false">INDEX('Porte Honorário'!B:D,MATCH(TabJud!D325,'Porte Honorário'!A:A,0),1)</f>
        <v>65.56</v>
      </c>
      <c r="L325" s="22" t="n">
        <f aca="false">ROUND(C325*K325,2)</f>
        <v>65.56</v>
      </c>
      <c r="M325" s="22" t="n">
        <f aca="false">IF(E325&gt;0,ROUND(E325*'UCO e Filme'!$A$2,2),0)</f>
        <v>0</v>
      </c>
      <c r="N325" s="22" t="n">
        <f aca="false">IF(I325&gt;0,ROUND(I325*'UCO e Filme'!$A$11,2),0)</f>
        <v>0</v>
      </c>
      <c r="O325" s="22" t="n">
        <f aca="false">ROUND(L325+M325+N325,2)</f>
        <v>65.56</v>
      </c>
    </row>
    <row r="326" customFormat="false" ht="11.25" hidden="false" customHeight="true" outlineLevel="0" collapsed="false">
      <c r="A326" s="17" t="n">
        <v>30101360</v>
      </c>
      <c r="B326" s="17" t="s">
        <v>360</v>
      </c>
      <c r="C326" s="23" t="n">
        <v>1</v>
      </c>
      <c r="D326" s="25" t="s">
        <v>337</v>
      </c>
      <c r="E326" s="19"/>
      <c r="F326" s="21" t="n">
        <v>2</v>
      </c>
      <c r="G326" s="21" t="n">
        <v>4</v>
      </c>
      <c r="H326" s="21"/>
      <c r="I326" s="21"/>
      <c r="J326" s="21"/>
      <c r="K326" s="22" t="n">
        <f aca="false">INDEX('Porte Honorário'!B:D,MATCH(TabJud!D326,'Porte Honorário'!A:A,0),1)</f>
        <v>417.82</v>
      </c>
      <c r="L326" s="22" t="n">
        <f aca="false">ROUND(C326*K326,2)</f>
        <v>417.82</v>
      </c>
      <c r="M326" s="22" t="n">
        <f aca="false">IF(E326&gt;0,ROUND(E326*'UCO e Filme'!$A$2,2),0)</f>
        <v>0</v>
      </c>
      <c r="N326" s="22" t="n">
        <f aca="false">IF(I326&gt;0,ROUND(I326*'UCO e Filme'!$A$11,2),0)</f>
        <v>0</v>
      </c>
      <c r="O326" s="22" t="n">
        <f aca="false">ROUND(L326+M326+N326,2)</f>
        <v>417.82</v>
      </c>
    </row>
    <row r="327" customFormat="false" ht="11.25" hidden="false" customHeight="true" outlineLevel="0" collapsed="false">
      <c r="A327" s="17" t="n">
        <v>30101379</v>
      </c>
      <c r="B327" s="17" t="s">
        <v>361</v>
      </c>
      <c r="C327" s="23" t="n">
        <v>1</v>
      </c>
      <c r="D327" s="25" t="s">
        <v>339</v>
      </c>
      <c r="E327" s="19"/>
      <c r="F327" s="21" t="n">
        <v>2</v>
      </c>
      <c r="G327" s="21" t="n">
        <v>5</v>
      </c>
      <c r="H327" s="21"/>
      <c r="I327" s="21"/>
      <c r="J327" s="21"/>
      <c r="K327" s="22" t="n">
        <f aca="false">INDEX('Porte Honorário'!B:D,MATCH(TabJud!D327,'Porte Honorário'!A:A,0),1)</f>
        <v>991.29</v>
      </c>
      <c r="L327" s="22" t="n">
        <f aca="false">ROUND(C327*K327,2)</f>
        <v>991.29</v>
      </c>
      <c r="M327" s="22" t="n">
        <f aca="false">IF(E327&gt;0,ROUND(E327*'UCO e Filme'!$A$2,2),0)</f>
        <v>0</v>
      </c>
      <c r="N327" s="22" t="n">
        <f aca="false">IF(I327&gt;0,ROUND(I327*'UCO e Filme'!$A$11,2),0)</f>
        <v>0</v>
      </c>
      <c r="O327" s="22" t="n">
        <f aca="false">ROUND(L327+M327+N327,2)</f>
        <v>991.29</v>
      </c>
    </row>
    <row r="328" customFormat="false" ht="22.5" hidden="false" customHeight="true" outlineLevel="0" collapsed="false">
      <c r="A328" s="17" t="n">
        <v>30101387</v>
      </c>
      <c r="B328" s="17" t="s">
        <v>362</v>
      </c>
      <c r="C328" s="23" t="n">
        <v>1</v>
      </c>
      <c r="D328" s="25" t="s">
        <v>103</v>
      </c>
      <c r="E328" s="19"/>
      <c r="F328" s="21"/>
      <c r="G328" s="21" t="n">
        <v>2</v>
      </c>
      <c r="H328" s="21"/>
      <c r="I328" s="21"/>
      <c r="J328" s="21"/>
      <c r="K328" s="22" t="n">
        <f aca="false">INDEX('Porte Honorário'!B:D,MATCH(TabJud!D328,'Porte Honorário'!A:A,0),1)</f>
        <v>183.5</v>
      </c>
      <c r="L328" s="22" t="n">
        <f aca="false">ROUND(C328*K328,2)</f>
        <v>183.5</v>
      </c>
      <c r="M328" s="22" t="n">
        <f aca="false">IF(E328&gt;0,ROUND(E328*'UCO e Filme'!$A$2,2),0)</f>
        <v>0</v>
      </c>
      <c r="N328" s="22" t="n">
        <f aca="false">IF(I328&gt;0,ROUND(I328*'UCO e Filme'!$A$11,2),0)</f>
        <v>0</v>
      </c>
      <c r="O328" s="22" t="n">
        <f aca="false">ROUND(L328+M328+N328,2)</f>
        <v>183.5</v>
      </c>
    </row>
    <row r="329" customFormat="false" ht="11.25" hidden="false" customHeight="true" outlineLevel="0" collapsed="false">
      <c r="A329" s="17" t="n">
        <v>30101395</v>
      </c>
      <c r="B329" s="17" t="s">
        <v>363</v>
      </c>
      <c r="C329" s="23" t="n">
        <v>1</v>
      </c>
      <c r="D329" s="25" t="s">
        <v>69</v>
      </c>
      <c r="E329" s="19"/>
      <c r="F329" s="21"/>
      <c r="G329" s="21" t="n">
        <v>0</v>
      </c>
      <c r="H329" s="21"/>
      <c r="I329" s="21"/>
      <c r="J329" s="21"/>
      <c r="K329" s="22" t="n">
        <f aca="false">INDEX('Porte Honorário'!B:D,MATCH(TabJud!D329,'Porte Honorário'!A:A,0),1)</f>
        <v>209.71</v>
      </c>
      <c r="L329" s="22" t="n">
        <f aca="false">ROUND(C329*K329,2)</f>
        <v>209.71</v>
      </c>
      <c r="M329" s="22" t="n">
        <f aca="false">IF(E329&gt;0,ROUND(E329*'UCO e Filme'!$A$2,2),0)</f>
        <v>0</v>
      </c>
      <c r="N329" s="22" t="n">
        <f aca="false">IF(I329&gt;0,ROUND(I329*'UCO e Filme'!$A$11,2),0)</f>
        <v>0</v>
      </c>
      <c r="O329" s="22" t="n">
        <f aca="false">ROUND(L329+M329+N329,2)</f>
        <v>209.71</v>
      </c>
    </row>
    <row r="330" customFormat="false" ht="11.25" hidden="false" customHeight="true" outlineLevel="0" collapsed="false">
      <c r="A330" s="17" t="n">
        <v>30101409</v>
      </c>
      <c r="B330" s="17" t="s">
        <v>364</v>
      </c>
      <c r="C330" s="23" t="n">
        <v>1</v>
      </c>
      <c r="D330" s="25" t="s">
        <v>93</v>
      </c>
      <c r="E330" s="19"/>
      <c r="F330" s="21"/>
      <c r="G330" s="21" t="n">
        <v>0</v>
      </c>
      <c r="H330" s="21"/>
      <c r="I330" s="21"/>
      <c r="J330" s="21"/>
      <c r="K330" s="22" t="n">
        <f aca="false">INDEX('Porte Honorário'!B:D,MATCH(TabJud!D330,'Porte Honorário'!A:A,0),1)</f>
        <v>250.68</v>
      </c>
      <c r="L330" s="22" t="n">
        <f aca="false">ROUND(C330*K330,2)</f>
        <v>250.68</v>
      </c>
      <c r="M330" s="22" t="n">
        <f aca="false">IF(E330&gt;0,ROUND(E330*'UCO e Filme'!$A$2,2),0)</f>
        <v>0</v>
      </c>
      <c r="N330" s="22" t="n">
        <f aca="false">IF(I330&gt;0,ROUND(I330*'UCO e Filme'!$A$11,2),0)</f>
        <v>0</v>
      </c>
      <c r="O330" s="22" t="n">
        <f aca="false">ROUND(L330+M330+N330,2)</f>
        <v>250.68</v>
      </c>
    </row>
    <row r="331" customFormat="false" ht="11.25" hidden="false" customHeight="true" outlineLevel="0" collapsed="false">
      <c r="A331" s="17" t="n">
        <v>30101417</v>
      </c>
      <c r="B331" s="17" t="s">
        <v>365</v>
      </c>
      <c r="C331" s="23" t="n">
        <v>1</v>
      </c>
      <c r="D331" s="25" t="s">
        <v>52</v>
      </c>
      <c r="E331" s="19"/>
      <c r="F331" s="21"/>
      <c r="G331" s="21" t="n">
        <v>0</v>
      </c>
      <c r="H331" s="21"/>
      <c r="I331" s="21"/>
      <c r="J331" s="21"/>
      <c r="K331" s="22" t="n">
        <f aca="false">INDEX('Porte Honorário'!B:D,MATCH(TabJud!D331,'Porte Honorário'!A:A,0),1)</f>
        <v>144.2</v>
      </c>
      <c r="L331" s="22" t="n">
        <f aca="false">ROUND(C331*K331,2)</f>
        <v>144.2</v>
      </c>
      <c r="M331" s="22" t="n">
        <f aca="false">IF(E331&gt;0,ROUND(E331*'UCO e Filme'!$A$2,2),0)</f>
        <v>0</v>
      </c>
      <c r="N331" s="22" t="n">
        <f aca="false">IF(I331&gt;0,ROUND(I331*'UCO e Filme'!$A$11,2),0)</f>
        <v>0</v>
      </c>
      <c r="O331" s="22" t="n">
        <f aca="false">ROUND(L331+M331+N331,2)</f>
        <v>144.2</v>
      </c>
    </row>
    <row r="332" customFormat="false" ht="11.25" hidden="false" customHeight="true" outlineLevel="0" collapsed="false">
      <c r="A332" s="17" t="n">
        <v>30101425</v>
      </c>
      <c r="B332" s="17" t="s">
        <v>366</v>
      </c>
      <c r="C332" s="23" t="n">
        <v>1</v>
      </c>
      <c r="D332" s="25" t="s">
        <v>343</v>
      </c>
      <c r="E332" s="19"/>
      <c r="F332" s="21" t="n">
        <v>1</v>
      </c>
      <c r="G332" s="21" t="n">
        <v>3</v>
      </c>
      <c r="H332" s="21"/>
      <c r="I332" s="21"/>
      <c r="J332" s="21"/>
      <c r="K332" s="22" t="n">
        <f aca="false">INDEX('Porte Honorário'!B:D,MATCH(TabJud!D332,'Porte Honorário'!A:A,0),1)</f>
        <v>909.36</v>
      </c>
      <c r="L332" s="22" t="n">
        <f aca="false">ROUND(C332*K332,2)</f>
        <v>909.36</v>
      </c>
      <c r="M332" s="22" t="n">
        <f aca="false">IF(E332&gt;0,ROUND(E332*'UCO e Filme'!$A$2,2),0)</f>
        <v>0</v>
      </c>
      <c r="N332" s="22" t="n">
        <f aca="false">IF(I332&gt;0,ROUND(I332*'UCO e Filme'!$A$11,2),0)</f>
        <v>0</v>
      </c>
      <c r="O332" s="22" t="n">
        <f aca="false">ROUND(L332+M332+N332,2)</f>
        <v>909.36</v>
      </c>
    </row>
    <row r="333" customFormat="false" ht="11.25" hidden="false" customHeight="true" outlineLevel="0" collapsed="false">
      <c r="A333" s="17" t="n">
        <v>30101433</v>
      </c>
      <c r="B333" s="17" t="s">
        <v>367</v>
      </c>
      <c r="C333" s="23" t="n">
        <v>1</v>
      </c>
      <c r="D333" s="25" t="s">
        <v>368</v>
      </c>
      <c r="E333" s="19"/>
      <c r="F333" s="21" t="n">
        <v>2</v>
      </c>
      <c r="G333" s="21" t="n">
        <v>5</v>
      </c>
      <c r="H333" s="21"/>
      <c r="I333" s="21"/>
      <c r="J333" s="21"/>
      <c r="K333" s="22" t="n">
        <f aca="false">INDEX('Porte Honorário'!B:D,MATCH(TabJud!D333,'Porte Honorário'!A:A,0),1)</f>
        <v>1794.15</v>
      </c>
      <c r="L333" s="22" t="n">
        <f aca="false">ROUND(C333*K333,2)</f>
        <v>1794.15</v>
      </c>
      <c r="M333" s="22" t="n">
        <f aca="false">IF(E333&gt;0,ROUND(E333*'UCO e Filme'!$A$2,2),0)</f>
        <v>0</v>
      </c>
      <c r="N333" s="22" t="n">
        <f aca="false">IF(I333&gt;0,ROUND(I333*'UCO e Filme'!$A$11,2),0)</f>
        <v>0</v>
      </c>
      <c r="O333" s="22" t="n">
        <f aca="false">ROUND(L333+M333+N333,2)</f>
        <v>1794.15</v>
      </c>
    </row>
    <row r="334" customFormat="false" ht="11.25" hidden="false" customHeight="true" outlineLevel="0" collapsed="false">
      <c r="A334" s="17" t="n">
        <v>30101441</v>
      </c>
      <c r="B334" s="17" t="s">
        <v>369</v>
      </c>
      <c r="C334" s="23" t="n">
        <v>1</v>
      </c>
      <c r="D334" s="25" t="s">
        <v>370</v>
      </c>
      <c r="E334" s="19"/>
      <c r="F334" s="21" t="n">
        <v>1</v>
      </c>
      <c r="G334" s="21" t="n">
        <v>2</v>
      </c>
      <c r="H334" s="21"/>
      <c r="I334" s="21"/>
      <c r="J334" s="21"/>
      <c r="K334" s="22" t="n">
        <f aca="false">INDEX('Porte Honorário'!B:D,MATCH(TabJud!D334,'Porte Honorário'!A:A,0),1)</f>
        <v>383.42</v>
      </c>
      <c r="L334" s="22" t="n">
        <f aca="false">ROUND(C334*K334,2)</f>
        <v>383.42</v>
      </c>
      <c r="M334" s="22" t="n">
        <f aca="false">IF(E334&gt;0,ROUND(E334*'UCO e Filme'!$A$2,2),0)</f>
        <v>0</v>
      </c>
      <c r="N334" s="22" t="n">
        <f aca="false">IF(I334&gt;0,ROUND(I334*'UCO e Filme'!$A$11,2),0)</f>
        <v>0</v>
      </c>
      <c r="O334" s="22" t="n">
        <f aca="false">ROUND(L334+M334+N334,2)</f>
        <v>383.42</v>
      </c>
    </row>
    <row r="335" customFormat="false" ht="11.25" hidden="false" customHeight="true" outlineLevel="0" collapsed="false">
      <c r="A335" s="17" t="n">
        <v>30101450</v>
      </c>
      <c r="B335" s="17" t="s">
        <v>371</v>
      </c>
      <c r="C335" s="23" t="n">
        <v>1</v>
      </c>
      <c r="D335" s="25" t="s">
        <v>141</v>
      </c>
      <c r="E335" s="19"/>
      <c r="F335" s="21" t="n">
        <v>1</v>
      </c>
      <c r="G335" s="21" t="n">
        <v>2</v>
      </c>
      <c r="H335" s="21"/>
      <c r="I335" s="21"/>
      <c r="J335" s="21"/>
      <c r="K335" s="22" t="n">
        <f aca="false">INDEX('Porte Honorário'!B:D,MATCH(TabJud!D335,'Porte Honorário'!A:A,0),1)</f>
        <v>334.24</v>
      </c>
      <c r="L335" s="22" t="n">
        <f aca="false">ROUND(C335*K335,2)</f>
        <v>334.24</v>
      </c>
      <c r="M335" s="22" t="n">
        <f aca="false">IF(E335&gt;0,ROUND(E335*'UCO e Filme'!$A$2,2),0)</f>
        <v>0</v>
      </c>
      <c r="N335" s="22" t="n">
        <f aca="false">IF(I335&gt;0,ROUND(I335*'UCO e Filme'!$A$11,2),0)</f>
        <v>0</v>
      </c>
      <c r="O335" s="22" t="n">
        <f aca="false">ROUND(L335+M335+N335,2)</f>
        <v>334.24</v>
      </c>
    </row>
    <row r="336" customFormat="false" ht="11.25" hidden="false" customHeight="true" outlineLevel="0" collapsed="false">
      <c r="A336" s="17" t="n">
        <v>30101468</v>
      </c>
      <c r="B336" s="17" t="s">
        <v>372</v>
      </c>
      <c r="C336" s="23" t="n">
        <v>1</v>
      </c>
      <c r="D336" s="25" t="s">
        <v>69</v>
      </c>
      <c r="E336" s="19"/>
      <c r="F336" s="21" t="n">
        <v>1</v>
      </c>
      <c r="G336" s="21" t="n">
        <v>0</v>
      </c>
      <c r="H336" s="21"/>
      <c r="I336" s="21"/>
      <c r="J336" s="21"/>
      <c r="K336" s="22" t="n">
        <f aca="false">INDEX('Porte Honorário'!B:D,MATCH(TabJud!D336,'Porte Honorário'!A:A,0),1)</f>
        <v>209.71</v>
      </c>
      <c r="L336" s="22" t="n">
        <f aca="false">ROUND(C336*K336,2)</f>
        <v>209.71</v>
      </c>
      <c r="M336" s="22" t="n">
        <f aca="false">IF(E336&gt;0,ROUND(E336*'UCO e Filme'!$A$2,2),0)</f>
        <v>0</v>
      </c>
      <c r="N336" s="22" t="n">
        <f aca="false">IF(I336&gt;0,ROUND(I336*'UCO e Filme'!$A$11,2),0)</f>
        <v>0</v>
      </c>
      <c r="O336" s="22" t="n">
        <f aca="false">ROUND(L336+M336+N336,2)</f>
        <v>209.71</v>
      </c>
    </row>
    <row r="337" customFormat="false" ht="11.25" hidden="false" customHeight="true" outlineLevel="0" collapsed="false">
      <c r="A337" s="17" t="n">
        <v>30101476</v>
      </c>
      <c r="B337" s="17" t="s">
        <v>373</v>
      </c>
      <c r="C337" s="23" t="n">
        <v>1</v>
      </c>
      <c r="D337" s="25" t="s">
        <v>73</v>
      </c>
      <c r="E337" s="19"/>
      <c r="F337" s="21" t="n">
        <v>1</v>
      </c>
      <c r="G337" s="21" t="n">
        <v>2</v>
      </c>
      <c r="H337" s="21"/>
      <c r="I337" s="21"/>
      <c r="J337" s="21"/>
      <c r="K337" s="22" t="n">
        <f aca="false">INDEX('Porte Honorário'!B:D,MATCH(TabJud!D337,'Porte Honorário'!A:A,0),1)</f>
        <v>360.46</v>
      </c>
      <c r="L337" s="22" t="n">
        <f aca="false">ROUND(C337*K337,2)</f>
        <v>360.46</v>
      </c>
      <c r="M337" s="22" t="n">
        <f aca="false">IF(E337&gt;0,ROUND(E337*'UCO e Filme'!$A$2,2),0)</f>
        <v>0</v>
      </c>
      <c r="N337" s="22" t="n">
        <f aca="false">IF(I337&gt;0,ROUND(I337*'UCO e Filme'!$A$11,2),0)</f>
        <v>0</v>
      </c>
      <c r="O337" s="22" t="n">
        <f aca="false">ROUND(L337+M337+N337,2)</f>
        <v>360.46</v>
      </c>
    </row>
    <row r="338" customFormat="false" ht="11.25" hidden="false" customHeight="true" outlineLevel="0" collapsed="false">
      <c r="A338" s="17" t="n">
        <v>30101484</v>
      </c>
      <c r="B338" s="17" t="s">
        <v>374</v>
      </c>
      <c r="C338" s="23" t="n">
        <v>1</v>
      </c>
      <c r="D338" s="25" t="s">
        <v>82</v>
      </c>
      <c r="E338" s="19"/>
      <c r="F338" s="21"/>
      <c r="G338" s="21" t="n">
        <v>0</v>
      </c>
      <c r="H338" s="21"/>
      <c r="I338" s="21"/>
      <c r="J338" s="21"/>
      <c r="K338" s="22" t="n">
        <f aca="false">INDEX('Porte Honorário'!B:D,MATCH(TabJud!D338,'Porte Honorário'!A:A,0),1)</f>
        <v>88.48</v>
      </c>
      <c r="L338" s="22" t="n">
        <f aca="false">ROUND(C338*K338,2)</f>
        <v>88.48</v>
      </c>
      <c r="M338" s="22" t="n">
        <f aca="false">IF(E338&gt;0,ROUND(E338*'UCO e Filme'!$A$2,2),0)</f>
        <v>0</v>
      </c>
      <c r="N338" s="22" t="n">
        <f aca="false">IF(I338&gt;0,ROUND(I338*'UCO e Filme'!$A$11,2),0)</f>
        <v>0</v>
      </c>
      <c r="O338" s="22" t="n">
        <f aca="false">ROUND(L338+M338+N338,2)</f>
        <v>88.48</v>
      </c>
    </row>
    <row r="339" customFormat="false" ht="11.25" hidden="false" customHeight="true" outlineLevel="0" collapsed="false">
      <c r="A339" s="17" t="n">
        <v>30101492</v>
      </c>
      <c r="B339" s="17" t="s">
        <v>375</v>
      </c>
      <c r="C339" s="23" t="n">
        <v>1</v>
      </c>
      <c r="D339" s="25" t="s">
        <v>103</v>
      </c>
      <c r="E339" s="19"/>
      <c r="F339" s="21"/>
      <c r="G339" s="21" t="n">
        <v>0</v>
      </c>
      <c r="H339" s="21"/>
      <c r="I339" s="21"/>
      <c r="J339" s="21"/>
      <c r="K339" s="22" t="n">
        <f aca="false">INDEX('Porte Honorário'!B:D,MATCH(TabJud!D339,'Porte Honorário'!A:A,0),1)</f>
        <v>183.5</v>
      </c>
      <c r="L339" s="22" t="n">
        <f aca="false">ROUND(C339*K339,2)</f>
        <v>183.5</v>
      </c>
      <c r="M339" s="22" t="n">
        <f aca="false">IF(E339&gt;0,ROUND(E339*'UCO e Filme'!$A$2,2),0)</f>
        <v>0</v>
      </c>
      <c r="N339" s="22" t="n">
        <f aca="false">IF(I339&gt;0,ROUND(I339*'UCO e Filme'!$A$11,2),0)</f>
        <v>0</v>
      </c>
      <c r="O339" s="22" t="n">
        <f aca="false">ROUND(L339+M339+N339,2)</f>
        <v>183.5</v>
      </c>
    </row>
    <row r="340" customFormat="false" ht="11.25" hidden="false" customHeight="true" outlineLevel="0" collapsed="false">
      <c r="A340" s="17" t="n">
        <v>30101506</v>
      </c>
      <c r="B340" s="17" t="s">
        <v>376</v>
      </c>
      <c r="C340" s="23" t="n">
        <v>1</v>
      </c>
      <c r="D340" s="25" t="s">
        <v>146</v>
      </c>
      <c r="E340" s="19"/>
      <c r="F340" s="21"/>
      <c r="G340" s="21" t="n">
        <v>2</v>
      </c>
      <c r="H340" s="21"/>
      <c r="I340" s="21"/>
      <c r="J340" s="21"/>
      <c r="K340" s="22" t="n">
        <f aca="false">INDEX('Porte Honorário'!B:D,MATCH(TabJud!D340,'Porte Honorário'!A:A,0),1)</f>
        <v>104.87</v>
      </c>
      <c r="L340" s="22" t="n">
        <f aca="false">ROUND(C340*K340,2)</f>
        <v>104.87</v>
      </c>
      <c r="M340" s="22" t="n">
        <f aca="false">IF(E340&gt;0,ROUND(E340*'UCO e Filme'!$A$2,2),0)</f>
        <v>0</v>
      </c>
      <c r="N340" s="22" t="n">
        <f aca="false">IF(I340&gt;0,ROUND(I340*'UCO e Filme'!$A$11,2),0)</f>
        <v>0</v>
      </c>
      <c r="O340" s="22" t="n">
        <f aca="false">ROUND(L340+M340+N340,2)</f>
        <v>104.87</v>
      </c>
    </row>
    <row r="341" customFormat="false" ht="11.25" hidden="false" customHeight="true" outlineLevel="0" collapsed="false">
      <c r="A341" s="17" t="n">
        <v>30101514</v>
      </c>
      <c r="B341" s="17" t="s">
        <v>377</v>
      </c>
      <c r="C341" s="23" t="n">
        <v>1</v>
      </c>
      <c r="D341" s="25" t="s">
        <v>99</v>
      </c>
      <c r="E341" s="19"/>
      <c r="F341" s="21"/>
      <c r="G341" s="21" t="n">
        <v>2</v>
      </c>
      <c r="H341" s="21"/>
      <c r="I341" s="21"/>
      <c r="J341" s="21"/>
      <c r="K341" s="22" t="n">
        <f aca="false">INDEX('Porte Honorário'!B:D,MATCH(TabJud!D341,'Porte Honorário'!A:A,0),1)</f>
        <v>49.16</v>
      </c>
      <c r="L341" s="22" t="n">
        <f aca="false">ROUND(C341*K341,2)</f>
        <v>49.16</v>
      </c>
      <c r="M341" s="22" t="n">
        <f aca="false">IF(E341&gt;0,ROUND(E341*'UCO e Filme'!$A$2,2),0)</f>
        <v>0</v>
      </c>
      <c r="N341" s="22" t="n">
        <f aca="false">IF(I341&gt;0,ROUND(I341*'UCO e Filme'!$A$11,2),0)</f>
        <v>0</v>
      </c>
      <c r="O341" s="22" t="n">
        <f aca="false">ROUND(L341+M341+N341,2)</f>
        <v>49.16</v>
      </c>
    </row>
    <row r="342" customFormat="false" ht="11.25" hidden="false" customHeight="true" outlineLevel="0" collapsed="false">
      <c r="A342" s="17" t="n">
        <v>30101522</v>
      </c>
      <c r="B342" s="17" t="s">
        <v>378</v>
      </c>
      <c r="C342" s="23" t="n">
        <v>1</v>
      </c>
      <c r="D342" s="25" t="s">
        <v>310</v>
      </c>
      <c r="E342" s="19"/>
      <c r="F342" s="21" t="n">
        <v>1</v>
      </c>
      <c r="G342" s="21" t="n">
        <v>3</v>
      </c>
      <c r="H342" s="21"/>
      <c r="I342" s="21"/>
      <c r="J342" s="21"/>
      <c r="K342" s="22" t="n">
        <f aca="false">INDEX('Porte Honorário'!B:D,MATCH(TabJud!D342,'Porte Honorário'!A:A,0),1)</f>
        <v>802.86</v>
      </c>
      <c r="L342" s="22" t="n">
        <f aca="false">ROUND(C342*K342,2)</f>
        <v>802.86</v>
      </c>
      <c r="M342" s="22" t="n">
        <f aca="false">IF(E342&gt;0,ROUND(E342*'UCO e Filme'!$A$2,2),0)</f>
        <v>0</v>
      </c>
      <c r="N342" s="22" t="n">
        <f aca="false">IF(I342&gt;0,ROUND(I342*'UCO e Filme'!$A$11,2),0)</f>
        <v>0</v>
      </c>
      <c r="O342" s="22" t="n">
        <f aca="false">ROUND(L342+M342+N342,2)</f>
        <v>802.86</v>
      </c>
    </row>
    <row r="343" customFormat="false" ht="22.5" hidden="false" customHeight="true" outlineLevel="0" collapsed="false">
      <c r="A343" s="17" t="n">
        <v>30101530</v>
      </c>
      <c r="B343" s="17" t="s">
        <v>379</v>
      </c>
      <c r="C343" s="23" t="n">
        <v>1</v>
      </c>
      <c r="D343" s="25" t="s">
        <v>339</v>
      </c>
      <c r="E343" s="19"/>
      <c r="F343" s="21" t="n">
        <v>1</v>
      </c>
      <c r="G343" s="21" t="n">
        <v>4</v>
      </c>
      <c r="H343" s="21"/>
      <c r="I343" s="21"/>
      <c r="J343" s="21"/>
      <c r="K343" s="22" t="n">
        <f aca="false">INDEX('Porte Honorário'!B:D,MATCH(TabJud!D343,'Porte Honorário'!A:A,0),1)</f>
        <v>991.29</v>
      </c>
      <c r="L343" s="22" t="n">
        <f aca="false">ROUND(C343*K343,2)</f>
        <v>991.29</v>
      </c>
      <c r="M343" s="22" t="n">
        <f aca="false">IF(E343&gt;0,ROUND(E343*'UCO e Filme'!$A$2,2),0)</f>
        <v>0</v>
      </c>
      <c r="N343" s="22" t="n">
        <f aca="false">IF(I343&gt;0,ROUND(I343*'UCO e Filme'!$A$11,2),0)</f>
        <v>0</v>
      </c>
      <c r="O343" s="22" t="n">
        <f aca="false">ROUND(L343+M343+N343,2)</f>
        <v>991.29</v>
      </c>
    </row>
    <row r="344" customFormat="false" ht="11.25" hidden="false" customHeight="true" outlineLevel="0" collapsed="false">
      <c r="A344" s="17" t="n">
        <v>30101549</v>
      </c>
      <c r="B344" s="17" t="s">
        <v>380</v>
      </c>
      <c r="C344" s="23" t="n">
        <v>1</v>
      </c>
      <c r="D344" s="25" t="s">
        <v>339</v>
      </c>
      <c r="E344" s="19"/>
      <c r="F344" s="21" t="n">
        <v>1</v>
      </c>
      <c r="G344" s="21" t="n">
        <v>4</v>
      </c>
      <c r="H344" s="21"/>
      <c r="I344" s="21"/>
      <c r="J344" s="21"/>
      <c r="K344" s="22" t="n">
        <f aca="false">INDEX('Porte Honorário'!B:D,MATCH(TabJud!D344,'Porte Honorário'!A:A,0),1)</f>
        <v>991.29</v>
      </c>
      <c r="L344" s="22" t="n">
        <f aca="false">ROUND(C344*K344,2)</f>
        <v>991.29</v>
      </c>
      <c r="M344" s="22" t="n">
        <f aca="false">IF(E344&gt;0,ROUND(E344*'UCO e Filme'!$A$2,2),0)</f>
        <v>0</v>
      </c>
      <c r="N344" s="22" t="n">
        <f aca="false">IF(I344&gt;0,ROUND(I344*'UCO e Filme'!$A$11,2),0)</f>
        <v>0</v>
      </c>
      <c r="O344" s="22" t="n">
        <f aca="false">ROUND(L344+M344+N344,2)</f>
        <v>991.29</v>
      </c>
    </row>
    <row r="345" customFormat="false" ht="22.5" hidden="false" customHeight="true" outlineLevel="0" collapsed="false">
      <c r="A345" s="17" t="n">
        <v>30101557</v>
      </c>
      <c r="B345" s="17" t="s">
        <v>381</v>
      </c>
      <c r="C345" s="23" t="n">
        <v>1</v>
      </c>
      <c r="D345" s="25" t="s">
        <v>339</v>
      </c>
      <c r="E345" s="19"/>
      <c r="F345" s="21" t="n">
        <v>1</v>
      </c>
      <c r="G345" s="21" t="n">
        <v>4</v>
      </c>
      <c r="H345" s="21"/>
      <c r="I345" s="21"/>
      <c r="J345" s="21"/>
      <c r="K345" s="22" t="n">
        <f aca="false">INDEX('Porte Honorário'!B:D,MATCH(TabJud!D345,'Porte Honorário'!A:A,0),1)</f>
        <v>991.29</v>
      </c>
      <c r="L345" s="22" t="n">
        <f aca="false">ROUND(C345*K345,2)</f>
        <v>991.29</v>
      </c>
      <c r="M345" s="22" t="n">
        <f aca="false">IF(E345&gt;0,ROUND(E345*'UCO e Filme'!$A$2,2),0)</f>
        <v>0</v>
      </c>
      <c r="N345" s="22" t="n">
        <f aca="false">IF(I345&gt;0,ROUND(I345*'UCO e Filme'!$A$11,2),0)</f>
        <v>0</v>
      </c>
      <c r="O345" s="22" t="n">
        <f aca="false">ROUND(L345+M345+N345,2)</f>
        <v>991.29</v>
      </c>
    </row>
    <row r="346" customFormat="false" ht="22.5" hidden="false" customHeight="true" outlineLevel="0" collapsed="false">
      <c r="A346" s="17" t="n">
        <v>30101565</v>
      </c>
      <c r="B346" s="17" t="s">
        <v>382</v>
      </c>
      <c r="C346" s="23" t="n">
        <v>1</v>
      </c>
      <c r="D346" s="25" t="s">
        <v>343</v>
      </c>
      <c r="E346" s="19"/>
      <c r="F346" s="21" t="n">
        <v>1</v>
      </c>
      <c r="G346" s="21" t="n">
        <v>4</v>
      </c>
      <c r="H346" s="21"/>
      <c r="I346" s="21"/>
      <c r="J346" s="21"/>
      <c r="K346" s="22" t="n">
        <f aca="false">INDEX('Porte Honorário'!B:D,MATCH(TabJud!D346,'Porte Honorário'!A:A,0),1)</f>
        <v>909.36</v>
      </c>
      <c r="L346" s="22" t="n">
        <f aca="false">ROUND(C346*K346,2)</f>
        <v>909.36</v>
      </c>
      <c r="M346" s="22" t="n">
        <f aca="false">IF(E346&gt;0,ROUND(E346*'UCO e Filme'!$A$2,2),0)</f>
        <v>0</v>
      </c>
      <c r="N346" s="22" t="n">
        <f aca="false">IF(I346&gt;0,ROUND(I346*'UCO e Filme'!$A$11,2),0)</f>
        <v>0</v>
      </c>
      <c r="O346" s="22" t="n">
        <f aca="false">ROUND(L346+M346+N346,2)</f>
        <v>909.36</v>
      </c>
    </row>
    <row r="347" customFormat="false" ht="11.25" hidden="false" customHeight="true" outlineLevel="0" collapsed="false">
      <c r="A347" s="17" t="n">
        <v>30101573</v>
      </c>
      <c r="B347" s="17" t="s">
        <v>383</v>
      </c>
      <c r="C347" s="23" t="n">
        <v>1</v>
      </c>
      <c r="D347" s="25" t="s">
        <v>343</v>
      </c>
      <c r="E347" s="19"/>
      <c r="F347" s="21" t="n">
        <v>1</v>
      </c>
      <c r="G347" s="21" t="n">
        <v>4</v>
      </c>
      <c r="H347" s="21"/>
      <c r="I347" s="21"/>
      <c r="J347" s="21"/>
      <c r="K347" s="22" t="n">
        <f aca="false">INDEX('Porte Honorário'!B:D,MATCH(TabJud!D347,'Porte Honorário'!A:A,0),1)</f>
        <v>909.36</v>
      </c>
      <c r="L347" s="22" t="n">
        <f aca="false">ROUND(C347*K347,2)</f>
        <v>909.36</v>
      </c>
      <c r="M347" s="22" t="n">
        <f aca="false">IF(E347&gt;0,ROUND(E347*'UCO e Filme'!$A$2,2),0)</f>
        <v>0</v>
      </c>
      <c r="N347" s="22" t="n">
        <f aca="false">IF(I347&gt;0,ROUND(I347*'UCO e Filme'!$A$11,2),0)</f>
        <v>0</v>
      </c>
      <c r="O347" s="22" t="n">
        <f aca="false">ROUND(L347+M347+N347,2)</f>
        <v>909.36</v>
      </c>
    </row>
    <row r="348" customFormat="false" ht="11.25" hidden="false" customHeight="true" outlineLevel="0" collapsed="false">
      <c r="A348" s="17" t="n">
        <v>30101581</v>
      </c>
      <c r="B348" s="17" t="s">
        <v>384</v>
      </c>
      <c r="C348" s="23" t="n">
        <v>1</v>
      </c>
      <c r="D348" s="25" t="s">
        <v>385</v>
      </c>
      <c r="E348" s="19"/>
      <c r="F348" s="21" t="n">
        <v>1</v>
      </c>
      <c r="G348" s="21"/>
      <c r="H348" s="21"/>
      <c r="I348" s="21"/>
      <c r="J348" s="21"/>
      <c r="K348" s="22" t="n">
        <f aca="false">INDEX('Porte Honorário'!B:D,MATCH(TabJud!D348,'Porte Honorário'!A:A,0),1)</f>
        <v>766.81</v>
      </c>
      <c r="L348" s="22" t="n">
        <f aca="false">ROUND(C348*K348,2)</f>
        <v>766.81</v>
      </c>
      <c r="M348" s="22" t="n">
        <f aca="false">IF(E348&gt;0,ROUND(E348*'UCO e Filme'!$A$2,2),0)</f>
        <v>0</v>
      </c>
      <c r="N348" s="22" t="n">
        <f aca="false">IF(I348&gt;0,ROUND(I348*'UCO e Filme'!$A$11,2),0)</f>
        <v>0</v>
      </c>
      <c r="O348" s="22" t="n">
        <f aca="false">ROUND(L348+M348+N348,2)</f>
        <v>766.81</v>
      </c>
    </row>
    <row r="349" customFormat="false" ht="11.25" hidden="false" customHeight="true" outlineLevel="0" collapsed="false">
      <c r="A349" s="17" t="n">
        <v>30101590</v>
      </c>
      <c r="B349" s="17" t="s">
        <v>386</v>
      </c>
      <c r="C349" s="23" t="n">
        <v>1</v>
      </c>
      <c r="D349" s="25" t="s">
        <v>103</v>
      </c>
      <c r="E349" s="19"/>
      <c r="F349" s="21"/>
      <c r="G349" s="21"/>
      <c r="H349" s="21"/>
      <c r="I349" s="21"/>
      <c r="J349" s="21"/>
      <c r="K349" s="22" t="n">
        <f aca="false">INDEX('Porte Honorário'!B:D,MATCH(TabJud!D349,'Porte Honorário'!A:A,0),1)</f>
        <v>183.5</v>
      </c>
      <c r="L349" s="22" t="n">
        <f aca="false">ROUND(C349*K349,2)</f>
        <v>183.5</v>
      </c>
      <c r="M349" s="22" t="n">
        <f aca="false">IF(E349&gt;0,ROUND(E349*'UCO e Filme'!$A$2,2),0)</f>
        <v>0</v>
      </c>
      <c r="N349" s="22" t="n">
        <f aca="false">IF(I349&gt;0,ROUND(I349*'UCO e Filme'!$A$11,2),0)</f>
        <v>0</v>
      </c>
      <c r="O349" s="22" t="n">
        <f aca="false">ROUND(L349+M349+N349,2)</f>
        <v>183.5</v>
      </c>
    </row>
    <row r="350" customFormat="false" ht="11.25" hidden="false" customHeight="true" outlineLevel="0" collapsed="false">
      <c r="A350" s="17" t="n">
        <v>30101590</v>
      </c>
      <c r="B350" s="17" t="s">
        <v>386</v>
      </c>
      <c r="C350" s="23" t="n">
        <v>1</v>
      </c>
      <c r="D350" s="25" t="s">
        <v>103</v>
      </c>
      <c r="E350" s="19"/>
      <c r="F350" s="21"/>
      <c r="G350" s="21" t="n">
        <v>0</v>
      </c>
      <c r="H350" s="21"/>
      <c r="I350" s="21"/>
      <c r="J350" s="21"/>
      <c r="K350" s="22" t="n">
        <f aca="false">INDEX('Porte Honorário'!B:D,MATCH(TabJud!D350,'Porte Honorário'!A:A,0),1)</f>
        <v>183.5</v>
      </c>
      <c r="L350" s="22" t="n">
        <f aca="false">ROUND(C350*K350,2)</f>
        <v>183.5</v>
      </c>
      <c r="M350" s="22" t="n">
        <f aca="false">IF(E350&gt;0,ROUND(E350*'UCO e Filme'!$A$2,2),0)</f>
        <v>0</v>
      </c>
      <c r="N350" s="22" t="n">
        <f aca="false">IF(I350&gt;0,ROUND(I350*'UCO e Filme'!$A$11,2),0)</f>
        <v>0</v>
      </c>
      <c r="O350" s="22" t="n">
        <f aca="false">ROUND(L350+M350+N350,2)</f>
        <v>183.5</v>
      </c>
    </row>
    <row r="351" customFormat="false" ht="11.25" hidden="false" customHeight="true" outlineLevel="0" collapsed="false">
      <c r="A351" s="17" t="n">
        <v>30101603</v>
      </c>
      <c r="B351" s="17" t="s">
        <v>387</v>
      </c>
      <c r="C351" s="23" t="n">
        <v>1</v>
      </c>
      <c r="D351" s="25" t="s">
        <v>82</v>
      </c>
      <c r="E351" s="19"/>
      <c r="F351" s="21" t="n">
        <v>1</v>
      </c>
      <c r="G351" s="21" t="n">
        <v>2</v>
      </c>
      <c r="H351" s="21"/>
      <c r="I351" s="21"/>
      <c r="J351" s="21"/>
      <c r="K351" s="22" t="n">
        <f aca="false">INDEX('Porte Honorário'!B:D,MATCH(TabJud!D351,'Porte Honorário'!A:A,0),1)</f>
        <v>88.48</v>
      </c>
      <c r="L351" s="22" t="n">
        <f aca="false">ROUND(C351*K351,2)</f>
        <v>88.48</v>
      </c>
      <c r="M351" s="22" t="n">
        <f aca="false">IF(E351&gt;0,ROUND(E351*'UCO e Filme'!$A$2,2),0)</f>
        <v>0</v>
      </c>
      <c r="N351" s="22" t="n">
        <f aca="false">IF(I351&gt;0,ROUND(I351*'UCO e Filme'!$A$11,2),0)</f>
        <v>0</v>
      </c>
      <c r="O351" s="22" t="n">
        <f aca="false">ROUND(L351+M351+N351,2)</f>
        <v>88.48</v>
      </c>
    </row>
    <row r="352" customFormat="false" ht="11.25" hidden="false" customHeight="true" outlineLevel="0" collapsed="false">
      <c r="A352" s="17" t="n">
        <v>30101611</v>
      </c>
      <c r="B352" s="17" t="s">
        <v>388</v>
      </c>
      <c r="C352" s="23" t="n">
        <v>1</v>
      </c>
      <c r="D352" s="25" t="s">
        <v>103</v>
      </c>
      <c r="E352" s="19"/>
      <c r="F352" s="21" t="n">
        <v>1</v>
      </c>
      <c r="G352" s="21" t="n">
        <v>2</v>
      </c>
      <c r="H352" s="21"/>
      <c r="I352" s="21"/>
      <c r="J352" s="21"/>
      <c r="K352" s="22" t="n">
        <f aca="false">INDEX('Porte Honorário'!B:D,MATCH(TabJud!D352,'Porte Honorário'!A:A,0),1)</f>
        <v>183.5</v>
      </c>
      <c r="L352" s="22" t="n">
        <f aca="false">ROUND(C352*K352,2)</f>
        <v>183.5</v>
      </c>
      <c r="M352" s="22" t="n">
        <f aca="false">IF(E352&gt;0,ROUND(E352*'UCO e Filme'!$A$2,2),0)</f>
        <v>0</v>
      </c>
      <c r="N352" s="22" t="n">
        <f aca="false">IF(I352&gt;0,ROUND(I352*'UCO e Filme'!$A$11,2),0)</f>
        <v>0</v>
      </c>
      <c r="O352" s="22" t="n">
        <f aca="false">ROUND(L352+M352+N352,2)</f>
        <v>183.5</v>
      </c>
    </row>
    <row r="353" customFormat="false" ht="11.25" hidden="false" customHeight="true" outlineLevel="0" collapsed="false">
      <c r="A353" s="17" t="n">
        <v>30101620</v>
      </c>
      <c r="B353" s="17" t="s">
        <v>389</v>
      </c>
      <c r="C353" s="23" t="n">
        <v>1</v>
      </c>
      <c r="D353" s="25" t="s">
        <v>82</v>
      </c>
      <c r="E353" s="19"/>
      <c r="F353" s="21"/>
      <c r="G353" s="21" t="n">
        <v>0</v>
      </c>
      <c r="H353" s="21"/>
      <c r="I353" s="21"/>
      <c r="J353" s="21"/>
      <c r="K353" s="22" t="n">
        <f aca="false">INDEX('Porte Honorário'!B:D,MATCH(TabJud!D353,'Porte Honorário'!A:A,0),1)</f>
        <v>88.48</v>
      </c>
      <c r="L353" s="22" t="n">
        <f aca="false">ROUND(C353*K353,2)</f>
        <v>88.48</v>
      </c>
      <c r="M353" s="22" t="n">
        <f aca="false">IF(E353&gt;0,ROUND(E353*'UCO e Filme'!$A$2,2),0)</f>
        <v>0</v>
      </c>
      <c r="N353" s="22" t="n">
        <f aca="false">IF(I353&gt;0,ROUND(I353*'UCO e Filme'!$A$11,2),0)</f>
        <v>0</v>
      </c>
      <c r="O353" s="22" t="n">
        <f aca="false">ROUND(L353+M353+N353,2)</f>
        <v>88.48</v>
      </c>
    </row>
    <row r="354" customFormat="false" ht="11.25" hidden="false" customHeight="true" outlineLevel="0" collapsed="false">
      <c r="A354" s="17" t="n">
        <v>30101638</v>
      </c>
      <c r="B354" s="17" t="s">
        <v>390</v>
      </c>
      <c r="C354" s="23" t="n">
        <v>1</v>
      </c>
      <c r="D354" s="25" t="s">
        <v>52</v>
      </c>
      <c r="E354" s="19"/>
      <c r="F354" s="21"/>
      <c r="G354" s="21" t="n">
        <v>0</v>
      </c>
      <c r="H354" s="21"/>
      <c r="I354" s="21"/>
      <c r="J354" s="21"/>
      <c r="K354" s="22" t="n">
        <f aca="false">INDEX('Porte Honorário'!B:D,MATCH(TabJud!D354,'Porte Honorário'!A:A,0),1)</f>
        <v>144.2</v>
      </c>
      <c r="L354" s="22" t="n">
        <f aca="false">ROUND(C354*K354,2)</f>
        <v>144.2</v>
      </c>
      <c r="M354" s="22" t="n">
        <f aca="false">IF(E354&gt;0,ROUND(E354*'UCO e Filme'!$A$2,2),0)</f>
        <v>0</v>
      </c>
      <c r="N354" s="22" t="n">
        <f aca="false">IF(I354&gt;0,ROUND(I354*'UCO e Filme'!$A$11,2),0)</f>
        <v>0</v>
      </c>
      <c r="O354" s="22" t="n">
        <f aca="false">ROUND(L354+M354+N354,2)</f>
        <v>144.2</v>
      </c>
    </row>
    <row r="355" customFormat="false" ht="11.25" hidden="false" customHeight="true" outlineLevel="0" collapsed="false">
      <c r="A355" s="17" t="n">
        <v>30101646</v>
      </c>
      <c r="B355" s="17" t="s">
        <v>391</v>
      </c>
      <c r="C355" s="23" t="n">
        <v>1</v>
      </c>
      <c r="D355" s="25" t="s">
        <v>99</v>
      </c>
      <c r="E355" s="19"/>
      <c r="F355" s="21"/>
      <c r="G355" s="21" t="n">
        <v>0</v>
      </c>
      <c r="H355" s="21"/>
      <c r="I355" s="21"/>
      <c r="J355" s="21"/>
      <c r="K355" s="22" t="n">
        <f aca="false">INDEX('Porte Honorário'!B:D,MATCH(TabJud!D355,'Porte Honorário'!A:A,0),1)</f>
        <v>49.16</v>
      </c>
      <c r="L355" s="22" t="n">
        <f aca="false">ROUND(C355*K355,2)</f>
        <v>49.16</v>
      </c>
      <c r="M355" s="22" t="n">
        <f aca="false">IF(E355&gt;0,ROUND(E355*'UCO e Filme'!$A$2,2),0)</f>
        <v>0</v>
      </c>
      <c r="N355" s="22" t="n">
        <f aca="false">IF(I355&gt;0,ROUND(I355*'UCO e Filme'!$A$11,2),0)</f>
        <v>0</v>
      </c>
      <c r="O355" s="22" t="n">
        <f aca="false">ROUND(L355+M355+N355,2)</f>
        <v>49.16</v>
      </c>
    </row>
    <row r="356" customFormat="false" ht="11.25" hidden="false" customHeight="true" outlineLevel="0" collapsed="false">
      <c r="A356" s="17" t="n">
        <v>30101654</v>
      </c>
      <c r="B356" s="17" t="s">
        <v>392</v>
      </c>
      <c r="C356" s="23" t="n">
        <v>1</v>
      </c>
      <c r="D356" s="25" t="s">
        <v>251</v>
      </c>
      <c r="E356" s="19"/>
      <c r="F356" s="21"/>
      <c r="G356" s="21" t="n">
        <v>2</v>
      </c>
      <c r="H356" s="21"/>
      <c r="I356" s="21"/>
      <c r="J356" s="21"/>
      <c r="K356" s="22" t="n">
        <f aca="false">INDEX('Porte Honorário'!B:D,MATCH(TabJud!D356,'Porte Honorário'!A:A,0),1)</f>
        <v>275.28</v>
      </c>
      <c r="L356" s="22" t="n">
        <f aca="false">ROUND(C356*K356,2)</f>
        <v>275.28</v>
      </c>
      <c r="M356" s="22" t="n">
        <f aca="false">IF(E356&gt;0,ROUND(E356*'UCO e Filme'!$A$2,2),0)</f>
        <v>0</v>
      </c>
      <c r="N356" s="22" t="n">
        <f aca="false">IF(I356&gt;0,ROUND(I356*'UCO e Filme'!$A$11,2),0)</f>
        <v>0</v>
      </c>
      <c r="O356" s="22" t="n">
        <f aca="false">ROUND(L356+M356+N356,2)</f>
        <v>275.28</v>
      </c>
    </row>
    <row r="357" customFormat="false" ht="11.25" hidden="false" customHeight="true" outlineLevel="0" collapsed="false">
      <c r="A357" s="17" t="n">
        <v>30101662</v>
      </c>
      <c r="B357" s="17" t="s">
        <v>393</v>
      </c>
      <c r="C357" s="23" t="n">
        <v>1</v>
      </c>
      <c r="D357" s="25" t="s">
        <v>52</v>
      </c>
      <c r="E357" s="19"/>
      <c r="F357" s="21"/>
      <c r="G357" s="21" t="n">
        <v>0</v>
      </c>
      <c r="H357" s="21"/>
      <c r="I357" s="21"/>
      <c r="J357" s="21"/>
      <c r="K357" s="22" t="n">
        <f aca="false">INDEX('Porte Honorário'!B:D,MATCH(TabJud!D357,'Porte Honorário'!A:A,0),1)</f>
        <v>144.2</v>
      </c>
      <c r="L357" s="22" t="n">
        <f aca="false">ROUND(C357*K357,2)</f>
        <v>144.2</v>
      </c>
      <c r="M357" s="22" t="n">
        <f aca="false">IF(E357&gt;0,ROUND(E357*'UCO e Filme'!$A$2,2),0)</f>
        <v>0</v>
      </c>
      <c r="N357" s="22" t="n">
        <f aca="false">IF(I357&gt;0,ROUND(I357*'UCO e Filme'!$A$11,2),0)</f>
        <v>0</v>
      </c>
      <c r="O357" s="22" t="n">
        <f aca="false">ROUND(L357+M357+N357,2)</f>
        <v>144.2</v>
      </c>
    </row>
    <row r="358" customFormat="false" ht="11.25" hidden="false" customHeight="true" outlineLevel="0" collapsed="false">
      <c r="A358" s="17" t="n">
        <v>30101670</v>
      </c>
      <c r="B358" s="17" t="s">
        <v>394</v>
      </c>
      <c r="C358" s="23" t="n">
        <v>1</v>
      </c>
      <c r="D358" s="25" t="s">
        <v>93</v>
      </c>
      <c r="E358" s="19"/>
      <c r="F358" s="21" t="n">
        <v>1</v>
      </c>
      <c r="G358" s="21" t="n">
        <v>2</v>
      </c>
      <c r="H358" s="21"/>
      <c r="I358" s="21"/>
      <c r="J358" s="21"/>
      <c r="K358" s="22" t="n">
        <f aca="false">INDEX('Porte Honorário'!B:D,MATCH(TabJud!D358,'Porte Honorário'!A:A,0),1)</f>
        <v>250.68</v>
      </c>
      <c r="L358" s="22" t="n">
        <f aca="false">ROUND(C358*K358,2)</f>
        <v>250.68</v>
      </c>
      <c r="M358" s="22" t="n">
        <f aca="false">IF(E358&gt;0,ROUND(E358*'UCO e Filme'!$A$2,2),0)</f>
        <v>0</v>
      </c>
      <c r="N358" s="22" t="n">
        <f aca="false">IF(I358&gt;0,ROUND(I358*'UCO e Filme'!$A$11,2),0)</f>
        <v>0</v>
      </c>
      <c r="O358" s="22" t="n">
        <f aca="false">ROUND(L358+M358+N358,2)</f>
        <v>250.68</v>
      </c>
    </row>
    <row r="359" customFormat="false" ht="11.25" hidden="false" customHeight="true" outlineLevel="0" collapsed="false">
      <c r="A359" s="17" t="n">
        <v>30101689</v>
      </c>
      <c r="B359" s="17" t="s">
        <v>395</v>
      </c>
      <c r="C359" s="23" t="n">
        <v>1</v>
      </c>
      <c r="D359" s="25" t="s">
        <v>264</v>
      </c>
      <c r="E359" s="19"/>
      <c r="F359" s="21" t="n">
        <v>2</v>
      </c>
      <c r="G359" s="21" t="n">
        <v>5</v>
      </c>
      <c r="H359" s="21"/>
      <c r="I359" s="21"/>
      <c r="J359" s="21"/>
      <c r="K359" s="22" t="n">
        <f aca="false">INDEX('Porte Honorário'!B:D,MATCH(TabJud!D359,'Porte Honorário'!A:A,0),1)</f>
        <v>852.02</v>
      </c>
      <c r="L359" s="22" t="n">
        <f aca="false">ROUND(C359*K359,2)</f>
        <v>852.02</v>
      </c>
      <c r="M359" s="22" t="n">
        <f aca="false">IF(E359&gt;0,ROUND(E359*'UCO e Filme'!$A$2,2),0)</f>
        <v>0</v>
      </c>
      <c r="N359" s="22" t="n">
        <f aca="false">IF(I359&gt;0,ROUND(I359*'UCO e Filme'!$A$11,2),0)</f>
        <v>0</v>
      </c>
      <c r="O359" s="22" t="n">
        <f aca="false">ROUND(L359+M359+N359,2)</f>
        <v>852.02</v>
      </c>
    </row>
    <row r="360" customFormat="false" ht="11.25" hidden="false" customHeight="true" outlineLevel="0" collapsed="false">
      <c r="A360" s="17" t="n">
        <v>30101697</v>
      </c>
      <c r="B360" s="17" t="s">
        <v>396</v>
      </c>
      <c r="C360" s="23" t="n">
        <v>1</v>
      </c>
      <c r="D360" s="25" t="s">
        <v>264</v>
      </c>
      <c r="E360" s="19"/>
      <c r="F360" s="21" t="n">
        <v>2</v>
      </c>
      <c r="G360" s="21" t="n">
        <v>5</v>
      </c>
      <c r="H360" s="21"/>
      <c r="I360" s="21"/>
      <c r="J360" s="21"/>
      <c r="K360" s="22" t="n">
        <f aca="false">INDEX('Porte Honorário'!B:D,MATCH(TabJud!D360,'Porte Honorário'!A:A,0),1)</f>
        <v>852.02</v>
      </c>
      <c r="L360" s="22" t="n">
        <f aca="false">ROUND(C360*K360,2)</f>
        <v>852.02</v>
      </c>
      <c r="M360" s="22" t="n">
        <f aca="false">IF(E360&gt;0,ROUND(E360*'UCO e Filme'!$A$2,2),0)</f>
        <v>0</v>
      </c>
      <c r="N360" s="22" t="n">
        <f aca="false">IF(I360&gt;0,ROUND(I360*'UCO e Filme'!$A$11,2),0)</f>
        <v>0</v>
      </c>
      <c r="O360" s="22" t="n">
        <f aca="false">ROUND(L360+M360+N360,2)</f>
        <v>852.02</v>
      </c>
    </row>
    <row r="361" customFormat="false" ht="11.25" hidden="false" customHeight="true" outlineLevel="0" collapsed="false">
      <c r="A361" s="17" t="n">
        <v>30101735</v>
      </c>
      <c r="B361" s="17" t="s">
        <v>397</v>
      </c>
      <c r="C361" s="23" t="n">
        <v>1</v>
      </c>
      <c r="D361" s="25" t="s">
        <v>146</v>
      </c>
      <c r="E361" s="19"/>
      <c r="F361" s="21"/>
      <c r="G361" s="21" t="n">
        <v>0</v>
      </c>
      <c r="H361" s="21"/>
      <c r="I361" s="21"/>
      <c r="J361" s="21"/>
      <c r="K361" s="22" t="n">
        <f aca="false">INDEX('Porte Honorário'!B:D,MATCH(TabJud!D361,'Porte Honorário'!A:A,0),1)</f>
        <v>104.87</v>
      </c>
      <c r="L361" s="22" t="n">
        <f aca="false">ROUND(C361*K361,2)</f>
        <v>104.87</v>
      </c>
      <c r="M361" s="22" t="n">
        <f aca="false">IF(E361&gt;0,ROUND(E361*'UCO e Filme'!$A$2,2),0)</f>
        <v>0</v>
      </c>
      <c r="N361" s="22" t="n">
        <f aca="false">IF(I361&gt;0,ROUND(I361*'UCO e Filme'!$A$11,2),0)</f>
        <v>0</v>
      </c>
      <c r="O361" s="22" t="n">
        <f aca="false">ROUND(L361+M361+N361,2)</f>
        <v>104.87</v>
      </c>
    </row>
    <row r="362" customFormat="false" ht="11.25" hidden="false" customHeight="true" outlineLevel="0" collapsed="false">
      <c r="A362" s="17" t="n">
        <v>30101743</v>
      </c>
      <c r="B362" s="17" t="s">
        <v>398</v>
      </c>
      <c r="C362" s="23" t="n">
        <v>1</v>
      </c>
      <c r="D362" s="25" t="s">
        <v>73</v>
      </c>
      <c r="E362" s="19"/>
      <c r="F362" s="21" t="n">
        <v>2</v>
      </c>
      <c r="G362" s="21" t="n">
        <v>3</v>
      </c>
      <c r="H362" s="21"/>
      <c r="I362" s="21"/>
      <c r="J362" s="21"/>
      <c r="K362" s="22" t="n">
        <f aca="false">INDEX('Porte Honorário'!B:D,MATCH(TabJud!D362,'Porte Honorário'!A:A,0),1)</f>
        <v>360.46</v>
      </c>
      <c r="L362" s="22" t="n">
        <f aca="false">ROUND(C362*K362,2)</f>
        <v>360.46</v>
      </c>
      <c r="M362" s="22" t="n">
        <f aca="false">IF(E362&gt;0,ROUND(E362*'UCO e Filme'!$A$2,2),0)</f>
        <v>0</v>
      </c>
      <c r="N362" s="22" t="n">
        <f aca="false">IF(I362&gt;0,ROUND(I362*'UCO e Filme'!$A$11,2),0)</f>
        <v>0</v>
      </c>
      <c r="O362" s="22" t="n">
        <f aca="false">ROUND(L362+M362+N362,2)</f>
        <v>360.46</v>
      </c>
    </row>
    <row r="363" customFormat="false" ht="11.25" hidden="false" customHeight="true" outlineLevel="0" collapsed="false">
      <c r="A363" s="17" t="n">
        <v>30101751</v>
      </c>
      <c r="B363" s="17" t="s">
        <v>399</v>
      </c>
      <c r="C363" s="23" t="n">
        <v>1</v>
      </c>
      <c r="D363" s="25" t="s">
        <v>73</v>
      </c>
      <c r="E363" s="19"/>
      <c r="F363" s="21" t="n">
        <v>1</v>
      </c>
      <c r="G363" s="21" t="n">
        <v>3</v>
      </c>
      <c r="H363" s="21"/>
      <c r="I363" s="21"/>
      <c r="J363" s="21"/>
      <c r="K363" s="22" t="n">
        <f aca="false">INDEX('Porte Honorário'!B:D,MATCH(TabJud!D363,'Porte Honorário'!A:A,0),1)</f>
        <v>360.46</v>
      </c>
      <c r="L363" s="22" t="n">
        <f aca="false">ROUND(C363*K363,2)</f>
        <v>360.46</v>
      </c>
      <c r="M363" s="22" t="n">
        <f aca="false">IF(E363&gt;0,ROUND(E363*'UCO e Filme'!$A$2,2),0)</f>
        <v>0</v>
      </c>
      <c r="N363" s="22" t="n">
        <f aca="false">IF(I363&gt;0,ROUND(I363*'UCO e Filme'!$A$11,2),0)</f>
        <v>0</v>
      </c>
      <c r="O363" s="22" t="n">
        <f aca="false">ROUND(L363+M363+N363,2)</f>
        <v>360.46</v>
      </c>
    </row>
    <row r="364" customFormat="false" ht="11.25" hidden="false" customHeight="true" outlineLevel="0" collapsed="false">
      <c r="A364" s="17" t="n">
        <v>30101760</v>
      </c>
      <c r="B364" s="17" t="s">
        <v>400</v>
      </c>
      <c r="C364" s="23" t="n">
        <v>1</v>
      </c>
      <c r="D364" s="25" t="s">
        <v>73</v>
      </c>
      <c r="E364" s="19"/>
      <c r="F364" s="21" t="n">
        <v>2</v>
      </c>
      <c r="G364" s="21" t="n">
        <v>3</v>
      </c>
      <c r="H364" s="21"/>
      <c r="I364" s="21"/>
      <c r="J364" s="21"/>
      <c r="K364" s="22" t="n">
        <f aca="false">INDEX('Porte Honorário'!B:D,MATCH(TabJud!D364,'Porte Honorário'!A:A,0),1)</f>
        <v>360.46</v>
      </c>
      <c r="L364" s="22" t="n">
        <f aca="false">ROUND(C364*K364,2)</f>
        <v>360.46</v>
      </c>
      <c r="M364" s="22" t="n">
        <f aca="false">IF(E364&gt;0,ROUND(E364*'UCO e Filme'!$A$2,2),0)</f>
        <v>0</v>
      </c>
      <c r="N364" s="22" t="n">
        <f aca="false">IF(I364&gt;0,ROUND(I364*'UCO e Filme'!$A$11,2),0)</f>
        <v>0</v>
      </c>
      <c r="O364" s="22" t="n">
        <f aca="false">ROUND(L364+M364+N364,2)</f>
        <v>360.46</v>
      </c>
    </row>
    <row r="365" customFormat="false" ht="11.25" hidden="false" customHeight="true" outlineLevel="0" collapsed="false">
      <c r="A365" s="17" t="n">
        <v>30101778</v>
      </c>
      <c r="B365" s="17" t="s">
        <v>401</v>
      </c>
      <c r="C365" s="23" t="n">
        <v>1</v>
      </c>
      <c r="D365" s="25" t="s">
        <v>73</v>
      </c>
      <c r="E365" s="19"/>
      <c r="F365" s="21" t="n">
        <v>1</v>
      </c>
      <c r="G365" s="21" t="n">
        <v>3</v>
      </c>
      <c r="H365" s="21"/>
      <c r="I365" s="21"/>
      <c r="J365" s="21"/>
      <c r="K365" s="22" t="n">
        <f aca="false">INDEX('Porte Honorário'!B:D,MATCH(TabJud!D365,'Porte Honorário'!A:A,0),1)</f>
        <v>360.46</v>
      </c>
      <c r="L365" s="22" t="n">
        <f aca="false">ROUND(C365*K365,2)</f>
        <v>360.46</v>
      </c>
      <c r="M365" s="22" t="n">
        <f aca="false">IF(E365&gt;0,ROUND(E365*'UCO e Filme'!$A$2,2),0)</f>
        <v>0</v>
      </c>
      <c r="N365" s="22" t="n">
        <f aca="false">IF(I365&gt;0,ROUND(I365*'UCO e Filme'!$A$11,2),0)</f>
        <v>0</v>
      </c>
      <c r="O365" s="22" t="n">
        <f aca="false">ROUND(L365+M365+N365,2)</f>
        <v>360.46</v>
      </c>
    </row>
    <row r="366" customFormat="false" ht="11.25" hidden="false" customHeight="true" outlineLevel="0" collapsed="false">
      <c r="A366" s="17" t="n">
        <v>30101786</v>
      </c>
      <c r="B366" s="17" t="s">
        <v>402</v>
      </c>
      <c r="C366" s="23" t="n">
        <v>1</v>
      </c>
      <c r="D366" s="25" t="s">
        <v>73</v>
      </c>
      <c r="E366" s="19"/>
      <c r="F366" s="21" t="n">
        <v>1</v>
      </c>
      <c r="G366" s="21" t="n">
        <v>3</v>
      </c>
      <c r="H366" s="21"/>
      <c r="I366" s="21"/>
      <c r="J366" s="21"/>
      <c r="K366" s="22" t="n">
        <f aca="false">INDEX('Porte Honorário'!B:D,MATCH(TabJud!D366,'Porte Honorário'!A:A,0),1)</f>
        <v>360.46</v>
      </c>
      <c r="L366" s="22" t="n">
        <f aca="false">ROUND(C366*K366,2)</f>
        <v>360.46</v>
      </c>
      <c r="M366" s="22" t="n">
        <f aca="false">IF(E366&gt;0,ROUND(E366*'UCO e Filme'!$A$2,2),0)</f>
        <v>0</v>
      </c>
      <c r="N366" s="22" t="n">
        <f aca="false">IF(I366&gt;0,ROUND(I366*'UCO e Filme'!$A$11,2),0)</f>
        <v>0</v>
      </c>
      <c r="O366" s="22" t="n">
        <f aca="false">ROUND(L366+M366+N366,2)</f>
        <v>360.46</v>
      </c>
    </row>
    <row r="367" customFormat="false" ht="11.25" hidden="false" customHeight="true" outlineLevel="0" collapsed="false">
      <c r="A367" s="17" t="n">
        <v>30101794</v>
      </c>
      <c r="B367" s="17" t="s">
        <v>403</v>
      </c>
      <c r="C367" s="23" t="n">
        <v>1</v>
      </c>
      <c r="D367" s="25" t="s">
        <v>82</v>
      </c>
      <c r="E367" s="19"/>
      <c r="F367" s="21"/>
      <c r="G367" s="21" t="n">
        <v>0</v>
      </c>
      <c r="H367" s="21"/>
      <c r="I367" s="21"/>
      <c r="J367" s="21"/>
      <c r="K367" s="22" t="n">
        <f aca="false">INDEX('Porte Honorário'!B:D,MATCH(TabJud!D367,'Porte Honorário'!A:A,0),1)</f>
        <v>88.48</v>
      </c>
      <c r="L367" s="22" t="n">
        <f aca="false">ROUND(C367*K367,2)</f>
        <v>88.48</v>
      </c>
      <c r="M367" s="22" t="n">
        <f aca="false">IF(E367&gt;0,ROUND(E367*'UCO e Filme'!$A$2,2),0)</f>
        <v>0</v>
      </c>
      <c r="N367" s="22" t="n">
        <f aca="false">IF(I367&gt;0,ROUND(I367*'UCO e Filme'!$A$11,2),0)</f>
        <v>0</v>
      </c>
      <c r="O367" s="22" t="n">
        <f aca="false">ROUND(L367+M367+N367,2)</f>
        <v>88.48</v>
      </c>
    </row>
    <row r="368" customFormat="false" ht="11.25" hidden="false" customHeight="true" outlineLevel="0" collapsed="false">
      <c r="A368" s="17" t="n">
        <v>30101808</v>
      </c>
      <c r="B368" s="17" t="s">
        <v>404</v>
      </c>
      <c r="C368" s="23" t="n">
        <v>1</v>
      </c>
      <c r="D368" s="25" t="s">
        <v>73</v>
      </c>
      <c r="E368" s="19"/>
      <c r="F368" s="21" t="n">
        <v>1</v>
      </c>
      <c r="G368" s="21" t="n">
        <v>3</v>
      </c>
      <c r="H368" s="21"/>
      <c r="I368" s="21"/>
      <c r="J368" s="21"/>
      <c r="K368" s="22" t="n">
        <f aca="false">INDEX('Porte Honorário'!B:D,MATCH(TabJud!D368,'Porte Honorário'!A:A,0),1)</f>
        <v>360.46</v>
      </c>
      <c r="L368" s="22" t="n">
        <f aca="false">ROUND(C368*K368,2)</f>
        <v>360.46</v>
      </c>
      <c r="M368" s="22" t="n">
        <f aca="false">IF(E368&gt;0,ROUND(E368*'UCO e Filme'!$A$2,2),0)</f>
        <v>0</v>
      </c>
      <c r="N368" s="22" t="n">
        <f aca="false">IF(I368&gt;0,ROUND(I368*'UCO e Filme'!$A$11,2),0)</f>
        <v>0</v>
      </c>
      <c r="O368" s="22" t="n">
        <f aca="false">ROUND(L368+M368+N368,2)</f>
        <v>360.46</v>
      </c>
    </row>
    <row r="369" customFormat="false" ht="11.25" hidden="false" customHeight="true" outlineLevel="0" collapsed="false">
      <c r="A369" s="17" t="n">
        <v>30101816</v>
      </c>
      <c r="B369" s="17" t="s">
        <v>405</v>
      </c>
      <c r="C369" s="23" t="n">
        <v>1</v>
      </c>
      <c r="D369" s="25" t="s">
        <v>73</v>
      </c>
      <c r="E369" s="19"/>
      <c r="F369" s="21" t="n">
        <v>1</v>
      </c>
      <c r="G369" s="21" t="n">
        <v>3</v>
      </c>
      <c r="H369" s="21"/>
      <c r="I369" s="21"/>
      <c r="J369" s="21"/>
      <c r="K369" s="22" t="n">
        <f aca="false">INDEX('Porte Honorário'!B:D,MATCH(TabJud!D369,'Porte Honorário'!A:A,0),1)</f>
        <v>360.46</v>
      </c>
      <c r="L369" s="22" t="n">
        <f aca="false">ROUND(C369*K369,2)</f>
        <v>360.46</v>
      </c>
      <c r="M369" s="22" t="n">
        <f aca="false">IF(E369&gt;0,ROUND(E369*'UCO e Filme'!$A$2,2),0)</f>
        <v>0</v>
      </c>
      <c r="N369" s="22" t="n">
        <f aca="false">IF(I369&gt;0,ROUND(I369*'UCO e Filme'!$A$11,2),0)</f>
        <v>0</v>
      </c>
      <c r="O369" s="22" t="n">
        <f aca="false">ROUND(L369+M369+N369,2)</f>
        <v>360.46</v>
      </c>
    </row>
    <row r="370" customFormat="false" ht="11.25" hidden="false" customHeight="true" outlineLevel="0" collapsed="false">
      <c r="A370" s="17" t="n">
        <v>30101824</v>
      </c>
      <c r="B370" s="17" t="s">
        <v>406</v>
      </c>
      <c r="C370" s="23" t="n">
        <v>1</v>
      </c>
      <c r="D370" s="25" t="s">
        <v>343</v>
      </c>
      <c r="E370" s="19"/>
      <c r="F370" s="21" t="n">
        <v>1</v>
      </c>
      <c r="G370" s="21" t="n">
        <v>3</v>
      </c>
      <c r="H370" s="21"/>
      <c r="I370" s="21"/>
      <c r="J370" s="21"/>
      <c r="K370" s="22" t="n">
        <f aca="false">INDEX('Porte Honorário'!B:D,MATCH(TabJud!D370,'Porte Honorário'!A:A,0),1)</f>
        <v>909.36</v>
      </c>
      <c r="L370" s="22" t="n">
        <f aca="false">ROUND(C370*K370,2)</f>
        <v>909.36</v>
      </c>
      <c r="M370" s="22" t="n">
        <f aca="false">IF(E370&gt;0,ROUND(E370*'UCO e Filme'!$A$2,2),0)</f>
        <v>0</v>
      </c>
      <c r="N370" s="22" t="n">
        <f aca="false">IF(I370&gt;0,ROUND(I370*'UCO e Filme'!$A$11,2),0)</f>
        <v>0</v>
      </c>
      <c r="O370" s="22" t="n">
        <f aca="false">ROUND(L370+M370+N370,2)</f>
        <v>909.36</v>
      </c>
    </row>
    <row r="371" customFormat="false" ht="11.25" hidden="false" customHeight="true" outlineLevel="0" collapsed="false">
      <c r="A371" s="17" t="n">
        <v>30101832</v>
      </c>
      <c r="B371" s="17" t="s">
        <v>407</v>
      </c>
      <c r="C371" s="23" t="n">
        <v>1</v>
      </c>
      <c r="D371" s="25" t="s">
        <v>335</v>
      </c>
      <c r="E371" s="19"/>
      <c r="F371" s="21" t="n">
        <v>2</v>
      </c>
      <c r="G371" s="21" t="n">
        <v>4</v>
      </c>
      <c r="H371" s="21"/>
      <c r="I371" s="21"/>
      <c r="J371" s="21"/>
      <c r="K371" s="22" t="n">
        <f aca="false">INDEX('Porte Honorário'!B:D,MATCH(TabJud!D371,'Porte Honorário'!A:A,0),1)</f>
        <v>1091.25</v>
      </c>
      <c r="L371" s="22" t="n">
        <f aca="false">ROUND(C371*K371,2)</f>
        <v>1091.25</v>
      </c>
      <c r="M371" s="22" t="n">
        <f aca="false">IF(E371&gt;0,ROUND(E371*'UCO e Filme'!$A$2,2),0)</f>
        <v>0</v>
      </c>
      <c r="N371" s="22" t="n">
        <f aca="false">IF(I371&gt;0,ROUND(I371*'UCO e Filme'!$A$11,2),0)</f>
        <v>0</v>
      </c>
      <c r="O371" s="22" t="n">
        <f aca="false">ROUND(L371+M371+N371,2)</f>
        <v>1091.25</v>
      </c>
    </row>
    <row r="372" customFormat="false" ht="11.25" hidden="false" customHeight="true" outlineLevel="0" collapsed="false">
      <c r="A372" s="17" t="n">
        <v>30101840</v>
      </c>
      <c r="B372" s="17" t="s">
        <v>408</v>
      </c>
      <c r="C372" s="23" t="n">
        <v>1</v>
      </c>
      <c r="D372" s="25" t="s">
        <v>146</v>
      </c>
      <c r="E372" s="19"/>
      <c r="F372" s="21"/>
      <c r="G372" s="21" t="n">
        <v>0</v>
      </c>
      <c r="H372" s="21"/>
      <c r="I372" s="21"/>
      <c r="J372" s="21"/>
      <c r="K372" s="22" t="n">
        <f aca="false">INDEX('Porte Honorário'!B:D,MATCH(TabJud!D372,'Porte Honorário'!A:A,0),1)</f>
        <v>104.87</v>
      </c>
      <c r="L372" s="22" t="n">
        <f aca="false">ROUND(C372*K372,2)</f>
        <v>104.87</v>
      </c>
      <c r="M372" s="22" t="n">
        <f aca="false">IF(E372&gt;0,ROUND(E372*'UCO e Filme'!$A$2,2),0)</f>
        <v>0</v>
      </c>
      <c r="N372" s="22" t="n">
        <f aca="false">IF(I372&gt;0,ROUND(I372*'UCO e Filme'!$A$11,2),0)</f>
        <v>0</v>
      </c>
      <c r="O372" s="22" t="n">
        <f aca="false">ROUND(L372+M372+N372,2)</f>
        <v>104.87</v>
      </c>
    </row>
    <row r="373" customFormat="false" ht="11.25" hidden="false" customHeight="true" outlineLevel="0" collapsed="false">
      <c r="A373" s="17" t="n">
        <v>30101859</v>
      </c>
      <c r="B373" s="17" t="s">
        <v>409</v>
      </c>
      <c r="C373" s="23" t="n">
        <v>1</v>
      </c>
      <c r="D373" s="25" t="s">
        <v>64</v>
      </c>
      <c r="E373" s="19"/>
      <c r="F373" s="21"/>
      <c r="G373" s="21" t="n">
        <v>2</v>
      </c>
      <c r="H373" s="21"/>
      <c r="I373" s="21"/>
      <c r="J373" s="21"/>
      <c r="K373" s="22" t="n">
        <f aca="false">INDEX('Porte Honorário'!B:D,MATCH(TabJud!D373,'Porte Honorário'!A:A,0),1)</f>
        <v>65.56</v>
      </c>
      <c r="L373" s="22" t="n">
        <f aca="false">ROUND(C373*K373,2)</f>
        <v>65.56</v>
      </c>
      <c r="M373" s="22" t="n">
        <f aca="false">IF(E373&gt;0,ROUND(E373*'UCO e Filme'!$A$2,2),0)</f>
        <v>0</v>
      </c>
      <c r="N373" s="22" t="n">
        <f aca="false">IF(I373&gt;0,ROUND(I373*'UCO e Filme'!$A$11,2),0)</f>
        <v>0</v>
      </c>
      <c r="O373" s="22" t="n">
        <f aca="false">ROUND(L373+M373+N373,2)</f>
        <v>65.56</v>
      </c>
    </row>
    <row r="374" customFormat="false" ht="11.25" hidden="false" customHeight="true" outlineLevel="0" collapsed="false">
      <c r="A374" s="17" t="n">
        <v>30101867</v>
      </c>
      <c r="B374" s="17" t="s">
        <v>410</v>
      </c>
      <c r="C374" s="23" t="n">
        <v>1</v>
      </c>
      <c r="D374" s="25" t="s">
        <v>343</v>
      </c>
      <c r="E374" s="19"/>
      <c r="F374" s="21" t="n">
        <v>1</v>
      </c>
      <c r="G374" s="21" t="n">
        <v>4</v>
      </c>
      <c r="H374" s="21"/>
      <c r="I374" s="21"/>
      <c r="J374" s="21"/>
      <c r="K374" s="22" t="n">
        <f aca="false">INDEX('Porte Honorário'!B:D,MATCH(TabJud!D374,'Porte Honorário'!A:A,0),1)</f>
        <v>909.36</v>
      </c>
      <c r="L374" s="22" t="n">
        <f aca="false">ROUND(C374*K374,2)</f>
        <v>909.36</v>
      </c>
      <c r="M374" s="22" t="n">
        <f aca="false">IF(E374&gt;0,ROUND(E374*'UCO e Filme'!$A$2,2),0)</f>
        <v>0</v>
      </c>
      <c r="N374" s="22" t="n">
        <f aca="false">IF(I374&gt;0,ROUND(I374*'UCO e Filme'!$A$11,2),0)</f>
        <v>0</v>
      </c>
      <c r="O374" s="22" t="n">
        <f aca="false">ROUND(L374+M374+N374,2)</f>
        <v>909.36</v>
      </c>
    </row>
    <row r="375" customFormat="false" ht="11.25" hidden="false" customHeight="true" outlineLevel="0" collapsed="false">
      <c r="A375" s="17" t="n">
        <v>30101875</v>
      </c>
      <c r="B375" s="17" t="s">
        <v>411</v>
      </c>
      <c r="C375" s="23" t="n">
        <v>1</v>
      </c>
      <c r="D375" s="25" t="s">
        <v>343</v>
      </c>
      <c r="E375" s="19"/>
      <c r="F375" s="21" t="n">
        <v>1</v>
      </c>
      <c r="G375" s="21" t="n">
        <v>4</v>
      </c>
      <c r="H375" s="21"/>
      <c r="I375" s="21"/>
      <c r="J375" s="21"/>
      <c r="K375" s="22" t="n">
        <f aca="false">INDEX('Porte Honorário'!B:D,MATCH(TabJud!D375,'Porte Honorário'!A:A,0),1)</f>
        <v>909.36</v>
      </c>
      <c r="L375" s="22" t="n">
        <f aca="false">ROUND(C375*K375,2)</f>
        <v>909.36</v>
      </c>
      <c r="M375" s="22" t="n">
        <f aca="false">IF(E375&gt;0,ROUND(E375*'UCO e Filme'!$A$2,2),0)</f>
        <v>0</v>
      </c>
      <c r="N375" s="22" t="n">
        <f aca="false">IF(I375&gt;0,ROUND(I375*'UCO e Filme'!$A$11,2),0)</f>
        <v>0</v>
      </c>
      <c r="O375" s="22" t="n">
        <f aca="false">ROUND(L375+M375+N375,2)</f>
        <v>909.36</v>
      </c>
    </row>
    <row r="376" customFormat="false" ht="11.25" hidden="false" customHeight="true" outlineLevel="0" collapsed="false">
      <c r="A376" s="17" t="n">
        <v>30101883</v>
      </c>
      <c r="B376" s="17" t="s">
        <v>412</v>
      </c>
      <c r="C376" s="23" t="n">
        <v>1</v>
      </c>
      <c r="D376" s="25" t="s">
        <v>339</v>
      </c>
      <c r="E376" s="19"/>
      <c r="F376" s="21" t="n">
        <v>1</v>
      </c>
      <c r="G376" s="21" t="n">
        <v>5</v>
      </c>
      <c r="H376" s="21"/>
      <c r="I376" s="21"/>
      <c r="J376" s="21"/>
      <c r="K376" s="22" t="n">
        <f aca="false">INDEX('Porte Honorário'!B:D,MATCH(TabJud!D376,'Porte Honorário'!A:A,0),1)</f>
        <v>991.29</v>
      </c>
      <c r="L376" s="22" t="n">
        <f aca="false">ROUND(C376*K376,2)</f>
        <v>991.29</v>
      </c>
      <c r="M376" s="22" t="n">
        <f aca="false">IF(E376&gt;0,ROUND(E376*'UCO e Filme'!$A$2,2),0)</f>
        <v>0</v>
      </c>
      <c r="N376" s="22" t="n">
        <f aca="false">IF(I376&gt;0,ROUND(I376*'UCO e Filme'!$A$11,2),0)</f>
        <v>0</v>
      </c>
      <c r="O376" s="22" t="n">
        <f aca="false">ROUND(L376+M376+N376,2)</f>
        <v>991.29</v>
      </c>
    </row>
    <row r="377" customFormat="false" ht="11.25" hidden="false" customHeight="true" outlineLevel="0" collapsed="false">
      <c r="A377" s="17" t="n">
        <v>30101891</v>
      </c>
      <c r="B377" s="17" t="s">
        <v>413</v>
      </c>
      <c r="C377" s="23" t="n">
        <v>1</v>
      </c>
      <c r="D377" s="25" t="s">
        <v>103</v>
      </c>
      <c r="E377" s="19"/>
      <c r="F377" s="21"/>
      <c r="G377" s="21" t="n">
        <v>2</v>
      </c>
      <c r="H377" s="21"/>
      <c r="I377" s="21"/>
      <c r="J377" s="21"/>
      <c r="K377" s="22" t="n">
        <f aca="false">INDEX('Porte Honorário'!B:D,MATCH(TabJud!D377,'Porte Honorário'!A:A,0),1)</f>
        <v>183.5</v>
      </c>
      <c r="L377" s="22" t="n">
        <f aca="false">ROUND(C377*K377,2)</f>
        <v>183.5</v>
      </c>
      <c r="M377" s="22" t="n">
        <f aca="false">IF(E377&gt;0,ROUND(E377*'UCO e Filme'!$A$2,2),0)</f>
        <v>0</v>
      </c>
      <c r="N377" s="22" t="n">
        <f aca="false">IF(I377&gt;0,ROUND(I377*'UCO e Filme'!$A$11,2),0)</f>
        <v>0</v>
      </c>
      <c r="O377" s="22" t="n">
        <f aca="false">ROUND(L377+M377+N377,2)</f>
        <v>183.5</v>
      </c>
    </row>
    <row r="378" customFormat="false" ht="11.25" hidden="false" customHeight="true" outlineLevel="0" collapsed="false">
      <c r="A378" s="17" t="n">
        <v>30101905</v>
      </c>
      <c r="B378" s="17" t="s">
        <v>414</v>
      </c>
      <c r="C378" s="23" t="n">
        <v>1</v>
      </c>
      <c r="D378" s="25" t="s">
        <v>64</v>
      </c>
      <c r="E378" s="19"/>
      <c r="F378" s="21"/>
      <c r="G378" s="21" t="n">
        <v>2</v>
      </c>
      <c r="H378" s="21"/>
      <c r="I378" s="21"/>
      <c r="J378" s="21"/>
      <c r="K378" s="22" t="n">
        <f aca="false">INDEX('Porte Honorário'!B:D,MATCH(TabJud!D378,'Porte Honorário'!A:A,0),1)</f>
        <v>65.56</v>
      </c>
      <c r="L378" s="22" t="n">
        <f aca="false">ROUND(C378*K378,2)</f>
        <v>65.56</v>
      </c>
      <c r="M378" s="22" t="n">
        <f aca="false">IF(E378&gt;0,ROUND(E378*'UCO e Filme'!$A$2,2),0)</f>
        <v>0</v>
      </c>
      <c r="N378" s="22" t="n">
        <f aca="false">IF(I378&gt;0,ROUND(I378*'UCO e Filme'!$A$11,2),0)</f>
        <v>0</v>
      </c>
      <c r="O378" s="22" t="n">
        <f aca="false">ROUND(L378+M378+N378,2)</f>
        <v>65.56</v>
      </c>
    </row>
    <row r="379" customFormat="false" ht="11.25" hidden="false" customHeight="true" outlineLevel="0" collapsed="false">
      <c r="A379" s="17" t="n">
        <v>30101913</v>
      </c>
      <c r="B379" s="17" t="s">
        <v>415</v>
      </c>
      <c r="C379" s="23" t="n">
        <v>1</v>
      </c>
      <c r="D379" s="25" t="s">
        <v>93</v>
      </c>
      <c r="E379" s="19"/>
      <c r="F379" s="21" t="n">
        <v>1</v>
      </c>
      <c r="G379" s="21" t="n">
        <v>1</v>
      </c>
      <c r="H379" s="21"/>
      <c r="I379" s="21"/>
      <c r="J379" s="21"/>
      <c r="K379" s="22" t="n">
        <f aca="false">INDEX('Porte Honorário'!B:D,MATCH(TabJud!D379,'Porte Honorário'!A:A,0),1)</f>
        <v>250.68</v>
      </c>
      <c r="L379" s="22" t="n">
        <f aca="false">ROUND(C379*K379,2)</f>
        <v>250.68</v>
      </c>
      <c r="M379" s="22" t="n">
        <f aca="false">IF(E379&gt;0,ROUND(E379*'UCO e Filme'!$A$2,2),0)</f>
        <v>0</v>
      </c>
      <c r="N379" s="22" t="n">
        <f aca="false">IF(I379&gt;0,ROUND(I379*'UCO e Filme'!$A$11,2),0)</f>
        <v>0</v>
      </c>
      <c r="O379" s="22" t="n">
        <f aca="false">ROUND(L379+M379+N379,2)</f>
        <v>250.68</v>
      </c>
    </row>
    <row r="380" customFormat="false" ht="11.25" hidden="false" customHeight="true" outlineLevel="0" collapsed="false">
      <c r="A380" s="17" t="n">
        <v>30101921</v>
      </c>
      <c r="B380" s="17" t="s">
        <v>416</v>
      </c>
      <c r="C380" s="23" t="n">
        <v>1</v>
      </c>
      <c r="D380" s="25" t="s">
        <v>103</v>
      </c>
      <c r="E380" s="19"/>
      <c r="F380" s="21" t="n">
        <v>1</v>
      </c>
      <c r="G380" s="21" t="n">
        <v>0</v>
      </c>
      <c r="H380" s="21"/>
      <c r="I380" s="21"/>
      <c r="J380" s="21"/>
      <c r="K380" s="22" t="n">
        <f aca="false">INDEX('Porte Honorário'!B:D,MATCH(TabJud!D380,'Porte Honorário'!A:A,0),1)</f>
        <v>183.5</v>
      </c>
      <c r="L380" s="22" t="n">
        <f aca="false">ROUND(C380*K380,2)</f>
        <v>183.5</v>
      </c>
      <c r="M380" s="22" t="n">
        <f aca="false">IF(E380&gt;0,ROUND(E380*'UCO e Filme'!$A$2,2),0)</f>
        <v>0</v>
      </c>
      <c r="N380" s="22" t="n">
        <f aca="false">IF(I380&gt;0,ROUND(I380*'UCO e Filme'!$A$11,2),0)</f>
        <v>0</v>
      </c>
      <c r="O380" s="22" t="n">
        <f aca="false">ROUND(L380+M380+N380,2)</f>
        <v>183.5</v>
      </c>
    </row>
    <row r="381" customFormat="false" ht="11.25" hidden="false" customHeight="true" outlineLevel="0" collapsed="false">
      <c r="A381" s="17" t="n">
        <v>30101930</v>
      </c>
      <c r="B381" s="17" t="s">
        <v>417</v>
      </c>
      <c r="C381" s="23" t="n">
        <v>1</v>
      </c>
      <c r="D381" s="25" t="s">
        <v>82</v>
      </c>
      <c r="E381" s="19"/>
      <c r="F381" s="21"/>
      <c r="G381" s="21" t="n">
        <v>0</v>
      </c>
      <c r="H381" s="21"/>
      <c r="I381" s="21"/>
      <c r="J381" s="21"/>
      <c r="K381" s="22" t="n">
        <f aca="false">INDEX('Porte Honorário'!B:D,MATCH(TabJud!D381,'Porte Honorário'!A:A,0),1)</f>
        <v>88.48</v>
      </c>
      <c r="L381" s="22" t="n">
        <f aca="false">ROUND(C381*K381,2)</f>
        <v>88.48</v>
      </c>
      <c r="M381" s="22" t="n">
        <f aca="false">IF(E381&gt;0,ROUND(E381*'UCO e Filme'!$A$2,2),0)</f>
        <v>0</v>
      </c>
      <c r="N381" s="22" t="n">
        <f aca="false">IF(I381&gt;0,ROUND(I381*'UCO e Filme'!$A$11,2),0)</f>
        <v>0</v>
      </c>
      <c r="O381" s="22" t="n">
        <f aca="false">ROUND(L381+M381+N381,2)</f>
        <v>88.48</v>
      </c>
    </row>
    <row r="382" customFormat="false" ht="11.25" hidden="false" customHeight="true" outlineLevel="0" collapsed="false">
      <c r="A382" s="17" t="n">
        <v>30101948</v>
      </c>
      <c r="B382" s="17" t="s">
        <v>418</v>
      </c>
      <c r="C382" s="23" t="n">
        <v>1</v>
      </c>
      <c r="D382" s="25" t="s">
        <v>52</v>
      </c>
      <c r="E382" s="19"/>
      <c r="F382" s="21" t="n">
        <v>1</v>
      </c>
      <c r="G382" s="21" t="n">
        <v>2</v>
      </c>
      <c r="H382" s="21"/>
      <c r="I382" s="21"/>
      <c r="J382" s="21"/>
      <c r="K382" s="22" t="n">
        <f aca="false">INDEX('Porte Honorário'!B:D,MATCH(TabJud!D382,'Porte Honorário'!A:A,0),1)</f>
        <v>144.2</v>
      </c>
      <c r="L382" s="22" t="n">
        <f aca="false">ROUND(C382*K382,2)</f>
        <v>144.2</v>
      </c>
      <c r="M382" s="22" t="n">
        <f aca="false">IF(E382&gt;0,ROUND(E382*'UCO e Filme'!$A$2,2),0)</f>
        <v>0</v>
      </c>
      <c r="N382" s="22" t="n">
        <f aca="false">IF(I382&gt;0,ROUND(I382*'UCO e Filme'!$A$11,2),0)</f>
        <v>0</v>
      </c>
      <c r="O382" s="22" t="n">
        <f aca="false">ROUND(L382+M382+N382,2)</f>
        <v>144.2</v>
      </c>
    </row>
    <row r="383" customFormat="false" ht="11.25" hidden="false" customHeight="true" outlineLevel="0" collapsed="false">
      <c r="A383" s="17" t="n">
        <v>30101956</v>
      </c>
      <c r="B383" s="17" t="s">
        <v>419</v>
      </c>
      <c r="C383" s="23" t="n">
        <v>1</v>
      </c>
      <c r="D383" s="25" t="s">
        <v>82</v>
      </c>
      <c r="E383" s="19"/>
      <c r="F383" s="21" t="n">
        <v>1</v>
      </c>
      <c r="G383" s="21" t="n">
        <v>2</v>
      </c>
      <c r="H383" s="21"/>
      <c r="I383" s="21"/>
      <c r="J383" s="21"/>
      <c r="K383" s="22" t="n">
        <f aca="false">INDEX('Porte Honorário'!B:D,MATCH(TabJud!D383,'Porte Honorário'!A:A,0),1)</f>
        <v>88.48</v>
      </c>
      <c r="L383" s="22" t="n">
        <f aca="false">ROUND(C383*K383,2)</f>
        <v>88.48</v>
      </c>
      <c r="M383" s="22" t="n">
        <f aca="false">IF(E383&gt;0,ROUND(E383*'UCO e Filme'!$A$2,2),0)</f>
        <v>0</v>
      </c>
      <c r="N383" s="22" t="n">
        <f aca="false">IF(I383&gt;0,ROUND(I383*'UCO e Filme'!$A$11,2),0)</f>
        <v>0</v>
      </c>
      <c r="O383" s="22" t="n">
        <f aca="false">ROUND(L383+M383+N383,2)</f>
        <v>88.48</v>
      </c>
    </row>
    <row r="384" customFormat="false" ht="22.5" hidden="false" customHeight="true" outlineLevel="0" collapsed="false">
      <c r="A384" s="15" t="s">
        <v>420</v>
      </c>
      <c r="B384" s="15"/>
      <c r="C384" s="15"/>
      <c r="D384" s="15"/>
      <c r="E384" s="15"/>
      <c r="F384" s="15"/>
      <c r="G384" s="15"/>
      <c r="H384" s="15"/>
      <c r="I384" s="15"/>
      <c r="J384" s="15"/>
      <c r="K384" s="15"/>
      <c r="L384" s="15"/>
      <c r="M384" s="15"/>
      <c r="N384" s="15"/>
      <c r="O384" s="15"/>
    </row>
    <row r="385" customFormat="false" ht="22.5" hidden="false" customHeight="true" outlineLevel="0" collapsed="false">
      <c r="A385" s="15" t="s">
        <v>421</v>
      </c>
      <c r="B385" s="15"/>
      <c r="C385" s="15"/>
      <c r="D385" s="15"/>
      <c r="E385" s="15"/>
      <c r="F385" s="15"/>
      <c r="G385" s="15"/>
      <c r="H385" s="15"/>
      <c r="I385" s="15"/>
      <c r="J385" s="15"/>
      <c r="K385" s="15"/>
      <c r="L385" s="15"/>
      <c r="M385" s="15"/>
      <c r="N385" s="15"/>
      <c r="O385" s="15"/>
    </row>
    <row r="386" customFormat="false" ht="36.75" hidden="false" customHeight="true" outlineLevel="0" collapsed="false">
      <c r="A386" s="15" t="s">
        <v>422</v>
      </c>
      <c r="B386" s="15"/>
      <c r="C386" s="15"/>
      <c r="D386" s="15"/>
      <c r="E386" s="15"/>
      <c r="F386" s="15"/>
      <c r="G386" s="15"/>
      <c r="H386" s="15"/>
      <c r="I386" s="15"/>
      <c r="J386" s="15"/>
      <c r="K386" s="15"/>
      <c r="L386" s="15"/>
      <c r="M386" s="15"/>
      <c r="N386" s="15"/>
      <c r="O386" s="15"/>
    </row>
    <row r="387" customFormat="false" ht="70.5" hidden="false" customHeight="true" outlineLevel="0" collapsed="false">
      <c r="A387" s="15" t="s">
        <v>423</v>
      </c>
      <c r="B387" s="15"/>
      <c r="C387" s="15"/>
      <c r="D387" s="15"/>
      <c r="E387" s="15"/>
      <c r="F387" s="15"/>
      <c r="G387" s="15"/>
      <c r="H387" s="15"/>
      <c r="I387" s="15"/>
      <c r="J387" s="15"/>
      <c r="K387" s="15"/>
      <c r="L387" s="15"/>
      <c r="M387" s="15"/>
      <c r="N387" s="15"/>
      <c r="O387" s="15"/>
    </row>
    <row r="388" customFormat="false" ht="22.5" hidden="false" customHeight="true" outlineLevel="0" collapsed="false">
      <c r="A388" s="15" t="s">
        <v>424</v>
      </c>
      <c r="B388" s="15"/>
      <c r="C388" s="15"/>
      <c r="D388" s="15"/>
      <c r="E388" s="15"/>
      <c r="F388" s="15"/>
      <c r="G388" s="15"/>
      <c r="H388" s="15"/>
      <c r="I388" s="15"/>
      <c r="J388" s="15"/>
      <c r="K388" s="15"/>
      <c r="L388" s="15"/>
      <c r="M388" s="15"/>
      <c r="N388" s="15"/>
      <c r="O388" s="15"/>
    </row>
    <row r="389" customFormat="false" ht="22.5" hidden="false" customHeight="true" outlineLevel="0" collapsed="false">
      <c r="A389" s="15" t="s">
        <v>425</v>
      </c>
      <c r="B389" s="15"/>
      <c r="C389" s="15"/>
      <c r="D389" s="15"/>
      <c r="E389" s="15"/>
      <c r="F389" s="15"/>
      <c r="G389" s="15"/>
      <c r="H389" s="15"/>
      <c r="I389" s="15"/>
      <c r="J389" s="15"/>
      <c r="K389" s="15"/>
      <c r="L389" s="15"/>
      <c r="M389" s="15"/>
      <c r="N389" s="15"/>
      <c r="O389" s="15"/>
    </row>
    <row r="390" customFormat="false" ht="22.5" hidden="false" customHeight="true" outlineLevel="0" collapsed="false">
      <c r="A390" s="15" t="s">
        <v>426</v>
      </c>
      <c r="B390" s="15"/>
      <c r="C390" s="15"/>
      <c r="D390" s="15"/>
      <c r="E390" s="15"/>
      <c r="F390" s="15"/>
      <c r="G390" s="15"/>
      <c r="H390" s="15"/>
      <c r="I390" s="15"/>
      <c r="J390" s="15"/>
      <c r="K390" s="15"/>
      <c r="L390" s="15"/>
      <c r="M390" s="15"/>
      <c r="N390" s="15"/>
      <c r="O390" s="15"/>
    </row>
    <row r="391" customFormat="false" ht="22.5" hidden="false" customHeight="true" outlineLevel="0" collapsed="false">
      <c r="A391" s="15" t="s">
        <v>427</v>
      </c>
      <c r="B391" s="15"/>
      <c r="C391" s="15"/>
      <c r="D391" s="15"/>
      <c r="E391" s="15"/>
      <c r="F391" s="15"/>
      <c r="G391" s="15"/>
      <c r="H391" s="15"/>
      <c r="I391" s="15"/>
      <c r="J391" s="15"/>
      <c r="K391" s="15"/>
      <c r="L391" s="15"/>
      <c r="M391" s="15"/>
      <c r="N391" s="15"/>
      <c r="O391" s="15"/>
    </row>
    <row r="392" customFormat="false" ht="22.5" hidden="false" customHeight="true" outlineLevel="0" collapsed="false">
      <c r="A392" s="15" t="s">
        <v>428</v>
      </c>
      <c r="B392" s="15"/>
      <c r="C392" s="15"/>
      <c r="D392" s="15"/>
      <c r="E392" s="15"/>
      <c r="F392" s="15"/>
      <c r="G392" s="15"/>
      <c r="H392" s="15"/>
      <c r="I392" s="15"/>
      <c r="J392" s="15"/>
      <c r="K392" s="15"/>
      <c r="L392" s="15"/>
      <c r="M392" s="15"/>
      <c r="N392" s="15"/>
      <c r="O392" s="15"/>
    </row>
    <row r="393" customFormat="false" ht="22.5" hidden="false" customHeight="true" outlineLevel="0" collapsed="false">
      <c r="A393" s="15" t="s">
        <v>429</v>
      </c>
      <c r="B393" s="15"/>
      <c r="C393" s="15"/>
      <c r="D393" s="15"/>
      <c r="E393" s="15"/>
      <c r="F393" s="15"/>
      <c r="G393" s="15"/>
      <c r="H393" s="15"/>
      <c r="I393" s="15"/>
      <c r="J393" s="15"/>
      <c r="K393" s="15"/>
      <c r="L393" s="15"/>
      <c r="M393" s="15"/>
      <c r="N393" s="15"/>
      <c r="O393" s="15"/>
    </row>
    <row r="394" customFormat="false" ht="22.5" hidden="false" customHeight="true" outlineLevel="0" collapsed="false">
      <c r="A394" s="15" t="s">
        <v>430</v>
      </c>
      <c r="B394" s="15"/>
      <c r="C394" s="15"/>
      <c r="D394" s="15"/>
      <c r="E394" s="15"/>
      <c r="F394" s="15"/>
      <c r="G394" s="15"/>
      <c r="H394" s="15"/>
      <c r="I394" s="15"/>
      <c r="J394" s="15"/>
      <c r="K394" s="15"/>
      <c r="L394" s="15"/>
      <c r="M394" s="15"/>
      <c r="N394" s="15"/>
      <c r="O394" s="15"/>
    </row>
    <row r="395" customFormat="false" ht="27.75" hidden="false" customHeight="true" outlineLevel="0" collapsed="false">
      <c r="A395" s="14" t="s">
        <v>431</v>
      </c>
      <c r="B395" s="14"/>
      <c r="C395" s="14"/>
      <c r="D395" s="14"/>
      <c r="E395" s="14"/>
      <c r="F395" s="14"/>
      <c r="G395" s="14"/>
      <c r="H395" s="14"/>
      <c r="I395" s="14"/>
      <c r="J395" s="14"/>
      <c r="K395" s="14"/>
      <c r="L395" s="14"/>
      <c r="M395" s="14"/>
      <c r="N395" s="14"/>
      <c r="O395" s="14"/>
    </row>
    <row r="396" customFormat="false" ht="11.25" hidden="false" customHeight="true" outlineLevel="0" collapsed="false">
      <c r="A396" s="17" t="n">
        <v>30201012</v>
      </c>
      <c r="B396" s="17" t="s">
        <v>432</v>
      </c>
      <c r="C396" s="23" t="n">
        <v>1</v>
      </c>
      <c r="D396" s="25" t="s">
        <v>82</v>
      </c>
      <c r="E396" s="19"/>
      <c r="F396" s="21"/>
      <c r="G396" s="21" t="n">
        <v>0</v>
      </c>
      <c r="H396" s="21"/>
      <c r="I396" s="21"/>
      <c r="J396" s="21"/>
      <c r="K396" s="22" t="n">
        <f aca="false">INDEX('Porte Honorário'!B:D,MATCH(TabJud!D396,'Porte Honorário'!A:A,0),1)</f>
        <v>88.48</v>
      </c>
      <c r="L396" s="22" t="n">
        <f aca="false">ROUND(C396*K396,2)</f>
        <v>88.48</v>
      </c>
      <c r="M396" s="22" t="n">
        <f aca="false">IF(E396&gt;0,ROUND(E396*'UCO e Filme'!$A$2,2),0)</f>
        <v>0</v>
      </c>
      <c r="N396" s="22" t="n">
        <f aca="false">IF(I396&gt;0,ROUND(I396*'UCO e Filme'!$A$11,2),0)</f>
        <v>0</v>
      </c>
      <c r="O396" s="22" t="n">
        <f aca="false">ROUND(L396+M396+N396,2)</f>
        <v>88.48</v>
      </c>
    </row>
    <row r="397" customFormat="false" ht="11.25" hidden="false" customHeight="true" outlineLevel="0" collapsed="false">
      <c r="A397" s="17" t="n">
        <v>30201020</v>
      </c>
      <c r="B397" s="17" t="s">
        <v>433</v>
      </c>
      <c r="C397" s="23" t="n">
        <v>1</v>
      </c>
      <c r="D397" s="25" t="s">
        <v>73</v>
      </c>
      <c r="E397" s="19"/>
      <c r="F397" s="21" t="n">
        <v>2</v>
      </c>
      <c r="G397" s="21" t="n">
        <v>3</v>
      </c>
      <c r="H397" s="21"/>
      <c r="I397" s="21"/>
      <c r="J397" s="21"/>
      <c r="K397" s="22" t="n">
        <f aca="false">INDEX('Porte Honorário'!B:D,MATCH(TabJud!D397,'Porte Honorário'!A:A,0),1)</f>
        <v>360.46</v>
      </c>
      <c r="L397" s="22" t="n">
        <f aca="false">ROUND(C397*K397,2)</f>
        <v>360.46</v>
      </c>
      <c r="M397" s="22" t="n">
        <f aca="false">IF(E397&gt;0,ROUND(E397*'UCO e Filme'!$A$2,2),0)</f>
        <v>0</v>
      </c>
      <c r="N397" s="22" t="n">
        <f aca="false">IF(I397&gt;0,ROUND(I397*'UCO e Filme'!$A$11,2),0)</f>
        <v>0</v>
      </c>
      <c r="O397" s="22" t="n">
        <f aca="false">ROUND(L397+M397+N397,2)</f>
        <v>360.46</v>
      </c>
    </row>
    <row r="398" customFormat="false" ht="11.25" hidden="false" customHeight="true" outlineLevel="0" collapsed="false">
      <c r="A398" s="17" t="n">
        <v>30201039</v>
      </c>
      <c r="B398" s="17" t="s">
        <v>434</v>
      </c>
      <c r="C398" s="23" t="n">
        <v>1</v>
      </c>
      <c r="D398" s="25" t="s">
        <v>296</v>
      </c>
      <c r="E398" s="19"/>
      <c r="F398" s="21" t="n">
        <v>2</v>
      </c>
      <c r="G398" s="21" t="n">
        <v>3</v>
      </c>
      <c r="H398" s="21"/>
      <c r="I398" s="21"/>
      <c r="J398" s="21"/>
      <c r="K398" s="22" t="n">
        <f aca="false">INDEX('Porte Honorário'!B:D,MATCH(TabJud!D398,'Porte Honorário'!A:A,0),1)</f>
        <v>709.46</v>
      </c>
      <c r="L398" s="22" t="n">
        <f aca="false">ROUND(C398*K398,2)</f>
        <v>709.46</v>
      </c>
      <c r="M398" s="22" t="n">
        <f aca="false">IF(E398&gt;0,ROUND(E398*'UCO e Filme'!$A$2,2),0)</f>
        <v>0</v>
      </c>
      <c r="N398" s="22" t="n">
        <f aca="false">IF(I398&gt;0,ROUND(I398*'UCO e Filme'!$A$11,2),0)</f>
        <v>0</v>
      </c>
      <c r="O398" s="22" t="n">
        <f aca="false">ROUND(L398+M398+N398,2)</f>
        <v>709.46</v>
      </c>
    </row>
    <row r="399" customFormat="false" ht="11.25" hidden="false" customHeight="true" outlineLevel="0" collapsed="false">
      <c r="A399" s="17" t="n">
        <v>30201047</v>
      </c>
      <c r="B399" s="17" t="s">
        <v>435</v>
      </c>
      <c r="C399" s="23" t="n">
        <v>1</v>
      </c>
      <c r="D399" s="25" t="s">
        <v>436</v>
      </c>
      <c r="E399" s="19"/>
      <c r="F399" s="21" t="n">
        <v>2</v>
      </c>
      <c r="G399" s="21" t="n">
        <v>5</v>
      </c>
      <c r="H399" s="21"/>
      <c r="I399" s="21"/>
      <c r="J399" s="21"/>
      <c r="K399" s="22" t="n">
        <f aca="false">INDEX('Porte Honorário'!B:D,MATCH(TabJud!D399,'Porte Honorário'!A:A,0),1)</f>
        <v>1269.81</v>
      </c>
      <c r="L399" s="22" t="n">
        <f aca="false">ROUND(C399*K399,2)</f>
        <v>1269.81</v>
      </c>
      <c r="M399" s="22" t="n">
        <f aca="false">IF(E399&gt;0,ROUND(E399*'UCO e Filme'!$A$2,2),0)</f>
        <v>0</v>
      </c>
      <c r="N399" s="22" t="n">
        <f aca="false">IF(I399&gt;0,ROUND(I399*'UCO e Filme'!$A$11,2),0)</f>
        <v>0</v>
      </c>
      <c r="O399" s="22" t="n">
        <f aca="false">ROUND(L399+M399+N399,2)</f>
        <v>1269.81</v>
      </c>
    </row>
    <row r="400" customFormat="false" ht="11.25" hidden="false" customHeight="true" outlineLevel="0" collapsed="false">
      <c r="A400" s="17" t="n">
        <v>30201055</v>
      </c>
      <c r="B400" s="17" t="s">
        <v>437</v>
      </c>
      <c r="C400" s="23" t="n">
        <v>1</v>
      </c>
      <c r="D400" s="25" t="s">
        <v>82</v>
      </c>
      <c r="E400" s="19"/>
      <c r="F400" s="21" t="n">
        <v>1</v>
      </c>
      <c r="G400" s="21" t="n">
        <v>0</v>
      </c>
      <c r="H400" s="21"/>
      <c r="I400" s="21"/>
      <c r="J400" s="21"/>
      <c r="K400" s="22" t="n">
        <f aca="false">INDEX('Porte Honorário'!B:D,MATCH(TabJud!D400,'Porte Honorário'!A:A,0),1)</f>
        <v>88.48</v>
      </c>
      <c r="L400" s="22" t="n">
        <f aca="false">ROUND(C400*K400,2)</f>
        <v>88.48</v>
      </c>
      <c r="M400" s="22" t="n">
        <f aca="false">IF(E400&gt;0,ROUND(E400*'UCO e Filme'!$A$2,2),0)</f>
        <v>0</v>
      </c>
      <c r="N400" s="22" t="n">
        <f aca="false">IF(I400&gt;0,ROUND(I400*'UCO e Filme'!$A$11,2),0)</f>
        <v>0</v>
      </c>
      <c r="O400" s="22" t="n">
        <f aca="false">ROUND(L400+M400+N400,2)</f>
        <v>88.48</v>
      </c>
    </row>
    <row r="401" customFormat="false" ht="11.25" hidden="false" customHeight="true" outlineLevel="0" collapsed="false">
      <c r="A401" s="17" t="n">
        <v>30201063</v>
      </c>
      <c r="B401" s="17" t="s">
        <v>438</v>
      </c>
      <c r="C401" s="23" t="n">
        <v>1</v>
      </c>
      <c r="D401" s="25" t="s">
        <v>146</v>
      </c>
      <c r="E401" s="19"/>
      <c r="F401" s="21"/>
      <c r="G401" s="21" t="n">
        <v>0</v>
      </c>
      <c r="H401" s="21"/>
      <c r="I401" s="21"/>
      <c r="J401" s="21"/>
      <c r="K401" s="22" t="n">
        <f aca="false">INDEX('Porte Honorário'!B:D,MATCH(TabJud!D401,'Porte Honorário'!A:A,0),1)</f>
        <v>104.87</v>
      </c>
      <c r="L401" s="22" t="n">
        <f aca="false">ROUND(C401*K401,2)</f>
        <v>104.87</v>
      </c>
      <c r="M401" s="22" t="n">
        <f aca="false">IF(E401&gt;0,ROUND(E401*'UCO e Filme'!$A$2,2),0)</f>
        <v>0</v>
      </c>
      <c r="N401" s="22" t="n">
        <f aca="false">IF(I401&gt;0,ROUND(I401*'UCO e Filme'!$A$11,2),0)</f>
        <v>0</v>
      </c>
      <c r="O401" s="22" t="n">
        <f aca="false">ROUND(L401+M401+N401,2)</f>
        <v>104.87</v>
      </c>
    </row>
    <row r="402" customFormat="false" ht="11.25" hidden="false" customHeight="true" outlineLevel="0" collapsed="false">
      <c r="A402" s="17" t="n">
        <v>30201071</v>
      </c>
      <c r="B402" s="17" t="s">
        <v>439</v>
      </c>
      <c r="C402" s="23" t="n">
        <v>1</v>
      </c>
      <c r="D402" s="25" t="s">
        <v>339</v>
      </c>
      <c r="E402" s="19"/>
      <c r="F402" s="21" t="n">
        <v>1</v>
      </c>
      <c r="G402" s="21" t="n">
        <v>4</v>
      </c>
      <c r="H402" s="21"/>
      <c r="I402" s="21"/>
      <c r="J402" s="21"/>
      <c r="K402" s="22" t="n">
        <f aca="false">INDEX('Porte Honorário'!B:D,MATCH(TabJud!D402,'Porte Honorário'!A:A,0),1)</f>
        <v>991.29</v>
      </c>
      <c r="L402" s="22" t="n">
        <f aca="false">ROUND(C402*K402,2)</f>
        <v>991.29</v>
      </c>
      <c r="M402" s="22" t="n">
        <f aca="false">IF(E402&gt;0,ROUND(E402*'UCO e Filme'!$A$2,2),0)</f>
        <v>0</v>
      </c>
      <c r="N402" s="22" t="n">
        <f aca="false">IF(I402&gt;0,ROUND(I402*'UCO e Filme'!$A$11,2),0)</f>
        <v>0</v>
      </c>
      <c r="O402" s="22" t="n">
        <f aca="false">ROUND(L402+M402+N402,2)</f>
        <v>991.29</v>
      </c>
    </row>
    <row r="403" customFormat="false" ht="11.25" hidden="false" customHeight="true" outlineLevel="0" collapsed="false">
      <c r="A403" s="17" t="n">
        <v>30201080</v>
      </c>
      <c r="B403" s="17" t="s">
        <v>440</v>
      </c>
      <c r="C403" s="23" t="n">
        <v>1</v>
      </c>
      <c r="D403" s="25" t="s">
        <v>337</v>
      </c>
      <c r="E403" s="19"/>
      <c r="F403" s="21" t="n">
        <v>1</v>
      </c>
      <c r="G403" s="21" t="n">
        <v>3</v>
      </c>
      <c r="H403" s="21"/>
      <c r="I403" s="21"/>
      <c r="J403" s="21"/>
      <c r="K403" s="22" t="n">
        <f aca="false">INDEX('Porte Honorário'!B:D,MATCH(TabJud!D403,'Porte Honorário'!A:A,0),1)</f>
        <v>417.82</v>
      </c>
      <c r="L403" s="22" t="n">
        <f aca="false">ROUND(C403*K403,2)</f>
        <v>417.82</v>
      </c>
      <c r="M403" s="22" t="n">
        <f aca="false">IF(E403&gt;0,ROUND(E403*'UCO e Filme'!$A$2,2),0)</f>
        <v>0</v>
      </c>
      <c r="N403" s="22" t="n">
        <f aca="false">IF(I403&gt;0,ROUND(I403*'UCO e Filme'!$A$11,2),0)</f>
        <v>0</v>
      </c>
      <c r="O403" s="22" t="n">
        <f aca="false">ROUND(L403+M403+N403,2)</f>
        <v>417.82</v>
      </c>
    </row>
    <row r="404" customFormat="false" ht="11.25" hidden="false" customHeight="true" outlineLevel="0" collapsed="false">
      <c r="A404" s="17" t="n">
        <v>30201098</v>
      </c>
      <c r="B404" s="17" t="s">
        <v>441</v>
      </c>
      <c r="C404" s="23" t="n">
        <v>1</v>
      </c>
      <c r="D404" s="25" t="s">
        <v>436</v>
      </c>
      <c r="E404" s="19"/>
      <c r="F404" s="21" t="n">
        <v>2</v>
      </c>
      <c r="G404" s="21" t="n">
        <v>5</v>
      </c>
      <c r="H404" s="21"/>
      <c r="I404" s="21"/>
      <c r="J404" s="21"/>
      <c r="K404" s="22" t="n">
        <f aca="false">INDEX('Porte Honorário'!B:D,MATCH(TabJud!D404,'Porte Honorário'!A:A,0),1)</f>
        <v>1269.81</v>
      </c>
      <c r="L404" s="22" t="n">
        <f aca="false">ROUND(C404*K404,2)</f>
        <v>1269.81</v>
      </c>
      <c r="M404" s="22" t="n">
        <f aca="false">IF(E404&gt;0,ROUND(E404*'UCO e Filme'!$A$2,2),0)</f>
        <v>0</v>
      </c>
      <c r="N404" s="22" t="n">
        <f aca="false">IF(I404&gt;0,ROUND(I404*'UCO e Filme'!$A$11,2),0)</f>
        <v>0</v>
      </c>
      <c r="O404" s="22" t="n">
        <f aca="false">ROUND(L404+M404+N404,2)</f>
        <v>1269.81</v>
      </c>
    </row>
    <row r="405" customFormat="false" ht="11.25" hidden="false" customHeight="true" outlineLevel="0" collapsed="false">
      <c r="A405" s="17" t="n">
        <v>30201101</v>
      </c>
      <c r="B405" s="17" t="s">
        <v>442</v>
      </c>
      <c r="C405" s="23" t="n">
        <v>1</v>
      </c>
      <c r="D405" s="25" t="s">
        <v>73</v>
      </c>
      <c r="E405" s="19"/>
      <c r="F405" s="21" t="n">
        <v>1</v>
      </c>
      <c r="G405" s="21" t="n">
        <v>3</v>
      </c>
      <c r="H405" s="21"/>
      <c r="I405" s="21"/>
      <c r="J405" s="21"/>
      <c r="K405" s="22" t="n">
        <f aca="false">INDEX('Porte Honorário'!B:D,MATCH(TabJud!D405,'Porte Honorário'!A:A,0),1)</f>
        <v>360.46</v>
      </c>
      <c r="L405" s="22" t="n">
        <f aca="false">ROUND(C405*K405,2)</f>
        <v>360.46</v>
      </c>
      <c r="M405" s="22" t="n">
        <f aca="false">IF(E405&gt;0,ROUND(E405*'UCO e Filme'!$A$2,2),0)</f>
        <v>0</v>
      </c>
      <c r="N405" s="22" t="n">
        <f aca="false">IF(I405&gt;0,ROUND(I405*'UCO e Filme'!$A$11,2),0)</f>
        <v>0</v>
      </c>
      <c r="O405" s="22" t="n">
        <f aca="false">ROUND(L405+M405+N405,2)</f>
        <v>360.46</v>
      </c>
    </row>
    <row r="406" customFormat="false" ht="11.25" hidden="false" customHeight="true" outlineLevel="0" collapsed="false">
      <c r="A406" s="17" t="n">
        <v>30201110</v>
      </c>
      <c r="B406" s="17" t="s">
        <v>443</v>
      </c>
      <c r="C406" s="23" t="n">
        <v>1</v>
      </c>
      <c r="D406" s="25" t="s">
        <v>73</v>
      </c>
      <c r="E406" s="19"/>
      <c r="F406" s="21" t="n">
        <v>1</v>
      </c>
      <c r="G406" s="21" t="n">
        <v>3</v>
      </c>
      <c r="H406" s="21"/>
      <c r="I406" s="21"/>
      <c r="J406" s="21"/>
      <c r="K406" s="22" t="n">
        <f aca="false">INDEX('Porte Honorário'!B:D,MATCH(TabJud!D406,'Porte Honorário'!A:A,0),1)</f>
        <v>360.46</v>
      </c>
      <c r="L406" s="22" t="n">
        <f aca="false">ROUND(C406*K406,2)</f>
        <v>360.46</v>
      </c>
      <c r="M406" s="22" t="n">
        <f aca="false">IF(E406&gt;0,ROUND(E406*'UCO e Filme'!$A$2,2),0)</f>
        <v>0</v>
      </c>
      <c r="N406" s="22" t="n">
        <f aca="false">IF(I406&gt;0,ROUND(I406*'UCO e Filme'!$A$11,2),0)</f>
        <v>0</v>
      </c>
      <c r="O406" s="22" t="n">
        <f aca="false">ROUND(L406+M406+N406,2)</f>
        <v>360.46</v>
      </c>
    </row>
    <row r="407" customFormat="false" ht="27.75" hidden="false" customHeight="true" outlineLevel="0" collapsed="false">
      <c r="A407" s="14" t="s">
        <v>444</v>
      </c>
      <c r="B407" s="14"/>
      <c r="C407" s="14"/>
      <c r="D407" s="14"/>
      <c r="E407" s="14"/>
      <c r="F407" s="14"/>
      <c r="G407" s="14"/>
      <c r="H407" s="14"/>
      <c r="I407" s="14"/>
      <c r="J407" s="14"/>
      <c r="K407" s="14"/>
      <c r="L407" s="14"/>
      <c r="M407" s="14"/>
      <c r="N407" s="14"/>
      <c r="O407" s="14"/>
    </row>
    <row r="408" customFormat="false" ht="11.25" hidden="false" customHeight="true" outlineLevel="0" collapsed="false">
      <c r="A408" s="17" t="n">
        <v>30202019</v>
      </c>
      <c r="B408" s="17" t="s">
        <v>445</v>
      </c>
      <c r="C408" s="23" t="n">
        <v>1</v>
      </c>
      <c r="D408" s="25" t="s">
        <v>343</v>
      </c>
      <c r="E408" s="19"/>
      <c r="F408" s="21" t="n">
        <v>1</v>
      </c>
      <c r="G408" s="21" t="n">
        <v>4</v>
      </c>
      <c r="H408" s="21"/>
      <c r="I408" s="21"/>
      <c r="J408" s="21"/>
      <c r="K408" s="22" t="n">
        <f aca="false">INDEX('Porte Honorário'!B:D,MATCH(TabJud!D408,'Porte Honorário'!A:A,0),1)</f>
        <v>909.36</v>
      </c>
      <c r="L408" s="22" t="n">
        <f aca="false">ROUND(C408*K408,2)</f>
        <v>909.36</v>
      </c>
      <c r="M408" s="22" t="n">
        <f aca="false">IF(E408&gt;0,ROUND(E408*'UCO e Filme'!$A$2,2),0)</f>
        <v>0</v>
      </c>
      <c r="N408" s="22" t="n">
        <f aca="false">IF(I408&gt;0,ROUND(I408*'UCO e Filme'!$A$11,2),0)</f>
        <v>0</v>
      </c>
      <c r="O408" s="22" t="n">
        <f aca="false">ROUND(L408+M408+N408,2)</f>
        <v>909.36</v>
      </c>
    </row>
    <row r="409" customFormat="false" ht="11.25" hidden="false" customHeight="true" outlineLevel="0" collapsed="false">
      <c r="A409" s="17" t="n">
        <v>30202027</v>
      </c>
      <c r="B409" s="17" t="s">
        <v>446</v>
      </c>
      <c r="C409" s="23" t="n">
        <v>1</v>
      </c>
      <c r="D409" s="25" t="s">
        <v>82</v>
      </c>
      <c r="E409" s="19"/>
      <c r="F409" s="21"/>
      <c r="G409" s="21" t="n">
        <v>0</v>
      </c>
      <c r="H409" s="21"/>
      <c r="I409" s="21"/>
      <c r="J409" s="21"/>
      <c r="K409" s="22" t="n">
        <f aca="false">INDEX('Porte Honorário'!B:D,MATCH(TabJud!D409,'Porte Honorário'!A:A,0),1)</f>
        <v>88.48</v>
      </c>
      <c r="L409" s="22" t="n">
        <f aca="false">ROUND(C409*K409,2)</f>
        <v>88.48</v>
      </c>
      <c r="M409" s="22" t="n">
        <f aca="false">IF(E409&gt;0,ROUND(E409*'UCO e Filme'!$A$2,2),0)</f>
        <v>0</v>
      </c>
      <c r="N409" s="22" t="n">
        <f aca="false">IF(I409&gt;0,ROUND(I409*'UCO e Filme'!$A$11,2),0)</f>
        <v>0</v>
      </c>
      <c r="O409" s="22" t="n">
        <f aca="false">ROUND(L409+M409+N409,2)</f>
        <v>88.48</v>
      </c>
    </row>
    <row r="410" customFormat="false" ht="11.25" hidden="false" customHeight="true" outlineLevel="0" collapsed="false">
      <c r="A410" s="17" t="n">
        <v>30202035</v>
      </c>
      <c r="B410" s="17" t="s">
        <v>447</v>
      </c>
      <c r="C410" s="23" t="n">
        <v>1</v>
      </c>
      <c r="D410" s="25" t="s">
        <v>310</v>
      </c>
      <c r="E410" s="19"/>
      <c r="F410" s="21" t="n">
        <v>3</v>
      </c>
      <c r="G410" s="21" t="n">
        <v>4</v>
      </c>
      <c r="H410" s="21"/>
      <c r="I410" s="21"/>
      <c r="J410" s="21"/>
      <c r="K410" s="22" t="n">
        <f aca="false">INDEX('Porte Honorário'!B:D,MATCH(TabJud!D410,'Porte Honorário'!A:A,0),1)</f>
        <v>802.86</v>
      </c>
      <c r="L410" s="22" t="n">
        <f aca="false">ROUND(C410*K410,2)</f>
        <v>802.86</v>
      </c>
      <c r="M410" s="22" t="n">
        <f aca="false">IF(E410&gt;0,ROUND(E410*'UCO e Filme'!$A$2,2),0)</f>
        <v>0</v>
      </c>
      <c r="N410" s="22" t="n">
        <f aca="false">IF(I410&gt;0,ROUND(I410*'UCO e Filme'!$A$11,2),0)</f>
        <v>0</v>
      </c>
      <c r="O410" s="22" t="n">
        <f aca="false">ROUND(L410+M410+N410,2)</f>
        <v>802.86</v>
      </c>
    </row>
    <row r="411" customFormat="false" ht="11.25" hidden="false" customHeight="true" outlineLevel="0" collapsed="false">
      <c r="A411" s="17" t="n">
        <v>30202043</v>
      </c>
      <c r="B411" s="17" t="s">
        <v>448</v>
      </c>
      <c r="C411" s="23" t="n">
        <v>1</v>
      </c>
      <c r="D411" s="25" t="s">
        <v>449</v>
      </c>
      <c r="E411" s="19"/>
      <c r="F411" s="21" t="n">
        <v>3</v>
      </c>
      <c r="G411" s="21" t="n">
        <v>5</v>
      </c>
      <c r="H411" s="21"/>
      <c r="I411" s="21"/>
      <c r="J411" s="21"/>
      <c r="K411" s="22" t="n">
        <f aca="false">INDEX('Porte Honorário'!B:D,MATCH(TabJud!D411,'Porte Honorário'!A:A,0),1)</f>
        <v>1171.51</v>
      </c>
      <c r="L411" s="22" t="n">
        <f aca="false">ROUND(C411*K411,2)</f>
        <v>1171.51</v>
      </c>
      <c r="M411" s="22" t="n">
        <f aca="false">IF(E411&gt;0,ROUND(E411*'UCO e Filme'!$A$2,2),0)</f>
        <v>0</v>
      </c>
      <c r="N411" s="22" t="n">
        <f aca="false">IF(I411&gt;0,ROUND(I411*'UCO e Filme'!$A$11,2),0)</f>
        <v>0</v>
      </c>
      <c r="O411" s="22" t="n">
        <f aca="false">ROUND(L411+M411+N411,2)</f>
        <v>1171.51</v>
      </c>
    </row>
    <row r="412" customFormat="false" ht="11.25" hidden="false" customHeight="true" outlineLevel="0" collapsed="false">
      <c r="A412" s="17" t="n">
        <v>30202051</v>
      </c>
      <c r="B412" s="17" t="s">
        <v>450</v>
      </c>
      <c r="C412" s="23" t="n">
        <v>1</v>
      </c>
      <c r="D412" s="25" t="s">
        <v>73</v>
      </c>
      <c r="E412" s="19"/>
      <c r="F412" s="21" t="n">
        <v>1</v>
      </c>
      <c r="G412" s="21" t="n">
        <v>4</v>
      </c>
      <c r="H412" s="21"/>
      <c r="I412" s="21"/>
      <c r="J412" s="21"/>
      <c r="K412" s="22" t="n">
        <f aca="false">INDEX('Porte Honorário'!B:D,MATCH(TabJud!D412,'Porte Honorário'!A:A,0),1)</f>
        <v>360.46</v>
      </c>
      <c r="L412" s="22" t="n">
        <f aca="false">ROUND(C412*K412,2)</f>
        <v>360.46</v>
      </c>
      <c r="M412" s="22" t="n">
        <f aca="false">IF(E412&gt;0,ROUND(E412*'UCO e Filme'!$A$2,2),0)</f>
        <v>0</v>
      </c>
      <c r="N412" s="22" t="n">
        <f aca="false">IF(I412&gt;0,ROUND(I412*'UCO e Filme'!$A$11,2),0)</f>
        <v>0</v>
      </c>
      <c r="O412" s="22" t="n">
        <f aca="false">ROUND(L412+M412+N412,2)</f>
        <v>360.46</v>
      </c>
    </row>
    <row r="413" customFormat="false" ht="11.25" hidden="false" customHeight="true" outlineLevel="0" collapsed="false">
      <c r="A413" s="17" t="n">
        <v>30202060</v>
      </c>
      <c r="B413" s="17" t="s">
        <v>451</v>
      </c>
      <c r="C413" s="23" t="n">
        <v>1</v>
      </c>
      <c r="D413" s="25" t="s">
        <v>337</v>
      </c>
      <c r="E413" s="19"/>
      <c r="F413" s="21" t="n">
        <v>1</v>
      </c>
      <c r="G413" s="21" t="n">
        <v>3</v>
      </c>
      <c r="H413" s="21"/>
      <c r="I413" s="21"/>
      <c r="J413" s="21"/>
      <c r="K413" s="22" t="n">
        <f aca="false">INDEX('Porte Honorário'!B:D,MATCH(TabJud!D413,'Porte Honorário'!A:A,0),1)</f>
        <v>417.82</v>
      </c>
      <c r="L413" s="22" t="n">
        <f aca="false">ROUND(C413*K413,2)</f>
        <v>417.82</v>
      </c>
      <c r="M413" s="22" t="n">
        <f aca="false">IF(E413&gt;0,ROUND(E413*'UCO e Filme'!$A$2,2),0)</f>
        <v>0</v>
      </c>
      <c r="N413" s="22" t="n">
        <f aca="false">IF(I413&gt;0,ROUND(I413*'UCO e Filme'!$A$11,2),0)</f>
        <v>0</v>
      </c>
      <c r="O413" s="22" t="n">
        <f aca="false">ROUND(L413+M413+N413,2)</f>
        <v>417.82</v>
      </c>
    </row>
    <row r="414" customFormat="false" ht="11.25" hidden="false" customHeight="true" outlineLevel="0" collapsed="false">
      <c r="A414" s="17" t="n">
        <v>30202078</v>
      </c>
      <c r="B414" s="17" t="s">
        <v>452</v>
      </c>
      <c r="C414" s="23" t="n">
        <v>1</v>
      </c>
      <c r="D414" s="25" t="s">
        <v>449</v>
      </c>
      <c r="E414" s="19"/>
      <c r="F414" s="21" t="n">
        <v>3</v>
      </c>
      <c r="G414" s="21" t="n">
        <v>5</v>
      </c>
      <c r="H414" s="21"/>
      <c r="I414" s="21"/>
      <c r="J414" s="21"/>
      <c r="K414" s="22" t="n">
        <f aca="false">INDEX('Porte Honorário'!B:D,MATCH(TabJud!D414,'Porte Honorário'!A:A,0),1)</f>
        <v>1171.51</v>
      </c>
      <c r="L414" s="22" t="n">
        <f aca="false">ROUND(C414*K414,2)</f>
        <v>1171.51</v>
      </c>
      <c r="M414" s="22" t="n">
        <f aca="false">IF(E414&gt;0,ROUND(E414*'UCO e Filme'!$A$2,2),0)</f>
        <v>0</v>
      </c>
      <c r="N414" s="22" t="n">
        <f aca="false">IF(I414&gt;0,ROUND(I414*'UCO e Filme'!$A$11,2),0)</f>
        <v>0</v>
      </c>
      <c r="O414" s="22" t="n">
        <f aca="false">ROUND(L414+M414+N414,2)</f>
        <v>1171.51</v>
      </c>
    </row>
    <row r="415" customFormat="false" ht="11.25" hidden="false" customHeight="true" outlineLevel="0" collapsed="false">
      <c r="A415" s="17" t="n">
        <v>30202086</v>
      </c>
      <c r="B415" s="17" t="s">
        <v>453</v>
      </c>
      <c r="C415" s="23" t="n">
        <v>1</v>
      </c>
      <c r="D415" s="25" t="s">
        <v>449</v>
      </c>
      <c r="E415" s="19"/>
      <c r="F415" s="21" t="n">
        <v>2</v>
      </c>
      <c r="G415" s="21" t="n">
        <v>5</v>
      </c>
      <c r="H415" s="21"/>
      <c r="I415" s="21"/>
      <c r="J415" s="21"/>
      <c r="K415" s="22" t="n">
        <f aca="false">INDEX('Porte Honorário'!B:D,MATCH(TabJud!D415,'Porte Honorário'!A:A,0),1)</f>
        <v>1171.51</v>
      </c>
      <c r="L415" s="22" t="n">
        <f aca="false">ROUND(C415*K415,2)</f>
        <v>1171.51</v>
      </c>
      <c r="M415" s="22" t="n">
        <f aca="false">IF(E415&gt;0,ROUND(E415*'UCO e Filme'!$A$2,2),0)</f>
        <v>0</v>
      </c>
      <c r="N415" s="22" t="n">
        <f aca="false">IF(I415&gt;0,ROUND(I415*'UCO e Filme'!$A$11,2),0)</f>
        <v>0</v>
      </c>
      <c r="O415" s="22" t="n">
        <f aca="false">ROUND(L415+M415+N415,2)</f>
        <v>1171.51</v>
      </c>
    </row>
    <row r="416" customFormat="false" ht="11.25" hidden="false" customHeight="true" outlineLevel="0" collapsed="false">
      <c r="A416" s="17" t="n">
        <v>30202094</v>
      </c>
      <c r="B416" s="17" t="s">
        <v>454</v>
      </c>
      <c r="C416" s="23" t="n">
        <v>1</v>
      </c>
      <c r="D416" s="25" t="s">
        <v>449</v>
      </c>
      <c r="E416" s="19"/>
      <c r="F416" s="21" t="n">
        <v>1</v>
      </c>
      <c r="G416" s="21" t="n">
        <v>5</v>
      </c>
      <c r="H416" s="21"/>
      <c r="I416" s="21"/>
      <c r="J416" s="21"/>
      <c r="K416" s="22" t="n">
        <f aca="false">INDEX('Porte Honorário'!B:D,MATCH(TabJud!D416,'Porte Honorário'!A:A,0),1)</f>
        <v>1171.51</v>
      </c>
      <c r="L416" s="22" t="n">
        <f aca="false">ROUND(C416*K416,2)</f>
        <v>1171.51</v>
      </c>
      <c r="M416" s="22" t="n">
        <f aca="false">IF(E416&gt;0,ROUND(E416*'UCO e Filme'!$A$2,2),0)</f>
        <v>0</v>
      </c>
      <c r="N416" s="22" t="n">
        <f aca="false">IF(I416&gt;0,ROUND(I416*'UCO e Filme'!$A$11,2),0)</f>
        <v>0</v>
      </c>
      <c r="O416" s="22" t="n">
        <f aca="false">ROUND(L416+M416+N416,2)</f>
        <v>1171.51</v>
      </c>
    </row>
    <row r="417" customFormat="false" ht="11.25" hidden="false" customHeight="true" outlineLevel="0" collapsed="false">
      <c r="A417" s="17" t="n">
        <v>30202108</v>
      </c>
      <c r="B417" s="17" t="s">
        <v>455</v>
      </c>
      <c r="C417" s="23" t="n">
        <v>1</v>
      </c>
      <c r="D417" s="25" t="s">
        <v>449</v>
      </c>
      <c r="E417" s="19"/>
      <c r="F417" s="21" t="n">
        <v>1</v>
      </c>
      <c r="G417" s="21" t="n">
        <v>5</v>
      </c>
      <c r="H417" s="21"/>
      <c r="I417" s="21"/>
      <c r="J417" s="21"/>
      <c r="K417" s="22" t="n">
        <f aca="false">INDEX('Porte Honorário'!B:D,MATCH(TabJud!D417,'Porte Honorário'!A:A,0),1)</f>
        <v>1171.51</v>
      </c>
      <c r="L417" s="22" t="n">
        <f aca="false">ROUND(C417*K417,2)</f>
        <v>1171.51</v>
      </c>
      <c r="M417" s="22" t="n">
        <f aca="false">IF(E417&gt;0,ROUND(E417*'UCO e Filme'!$A$2,2),0)</f>
        <v>0</v>
      </c>
      <c r="N417" s="22" t="n">
        <f aca="false">IF(I417&gt;0,ROUND(I417*'UCO e Filme'!$A$11,2),0)</f>
        <v>0</v>
      </c>
      <c r="O417" s="22" t="n">
        <f aca="false">ROUND(L417+M417+N417,2)</f>
        <v>1171.51</v>
      </c>
    </row>
    <row r="418" customFormat="false" ht="11.25" hidden="false" customHeight="true" outlineLevel="0" collapsed="false">
      <c r="A418" s="17" t="n">
        <v>30202116</v>
      </c>
      <c r="B418" s="17" t="s">
        <v>456</v>
      </c>
      <c r="C418" s="23" t="n">
        <v>1</v>
      </c>
      <c r="D418" s="25" t="s">
        <v>335</v>
      </c>
      <c r="E418" s="19"/>
      <c r="F418" s="21" t="n">
        <v>2</v>
      </c>
      <c r="G418" s="21" t="n">
        <v>5</v>
      </c>
      <c r="H418" s="21"/>
      <c r="I418" s="21"/>
      <c r="J418" s="21"/>
      <c r="K418" s="22" t="n">
        <f aca="false">INDEX('Porte Honorário'!B:D,MATCH(TabJud!D418,'Porte Honorário'!A:A,0),1)</f>
        <v>1091.25</v>
      </c>
      <c r="L418" s="22" t="n">
        <f aca="false">ROUND(C418*K418,2)</f>
        <v>1091.25</v>
      </c>
      <c r="M418" s="22" t="n">
        <f aca="false">IF(E418&gt;0,ROUND(E418*'UCO e Filme'!$A$2,2),0)</f>
        <v>0</v>
      </c>
      <c r="N418" s="22" t="n">
        <f aca="false">IF(I418&gt;0,ROUND(I418*'UCO e Filme'!$A$11,2),0)</f>
        <v>0</v>
      </c>
      <c r="O418" s="22" t="n">
        <f aca="false">ROUND(L418+M418+N418,2)</f>
        <v>1091.25</v>
      </c>
    </row>
    <row r="419" customFormat="false" ht="11.25" hidden="false" customHeight="true" outlineLevel="0" collapsed="false">
      <c r="A419" s="17" t="n">
        <v>30202124</v>
      </c>
      <c r="B419" s="17" t="s">
        <v>457</v>
      </c>
      <c r="C419" s="23" t="n">
        <v>1</v>
      </c>
      <c r="D419" s="25" t="s">
        <v>343</v>
      </c>
      <c r="E419" s="19"/>
      <c r="F419" s="21" t="n">
        <v>1</v>
      </c>
      <c r="G419" s="21" t="n">
        <v>5</v>
      </c>
      <c r="H419" s="21"/>
      <c r="I419" s="21"/>
      <c r="J419" s="21"/>
      <c r="K419" s="22" t="n">
        <f aca="false">INDEX('Porte Honorário'!B:D,MATCH(TabJud!D419,'Porte Honorário'!A:A,0),1)</f>
        <v>909.36</v>
      </c>
      <c r="L419" s="22" t="n">
        <f aca="false">ROUND(C419*K419,2)</f>
        <v>909.36</v>
      </c>
      <c r="M419" s="22" t="n">
        <f aca="false">IF(E419&gt;0,ROUND(E419*'UCO e Filme'!$A$2,2),0)</f>
        <v>0</v>
      </c>
      <c r="N419" s="22" t="n">
        <f aca="false">IF(I419&gt;0,ROUND(I419*'UCO e Filme'!$A$11,2),0)</f>
        <v>0</v>
      </c>
      <c r="O419" s="22" t="n">
        <f aca="false">ROUND(L419+M419+N419,2)</f>
        <v>909.36</v>
      </c>
    </row>
    <row r="420" customFormat="false" ht="11.25" hidden="false" customHeight="true" outlineLevel="0" collapsed="false">
      <c r="A420" s="17" t="n">
        <v>30202132</v>
      </c>
      <c r="B420" s="17" t="s">
        <v>458</v>
      </c>
      <c r="C420" s="23" t="n">
        <v>1</v>
      </c>
      <c r="D420" s="25" t="s">
        <v>335</v>
      </c>
      <c r="E420" s="19"/>
      <c r="F420" s="21" t="n">
        <v>1</v>
      </c>
      <c r="G420" s="21" t="n">
        <v>5</v>
      </c>
      <c r="H420" s="21"/>
      <c r="I420" s="21"/>
      <c r="J420" s="21"/>
      <c r="K420" s="22" t="n">
        <f aca="false">INDEX('Porte Honorário'!B:D,MATCH(TabJud!D420,'Porte Honorário'!A:A,0),1)</f>
        <v>1091.25</v>
      </c>
      <c r="L420" s="22" t="n">
        <f aca="false">ROUND(C420*K420,2)</f>
        <v>1091.25</v>
      </c>
      <c r="M420" s="22" t="n">
        <f aca="false">IF(E420&gt;0,ROUND(E420*'UCO e Filme'!$A$2,2),0)</f>
        <v>0</v>
      </c>
      <c r="N420" s="22" t="n">
        <f aca="false">IF(I420&gt;0,ROUND(I420*'UCO e Filme'!$A$11,2),0)</f>
        <v>0</v>
      </c>
      <c r="O420" s="22" t="n">
        <f aca="false">ROUND(L420+M420+N420,2)</f>
        <v>1091.25</v>
      </c>
    </row>
    <row r="421" customFormat="false" ht="11.25" hidden="false" customHeight="true" outlineLevel="0" collapsed="false">
      <c r="A421" s="17" t="n">
        <v>30202140</v>
      </c>
      <c r="B421" s="17" t="s">
        <v>459</v>
      </c>
      <c r="C421" s="23" t="n">
        <v>1</v>
      </c>
      <c r="D421" s="25" t="s">
        <v>247</v>
      </c>
      <c r="E421" s="19"/>
      <c r="F421" s="21" t="n">
        <v>1</v>
      </c>
      <c r="G421" s="21" t="n">
        <v>3</v>
      </c>
      <c r="H421" s="21"/>
      <c r="I421" s="21"/>
      <c r="J421" s="21"/>
      <c r="K421" s="22" t="n">
        <f aca="false">INDEX('Porte Honorário'!B:D,MATCH(TabJud!D421,'Porte Honorário'!A:A,0),1)</f>
        <v>542.33</v>
      </c>
      <c r="L421" s="22" t="n">
        <f aca="false">ROUND(C421*K421,2)</f>
        <v>542.33</v>
      </c>
      <c r="M421" s="22" t="n">
        <f aca="false">IF(E421&gt;0,ROUND(E421*'UCO e Filme'!$A$2,2),0)</f>
        <v>0</v>
      </c>
      <c r="N421" s="22" t="n">
        <f aca="false">IF(I421&gt;0,ROUND(I421*'UCO e Filme'!$A$11,2),0)</f>
        <v>0</v>
      </c>
      <c r="O421" s="22" t="n">
        <f aca="false">ROUND(L421+M421+N421,2)</f>
        <v>542.33</v>
      </c>
    </row>
    <row r="422" customFormat="false" ht="19.9" hidden="false" customHeight="false" outlineLevel="0" collapsed="false">
      <c r="A422" s="17" t="n">
        <v>30202159</v>
      </c>
      <c r="B422" s="17" t="s">
        <v>460</v>
      </c>
      <c r="C422" s="23" t="n">
        <v>1</v>
      </c>
      <c r="D422" s="25" t="s">
        <v>52</v>
      </c>
      <c r="E422" s="19"/>
      <c r="F422" s="21" t="n">
        <v>0</v>
      </c>
      <c r="G422" s="21" t="n">
        <v>0</v>
      </c>
      <c r="H422" s="21"/>
      <c r="I422" s="21"/>
      <c r="J422" s="21"/>
      <c r="K422" s="22" t="n">
        <f aca="false">INDEX('Porte Honorário'!B:D,MATCH(TabJud!D422,'Porte Honorário'!A:A,0),1)</f>
        <v>144.2</v>
      </c>
      <c r="L422" s="22" t="n">
        <f aca="false">ROUND(C422*K422,2)</f>
        <v>144.2</v>
      </c>
      <c r="M422" s="22" t="n">
        <f aca="false">IF(E422&gt;0,ROUND(E422*'UCO e Filme'!$A$2,2),0)</f>
        <v>0</v>
      </c>
      <c r="N422" s="22" t="n">
        <f aca="false">IF(I422&gt;0,ROUND(I422*'UCO e Filme'!$A$11,2),0)</f>
        <v>0</v>
      </c>
      <c r="O422" s="22" t="n">
        <f aca="false">ROUND(L422+M422+N422,2)</f>
        <v>144.2</v>
      </c>
    </row>
    <row r="423" customFormat="false" ht="27.75" hidden="false" customHeight="true" outlineLevel="0" collapsed="false">
      <c r="A423" s="14" t="s">
        <v>461</v>
      </c>
      <c r="B423" s="14"/>
      <c r="C423" s="14"/>
      <c r="D423" s="14"/>
      <c r="E423" s="14"/>
      <c r="F423" s="14"/>
      <c r="G423" s="14"/>
      <c r="H423" s="14"/>
      <c r="I423" s="14"/>
      <c r="J423" s="14"/>
      <c r="K423" s="14"/>
      <c r="L423" s="14"/>
      <c r="M423" s="14"/>
      <c r="N423" s="14"/>
      <c r="O423" s="14"/>
    </row>
    <row r="424" customFormat="false" ht="11.25" hidden="false" customHeight="true" outlineLevel="0" collapsed="false">
      <c r="A424" s="17" t="n">
        <v>30203015</v>
      </c>
      <c r="B424" s="17" t="s">
        <v>462</v>
      </c>
      <c r="C424" s="23" t="n">
        <v>1</v>
      </c>
      <c r="D424" s="25" t="s">
        <v>146</v>
      </c>
      <c r="E424" s="19"/>
      <c r="F424" s="21"/>
      <c r="G424" s="21" t="n">
        <v>0</v>
      </c>
      <c r="H424" s="21"/>
      <c r="I424" s="21"/>
      <c r="J424" s="21"/>
      <c r="K424" s="22" t="n">
        <f aca="false">INDEX('Porte Honorário'!B:D,MATCH(TabJud!D424,'Porte Honorário'!A:A,0),1)</f>
        <v>104.87</v>
      </c>
      <c r="L424" s="22" t="n">
        <f aca="false">ROUND(C424*K424,2)</f>
        <v>104.87</v>
      </c>
      <c r="M424" s="22" t="n">
        <f aca="false">IF(E424&gt;0,ROUND(E424*'UCO e Filme'!$A$2,2),0)</f>
        <v>0</v>
      </c>
      <c r="N424" s="22" t="n">
        <f aca="false">IF(I424&gt;0,ROUND(I424*'UCO e Filme'!$A$11,2),0)</f>
        <v>0</v>
      </c>
      <c r="O424" s="22" t="n">
        <f aca="false">ROUND(L424+M424+N424,2)</f>
        <v>104.87</v>
      </c>
    </row>
    <row r="425" customFormat="false" ht="11.25" hidden="false" customHeight="true" outlineLevel="0" collapsed="false">
      <c r="A425" s="17" t="n">
        <v>30203023</v>
      </c>
      <c r="B425" s="17" t="s">
        <v>463</v>
      </c>
      <c r="C425" s="23" t="n">
        <v>1</v>
      </c>
      <c r="D425" s="25" t="s">
        <v>71</v>
      </c>
      <c r="E425" s="19"/>
      <c r="F425" s="21" t="n">
        <v>1</v>
      </c>
      <c r="G425" s="21" t="n">
        <v>3</v>
      </c>
      <c r="H425" s="21"/>
      <c r="I425" s="21"/>
      <c r="J425" s="21"/>
      <c r="K425" s="22" t="n">
        <f aca="false">INDEX('Porte Honorário'!B:D,MATCH(TabJud!D425,'Porte Honorário'!A:A,0),1)</f>
        <v>309.68</v>
      </c>
      <c r="L425" s="22" t="n">
        <f aca="false">ROUND(C425*K425,2)</f>
        <v>309.68</v>
      </c>
      <c r="M425" s="22" t="n">
        <f aca="false">IF(E425&gt;0,ROUND(E425*'UCO e Filme'!$A$2,2),0)</f>
        <v>0</v>
      </c>
      <c r="N425" s="22" t="n">
        <f aca="false">IF(I425&gt;0,ROUND(I425*'UCO e Filme'!$A$11,2),0)</f>
        <v>0</v>
      </c>
      <c r="O425" s="22" t="n">
        <f aca="false">ROUND(L425+M425+N425,2)</f>
        <v>309.68</v>
      </c>
    </row>
    <row r="426" customFormat="false" ht="11.25" hidden="false" customHeight="true" outlineLevel="0" collapsed="false">
      <c r="A426" s="17" t="n">
        <v>30203031</v>
      </c>
      <c r="B426" s="17" t="s">
        <v>464</v>
      </c>
      <c r="C426" s="23" t="n">
        <v>1</v>
      </c>
      <c r="D426" s="25" t="s">
        <v>82</v>
      </c>
      <c r="E426" s="19"/>
      <c r="F426" s="21" t="n">
        <v>1</v>
      </c>
      <c r="G426" s="21" t="n">
        <v>2</v>
      </c>
      <c r="H426" s="21"/>
      <c r="I426" s="21"/>
      <c r="J426" s="21"/>
      <c r="K426" s="22" t="n">
        <f aca="false">INDEX('Porte Honorário'!B:D,MATCH(TabJud!D426,'Porte Honorário'!A:A,0),1)</f>
        <v>88.48</v>
      </c>
      <c r="L426" s="22" t="n">
        <f aca="false">ROUND(C426*K426,2)</f>
        <v>88.48</v>
      </c>
      <c r="M426" s="22" t="n">
        <f aca="false">IF(E426&gt;0,ROUND(E426*'UCO e Filme'!$A$2,2),0)</f>
        <v>0</v>
      </c>
      <c r="N426" s="22" t="n">
        <f aca="false">IF(I426&gt;0,ROUND(I426*'UCO e Filme'!$A$11,2),0)</f>
        <v>0</v>
      </c>
      <c r="O426" s="22" t="n">
        <f aca="false">ROUND(L426+M426+N426,2)</f>
        <v>88.48</v>
      </c>
    </row>
    <row r="427" customFormat="false" ht="27.75" hidden="false" customHeight="true" outlineLevel="0" collapsed="false">
      <c r="A427" s="14" t="s">
        <v>465</v>
      </c>
      <c r="B427" s="14"/>
      <c r="C427" s="14"/>
      <c r="D427" s="14"/>
      <c r="E427" s="14"/>
      <c r="F427" s="14"/>
      <c r="G427" s="14"/>
      <c r="H427" s="14"/>
      <c r="I427" s="14"/>
      <c r="J427" s="14"/>
      <c r="K427" s="14"/>
      <c r="L427" s="14"/>
      <c r="M427" s="14"/>
      <c r="N427" s="14"/>
      <c r="O427" s="14"/>
    </row>
    <row r="428" customFormat="false" ht="11.25" hidden="false" customHeight="true" outlineLevel="0" collapsed="false">
      <c r="A428" s="17" t="n">
        <v>30204011</v>
      </c>
      <c r="B428" s="17" t="s">
        <v>466</v>
      </c>
      <c r="C428" s="23" t="n">
        <v>1</v>
      </c>
      <c r="D428" s="25" t="s">
        <v>103</v>
      </c>
      <c r="E428" s="19"/>
      <c r="F428" s="21" t="n">
        <v>1</v>
      </c>
      <c r="G428" s="21" t="n">
        <v>0</v>
      </c>
      <c r="H428" s="21"/>
      <c r="I428" s="21"/>
      <c r="J428" s="21"/>
      <c r="K428" s="22" t="n">
        <f aca="false">INDEX('Porte Honorário'!B:D,MATCH(TabJud!D428,'Porte Honorário'!A:A,0),1)</f>
        <v>183.5</v>
      </c>
      <c r="L428" s="22" t="n">
        <f aca="false">ROUND(C428*K428,2)</f>
        <v>183.5</v>
      </c>
      <c r="M428" s="22" t="n">
        <f aca="false">IF(E428&gt;0,ROUND(E428*'UCO e Filme'!$A$2,2),0)</f>
        <v>0</v>
      </c>
      <c r="N428" s="22" t="n">
        <f aca="false">IF(I428&gt;0,ROUND(I428*'UCO e Filme'!$A$11,2),0)</f>
        <v>0</v>
      </c>
      <c r="O428" s="22" t="n">
        <f aca="false">ROUND(L428+M428+N428,2)</f>
        <v>183.5</v>
      </c>
    </row>
    <row r="429" customFormat="false" ht="11.25" hidden="false" customHeight="true" outlineLevel="0" collapsed="false">
      <c r="A429" s="17" t="n">
        <v>30204020</v>
      </c>
      <c r="B429" s="17" t="s">
        <v>467</v>
      </c>
      <c r="C429" s="23" t="n">
        <v>1</v>
      </c>
      <c r="D429" s="25" t="s">
        <v>296</v>
      </c>
      <c r="E429" s="19"/>
      <c r="F429" s="21" t="n">
        <v>1</v>
      </c>
      <c r="G429" s="21" t="n">
        <v>3</v>
      </c>
      <c r="H429" s="21"/>
      <c r="I429" s="21"/>
      <c r="J429" s="21"/>
      <c r="K429" s="22" t="n">
        <f aca="false">INDEX('Porte Honorário'!B:D,MATCH(TabJud!D429,'Porte Honorário'!A:A,0),1)</f>
        <v>709.46</v>
      </c>
      <c r="L429" s="22" t="n">
        <f aca="false">ROUND(C429*K429,2)</f>
        <v>709.46</v>
      </c>
      <c r="M429" s="22" t="n">
        <f aca="false">IF(E429&gt;0,ROUND(E429*'UCO e Filme'!$A$2,2),0)</f>
        <v>0</v>
      </c>
      <c r="N429" s="22" t="n">
        <f aca="false">IF(I429&gt;0,ROUND(I429*'UCO e Filme'!$A$11,2),0)</f>
        <v>0</v>
      </c>
      <c r="O429" s="22" t="n">
        <f aca="false">ROUND(L429+M429+N429,2)</f>
        <v>709.46</v>
      </c>
    </row>
    <row r="430" customFormat="false" ht="11.25" hidden="false" customHeight="true" outlineLevel="0" collapsed="false">
      <c r="A430" s="17" t="n">
        <v>30204038</v>
      </c>
      <c r="B430" s="17" t="s">
        <v>468</v>
      </c>
      <c r="C430" s="23" t="n">
        <v>1</v>
      </c>
      <c r="D430" s="25" t="s">
        <v>93</v>
      </c>
      <c r="E430" s="19"/>
      <c r="F430" s="21" t="n">
        <v>1</v>
      </c>
      <c r="G430" s="21" t="n">
        <v>3</v>
      </c>
      <c r="H430" s="21"/>
      <c r="I430" s="21"/>
      <c r="J430" s="21"/>
      <c r="K430" s="22" t="n">
        <f aca="false">INDEX('Porte Honorário'!B:D,MATCH(TabJud!D430,'Porte Honorário'!A:A,0),1)</f>
        <v>250.68</v>
      </c>
      <c r="L430" s="22" t="n">
        <f aca="false">ROUND(C430*K430,2)</f>
        <v>250.68</v>
      </c>
      <c r="M430" s="22" t="n">
        <f aca="false">IF(E430&gt;0,ROUND(E430*'UCO e Filme'!$A$2,2),0)</f>
        <v>0</v>
      </c>
      <c r="N430" s="22" t="n">
        <f aca="false">IF(I430&gt;0,ROUND(I430*'UCO e Filme'!$A$11,2),0)</f>
        <v>0</v>
      </c>
      <c r="O430" s="22" t="n">
        <f aca="false">ROUND(L430+M430+N430,2)</f>
        <v>250.68</v>
      </c>
    </row>
    <row r="431" customFormat="false" ht="11.25" hidden="false" customHeight="true" outlineLevel="0" collapsed="false">
      <c r="A431" s="17" t="n">
        <v>30204046</v>
      </c>
      <c r="B431" s="17" t="s">
        <v>469</v>
      </c>
      <c r="C431" s="23" t="n">
        <v>1</v>
      </c>
      <c r="D431" s="25" t="s">
        <v>343</v>
      </c>
      <c r="E431" s="19"/>
      <c r="F431" s="21" t="n">
        <v>2</v>
      </c>
      <c r="G431" s="21" t="n">
        <v>5</v>
      </c>
      <c r="H431" s="21"/>
      <c r="I431" s="21"/>
      <c r="J431" s="21"/>
      <c r="K431" s="22" t="n">
        <f aca="false">INDEX('Porte Honorário'!B:D,MATCH(TabJud!D431,'Porte Honorário'!A:A,0),1)</f>
        <v>909.36</v>
      </c>
      <c r="L431" s="22" t="n">
        <f aca="false">ROUND(C431*K431,2)</f>
        <v>909.36</v>
      </c>
      <c r="M431" s="22" t="n">
        <f aca="false">IF(E431&gt;0,ROUND(E431*'UCO e Filme'!$A$2,2),0)</f>
        <v>0</v>
      </c>
      <c r="N431" s="22" t="n">
        <f aca="false">IF(I431&gt;0,ROUND(I431*'UCO e Filme'!$A$11,2),0)</f>
        <v>0</v>
      </c>
      <c r="O431" s="22" t="n">
        <f aca="false">ROUND(L431+M431+N431,2)</f>
        <v>909.36</v>
      </c>
    </row>
    <row r="432" customFormat="false" ht="11.25" hidden="false" customHeight="true" outlineLevel="0" collapsed="false">
      <c r="A432" s="17" t="n">
        <v>30204054</v>
      </c>
      <c r="B432" s="17" t="s">
        <v>470</v>
      </c>
      <c r="C432" s="23" t="n">
        <v>1</v>
      </c>
      <c r="D432" s="25" t="s">
        <v>449</v>
      </c>
      <c r="E432" s="19"/>
      <c r="F432" s="21" t="n">
        <v>2</v>
      </c>
      <c r="G432" s="21" t="n">
        <v>6</v>
      </c>
      <c r="H432" s="21"/>
      <c r="I432" s="21"/>
      <c r="J432" s="21"/>
      <c r="K432" s="22" t="n">
        <f aca="false">INDEX('Porte Honorário'!B:D,MATCH(TabJud!D432,'Porte Honorário'!A:A,0),1)</f>
        <v>1171.51</v>
      </c>
      <c r="L432" s="22" t="n">
        <f aca="false">ROUND(C432*K432,2)</f>
        <v>1171.51</v>
      </c>
      <c r="M432" s="22" t="n">
        <f aca="false">IF(E432&gt;0,ROUND(E432*'UCO e Filme'!$A$2,2),0)</f>
        <v>0</v>
      </c>
      <c r="N432" s="22" t="n">
        <f aca="false">IF(I432&gt;0,ROUND(I432*'UCO e Filme'!$A$11,2),0)</f>
        <v>0</v>
      </c>
      <c r="O432" s="22" t="n">
        <f aca="false">ROUND(L432+M432+N432,2)</f>
        <v>1171.51</v>
      </c>
    </row>
    <row r="433" customFormat="false" ht="11.25" hidden="false" customHeight="true" outlineLevel="0" collapsed="false">
      <c r="A433" s="17" t="n">
        <v>30204062</v>
      </c>
      <c r="B433" s="17" t="s">
        <v>471</v>
      </c>
      <c r="C433" s="23" t="n">
        <v>1</v>
      </c>
      <c r="D433" s="25" t="s">
        <v>335</v>
      </c>
      <c r="E433" s="19"/>
      <c r="F433" s="21" t="n">
        <v>2</v>
      </c>
      <c r="G433" s="21" t="n">
        <v>5</v>
      </c>
      <c r="H433" s="21"/>
      <c r="I433" s="21"/>
      <c r="J433" s="21"/>
      <c r="K433" s="22" t="n">
        <f aca="false">INDEX('Porte Honorário'!B:D,MATCH(TabJud!D433,'Porte Honorário'!A:A,0),1)</f>
        <v>1091.25</v>
      </c>
      <c r="L433" s="22" t="n">
        <f aca="false">ROUND(C433*K433,2)</f>
        <v>1091.25</v>
      </c>
      <c r="M433" s="22" t="n">
        <f aca="false">IF(E433&gt;0,ROUND(E433*'UCO e Filme'!$A$2,2),0)</f>
        <v>0</v>
      </c>
      <c r="N433" s="22" t="n">
        <f aca="false">IF(I433&gt;0,ROUND(I433*'UCO e Filme'!$A$11,2),0)</f>
        <v>0</v>
      </c>
      <c r="O433" s="22" t="n">
        <f aca="false">ROUND(L433+M433+N433,2)</f>
        <v>1091.25</v>
      </c>
    </row>
    <row r="434" customFormat="false" ht="11.25" hidden="false" customHeight="true" outlineLevel="0" collapsed="false">
      <c r="A434" s="17" t="n">
        <v>30204070</v>
      </c>
      <c r="B434" s="17" t="s">
        <v>472</v>
      </c>
      <c r="C434" s="23" t="n">
        <v>1</v>
      </c>
      <c r="D434" s="25" t="s">
        <v>473</v>
      </c>
      <c r="E434" s="19"/>
      <c r="F434" s="21" t="n">
        <v>2</v>
      </c>
      <c r="G434" s="21" t="n">
        <v>6</v>
      </c>
      <c r="H434" s="21"/>
      <c r="I434" s="21"/>
      <c r="J434" s="21"/>
      <c r="K434" s="22" t="n">
        <f aca="false">INDEX('Porte Honorário'!B:D,MATCH(TabJud!D434,'Porte Honorário'!A:A,0),1)</f>
        <v>1491.02</v>
      </c>
      <c r="L434" s="22" t="n">
        <f aca="false">ROUND(C434*K434,2)</f>
        <v>1491.02</v>
      </c>
      <c r="M434" s="22" t="n">
        <f aca="false">IF(E434&gt;0,ROUND(E434*'UCO e Filme'!$A$2,2),0)</f>
        <v>0</v>
      </c>
      <c r="N434" s="22" t="n">
        <f aca="false">IF(I434&gt;0,ROUND(I434*'UCO e Filme'!$A$11,2),0)</f>
        <v>0</v>
      </c>
      <c r="O434" s="22" t="n">
        <f aca="false">ROUND(L434+M434+N434,2)</f>
        <v>1491.02</v>
      </c>
    </row>
    <row r="435" customFormat="false" ht="11.25" hidden="false" customHeight="true" outlineLevel="0" collapsed="false">
      <c r="A435" s="17" t="n">
        <v>30204089</v>
      </c>
      <c r="B435" s="17" t="s">
        <v>474</v>
      </c>
      <c r="C435" s="23" t="n">
        <v>1</v>
      </c>
      <c r="D435" s="25" t="s">
        <v>296</v>
      </c>
      <c r="E435" s="19"/>
      <c r="F435" s="21" t="n">
        <v>1</v>
      </c>
      <c r="G435" s="21" t="n">
        <v>5</v>
      </c>
      <c r="H435" s="21"/>
      <c r="I435" s="21"/>
      <c r="J435" s="21"/>
      <c r="K435" s="22" t="n">
        <f aca="false">INDEX('Porte Honorário'!B:D,MATCH(TabJud!D435,'Porte Honorário'!A:A,0),1)</f>
        <v>709.46</v>
      </c>
      <c r="L435" s="22" t="n">
        <f aca="false">ROUND(C435*K435,2)</f>
        <v>709.46</v>
      </c>
      <c r="M435" s="22" t="n">
        <f aca="false">IF(E435&gt;0,ROUND(E435*'UCO e Filme'!$A$2,2),0)</f>
        <v>0</v>
      </c>
      <c r="N435" s="22" t="n">
        <f aca="false">IF(I435&gt;0,ROUND(I435*'UCO e Filme'!$A$11,2),0)</f>
        <v>0</v>
      </c>
      <c r="O435" s="22" t="n">
        <f aca="false">ROUND(L435+M435+N435,2)</f>
        <v>709.46</v>
      </c>
    </row>
    <row r="436" customFormat="false" ht="11.25" hidden="false" customHeight="true" outlineLevel="0" collapsed="false">
      <c r="A436" s="17" t="n">
        <v>30204097</v>
      </c>
      <c r="B436" s="17" t="s">
        <v>475</v>
      </c>
      <c r="C436" s="23" t="n">
        <v>1</v>
      </c>
      <c r="D436" s="25" t="s">
        <v>93</v>
      </c>
      <c r="E436" s="19"/>
      <c r="F436" s="21" t="n">
        <v>1</v>
      </c>
      <c r="G436" s="21" t="n">
        <v>3</v>
      </c>
      <c r="H436" s="21"/>
      <c r="I436" s="21"/>
      <c r="J436" s="21"/>
      <c r="K436" s="22" t="n">
        <f aca="false">INDEX('Porte Honorário'!B:D,MATCH(TabJud!D436,'Porte Honorário'!A:A,0),1)</f>
        <v>250.68</v>
      </c>
      <c r="L436" s="22" t="n">
        <f aca="false">ROUND(C436*K436,2)</f>
        <v>250.68</v>
      </c>
      <c r="M436" s="22" t="n">
        <f aca="false">IF(E436&gt;0,ROUND(E436*'UCO e Filme'!$A$2,2),0)</f>
        <v>0</v>
      </c>
      <c r="N436" s="22" t="n">
        <f aca="false">IF(I436&gt;0,ROUND(I436*'UCO e Filme'!$A$11,2),0)</f>
        <v>0</v>
      </c>
      <c r="O436" s="22" t="n">
        <f aca="false">ROUND(L436+M436+N436,2)</f>
        <v>250.68</v>
      </c>
    </row>
    <row r="437" customFormat="false" ht="11.25" hidden="false" customHeight="true" outlineLevel="0" collapsed="false">
      <c r="A437" s="17" t="n">
        <v>30204100</v>
      </c>
      <c r="B437" s="17" t="s">
        <v>476</v>
      </c>
      <c r="C437" s="23" t="n">
        <v>1</v>
      </c>
      <c r="D437" s="25" t="s">
        <v>71</v>
      </c>
      <c r="E437" s="19"/>
      <c r="F437" s="21" t="n">
        <v>1</v>
      </c>
      <c r="G437" s="21" t="n">
        <v>3</v>
      </c>
      <c r="H437" s="21"/>
      <c r="I437" s="21"/>
      <c r="J437" s="21"/>
      <c r="K437" s="22" t="n">
        <f aca="false">INDEX('Porte Honorário'!B:D,MATCH(TabJud!D437,'Porte Honorário'!A:A,0),1)</f>
        <v>309.68</v>
      </c>
      <c r="L437" s="22" t="n">
        <f aca="false">ROUND(C437*K437,2)</f>
        <v>309.68</v>
      </c>
      <c r="M437" s="22" t="n">
        <f aca="false">IF(E437&gt;0,ROUND(E437*'UCO e Filme'!$A$2,2),0)</f>
        <v>0</v>
      </c>
      <c r="N437" s="22" t="n">
        <f aca="false">IF(I437&gt;0,ROUND(I437*'UCO e Filme'!$A$11,2),0)</f>
        <v>0</v>
      </c>
      <c r="O437" s="22" t="n">
        <f aca="false">ROUND(L437+M437+N437,2)</f>
        <v>309.68</v>
      </c>
    </row>
    <row r="438" customFormat="false" ht="27.75" hidden="false" customHeight="true" outlineLevel="0" collapsed="false">
      <c r="A438" s="14" t="s">
        <v>477</v>
      </c>
      <c r="B438" s="14"/>
      <c r="C438" s="14"/>
      <c r="D438" s="14"/>
      <c r="E438" s="14"/>
      <c r="F438" s="14"/>
      <c r="G438" s="14"/>
      <c r="H438" s="14"/>
      <c r="I438" s="14"/>
      <c r="J438" s="14"/>
      <c r="K438" s="14"/>
      <c r="L438" s="14"/>
      <c r="M438" s="14"/>
      <c r="N438" s="14"/>
      <c r="O438" s="14"/>
    </row>
    <row r="439" customFormat="false" ht="11.25" hidden="false" customHeight="true" outlineLevel="0" collapsed="false">
      <c r="A439" s="17" t="n">
        <v>30205018</v>
      </c>
      <c r="B439" s="17" t="s">
        <v>478</v>
      </c>
      <c r="C439" s="23" t="n">
        <v>1</v>
      </c>
      <c r="D439" s="25" t="s">
        <v>103</v>
      </c>
      <c r="E439" s="19"/>
      <c r="F439" s="21" t="n">
        <v>1</v>
      </c>
      <c r="G439" s="21" t="n">
        <v>1</v>
      </c>
      <c r="H439" s="21"/>
      <c r="I439" s="21"/>
      <c r="J439" s="21"/>
      <c r="K439" s="22" t="n">
        <f aca="false">INDEX('Porte Honorário'!B:D,MATCH(TabJud!D439,'Porte Honorário'!A:A,0),1)</f>
        <v>183.5</v>
      </c>
      <c r="L439" s="22" t="n">
        <f aca="false">ROUND(C439*K439,2)</f>
        <v>183.5</v>
      </c>
      <c r="M439" s="22" t="n">
        <f aca="false">IF(E439&gt;0,ROUND(E439*'UCO e Filme'!$A$2,2),0)</f>
        <v>0</v>
      </c>
      <c r="N439" s="22" t="n">
        <f aca="false">IF(I439&gt;0,ROUND(I439*'UCO e Filme'!$A$11,2),0)</f>
        <v>0</v>
      </c>
      <c r="O439" s="22" t="n">
        <f aca="false">ROUND(L439+M439+N439,2)</f>
        <v>183.5</v>
      </c>
    </row>
    <row r="440" customFormat="false" ht="11.25" hidden="false" customHeight="true" outlineLevel="0" collapsed="false">
      <c r="A440" s="17" t="n">
        <v>30205026</v>
      </c>
      <c r="B440" s="17" t="s">
        <v>479</v>
      </c>
      <c r="C440" s="23" t="n">
        <v>1</v>
      </c>
      <c r="D440" s="25" t="s">
        <v>73</v>
      </c>
      <c r="E440" s="19"/>
      <c r="F440" s="21" t="n">
        <v>1</v>
      </c>
      <c r="G440" s="21" t="n">
        <v>4</v>
      </c>
      <c r="H440" s="21"/>
      <c r="I440" s="21"/>
      <c r="J440" s="21"/>
      <c r="K440" s="22" t="n">
        <f aca="false">INDEX('Porte Honorário'!B:D,MATCH(TabJud!D440,'Porte Honorário'!A:A,0),1)</f>
        <v>360.46</v>
      </c>
      <c r="L440" s="22" t="n">
        <f aca="false">ROUND(C440*K440,2)</f>
        <v>360.46</v>
      </c>
      <c r="M440" s="22" t="n">
        <f aca="false">IF(E440&gt;0,ROUND(E440*'UCO e Filme'!$A$2,2),0)</f>
        <v>0</v>
      </c>
      <c r="N440" s="22" t="n">
        <f aca="false">IF(I440&gt;0,ROUND(I440*'UCO e Filme'!$A$11,2),0)</f>
        <v>0</v>
      </c>
      <c r="O440" s="22" t="n">
        <f aca="false">ROUND(L440+M440+N440,2)</f>
        <v>360.46</v>
      </c>
    </row>
    <row r="441" customFormat="false" ht="11.25" hidden="false" customHeight="true" outlineLevel="0" collapsed="false">
      <c r="A441" s="17" t="n">
        <v>30205034</v>
      </c>
      <c r="B441" s="17" t="s">
        <v>480</v>
      </c>
      <c r="C441" s="23" t="n">
        <v>1</v>
      </c>
      <c r="D441" s="25" t="s">
        <v>247</v>
      </c>
      <c r="E441" s="19"/>
      <c r="F441" s="21" t="n">
        <v>1</v>
      </c>
      <c r="G441" s="21" t="n">
        <v>3</v>
      </c>
      <c r="H441" s="21"/>
      <c r="I441" s="21"/>
      <c r="J441" s="21"/>
      <c r="K441" s="22" t="n">
        <f aca="false">INDEX('Porte Honorário'!B:D,MATCH(TabJud!D441,'Porte Honorário'!A:A,0),1)</f>
        <v>542.33</v>
      </c>
      <c r="L441" s="22" t="n">
        <f aca="false">ROUND(C441*K441,2)</f>
        <v>542.33</v>
      </c>
      <c r="M441" s="22" t="n">
        <f aca="false">IF(E441&gt;0,ROUND(E441*'UCO e Filme'!$A$2,2),0)</f>
        <v>0</v>
      </c>
      <c r="N441" s="22" t="n">
        <f aca="false">IF(I441&gt;0,ROUND(I441*'UCO e Filme'!$A$11,2),0)</f>
        <v>0</v>
      </c>
      <c r="O441" s="22" t="n">
        <f aca="false">ROUND(L441+M441+N441,2)</f>
        <v>542.33</v>
      </c>
    </row>
    <row r="442" customFormat="false" ht="11.25" hidden="false" customHeight="true" outlineLevel="0" collapsed="false">
      <c r="A442" s="17" t="n">
        <v>30205042</v>
      </c>
      <c r="B442" s="17" t="s">
        <v>481</v>
      </c>
      <c r="C442" s="23" t="n">
        <v>1</v>
      </c>
      <c r="D442" s="25" t="s">
        <v>73</v>
      </c>
      <c r="E442" s="19"/>
      <c r="F442" s="21"/>
      <c r="G442" s="21" t="n">
        <v>2</v>
      </c>
      <c r="H442" s="21"/>
      <c r="I442" s="21"/>
      <c r="J442" s="21"/>
      <c r="K442" s="22" t="n">
        <f aca="false">INDEX('Porte Honorário'!B:D,MATCH(TabJud!D442,'Porte Honorário'!A:A,0),1)</f>
        <v>360.46</v>
      </c>
      <c r="L442" s="22" t="n">
        <f aca="false">ROUND(C442*K442,2)</f>
        <v>360.46</v>
      </c>
      <c r="M442" s="22" t="n">
        <f aca="false">IF(E442&gt;0,ROUND(E442*'UCO e Filme'!$A$2,2),0)</f>
        <v>0</v>
      </c>
      <c r="N442" s="22" t="n">
        <f aca="false">IF(I442&gt;0,ROUND(I442*'UCO e Filme'!$A$11,2),0)</f>
        <v>0</v>
      </c>
      <c r="O442" s="22" t="n">
        <f aca="false">ROUND(L442+M442+N442,2)</f>
        <v>360.46</v>
      </c>
    </row>
    <row r="443" customFormat="false" ht="11.25" hidden="false" customHeight="true" outlineLevel="0" collapsed="false">
      <c r="A443" s="17" t="n">
        <v>30205050</v>
      </c>
      <c r="B443" s="17" t="s">
        <v>482</v>
      </c>
      <c r="C443" s="23" t="n">
        <v>1</v>
      </c>
      <c r="D443" s="25" t="s">
        <v>73</v>
      </c>
      <c r="E443" s="19"/>
      <c r="F443" s="21" t="n">
        <v>1</v>
      </c>
      <c r="G443" s="21" t="n">
        <v>2</v>
      </c>
      <c r="H443" s="21"/>
      <c r="I443" s="21"/>
      <c r="J443" s="21"/>
      <c r="K443" s="22" t="n">
        <f aca="false">INDEX('Porte Honorário'!B:D,MATCH(TabJud!D443,'Porte Honorário'!A:A,0),1)</f>
        <v>360.46</v>
      </c>
      <c r="L443" s="22" t="n">
        <f aca="false">ROUND(C443*K443,2)</f>
        <v>360.46</v>
      </c>
      <c r="M443" s="22" t="n">
        <f aca="false">IF(E443&gt;0,ROUND(E443*'UCO e Filme'!$A$2,2),0)</f>
        <v>0</v>
      </c>
      <c r="N443" s="22" t="n">
        <f aca="false">IF(I443&gt;0,ROUND(I443*'UCO e Filme'!$A$11,2),0)</f>
        <v>0</v>
      </c>
      <c r="O443" s="22" t="n">
        <f aca="false">ROUND(L443+M443+N443,2)</f>
        <v>360.46</v>
      </c>
    </row>
    <row r="444" customFormat="false" ht="11.25" hidden="false" customHeight="true" outlineLevel="0" collapsed="false">
      <c r="A444" s="17" t="n">
        <v>30205069</v>
      </c>
      <c r="B444" s="17" t="s">
        <v>483</v>
      </c>
      <c r="C444" s="23" t="n">
        <v>1</v>
      </c>
      <c r="D444" s="25" t="s">
        <v>73</v>
      </c>
      <c r="E444" s="19"/>
      <c r="F444" s="21" t="n">
        <v>1</v>
      </c>
      <c r="G444" s="21" t="n">
        <v>3</v>
      </c>
      <c r="H444" s="21"/>
      <c r="I444" s="21"/>
      <c r="J444" s="21"/>
      <c r="K444" s="22" t="n">
        <f aca="false">INDEX('Porte Honorário'!B:D,MATCH(TabJud!D444,'Porte Honorário'!A:A,0),1)</f>
        <v>360.46</v>
      </c>
      <c r="L444" s="22" t="n">
        <f aca="false">ROUND(C444*K444,2)</f>
        <v>360.46</v>
      </c>
      <c r="M444" s="22" t="n">
        <f aca="false">IF(E444&gt;0,ROUND(E444*'UCO e Filme'!$A$2,2),0)</f>
        <v>0</v>
      </c>
      <c r="N444" s="22" t="n">
        <f aca="false">IF(I444&gt;0,ROUND(I444*'UCO e Filme'!$A$11,2),0)</f>
        <v>0</v>
      </c>
      <c r="O444" s="22" t="n">
        <f aca="false">ROUND(L444+M444+N444,2)</f>
        <v>360.46</v>
      </c>
    </row>
    <row r="445" customFormat="false" ht="11.25" hidden="false" customHeight="true" outlineLevel="0" collapsed="false">
      <c r="A445" s="17" t="n">
        <v>30205077</v>
      </c>
      <c r="B445" s="17" t="s">
        <v>484</v>
      </c>
      <c r="C445" s="23" t="n">
        <v>1</v>
      </c>
      <c r="D445" s="25" t="s">
        <v>103</v>
      </c>
      <c r="E445" s="19"/>
      <c r="F445" s="21" t="n">
        <v>1</v>
      </c>
      <c r="G445" s="21" t="n">
        <v>2</v>
      </c>
      <c r="H445" s="21"/>
      <c r="I445" s="21"/>
      <c r="J445" s="21"/>
      <c r="K445" s="22" t="n">
        <f aca="false">INDEX('Porte Honorário'!B:D,MATCH(TabJud!D445,'Porte Honorário'!A:A,0),1)</f>
        <v>183.5</v>
      </c>
      <c r="L445" s="22" t="n">
        <f aca="false">ROUND(C445*K445,2)</f>
        <v>183.5</v>
      </c>
      <c r="M445" s="22" t="n">
        <f aca="false">IF(E445&gt;0,ROUND(E445*'UCO e Filme'!$A$2,2),0)</f>
        <v>0</v>
      </c>
      <c r="N445" s="22" t="n">
        <f aca="false">IF(I445&gt;0,ROUND(I445*'UCO e Filme'!$A$11,2),0)</f>
        <v>0</v>
      </c>
      <c r="O445" s="22" t="n">
        <f aca="false">ROUND(L445+M445+N445,2)</f>
        <v>183.5</v>
      </c>
    </row>
    <row r="446" customFormat="false" ht="11.25" hidden="false" customHeight="true" outlineLevel="0" collapsed="false">
      <c r="A446" s="17" t="n">
        <v>30205085</v>
      </c>
      <c r="B446" s="17" t="s">
        <v>485</v>
      </c>
      <c r="C446" s="23" t="n">
        <v>1</v>
      </c>
      <c r="D446" s="25" t="s">
        <v>99</v>
      </c>
      <c r="E446" s="19"/>
      <c r="F446" s="21"/>
      <c r="G446" s="21" t="n">
        <v>0</v>
      </c>
      <c r="H446" s="21"/>
      <c r="I446" s="21"/>
      <c r="J446" s="21"/>
      <c r="K446" s="22" t="n">
        <f aca="false">INDEX('Porte Honorário'!B:D,MATCH(TabJud!D446,'Porte Honorário'!A:A,0),1)</f>
        <v>49.16</v>
      </c>
      <c r="L446" s="22" t="n">
        <f aca="false">ROUND(C446*K446,2)</f>
        <v>49.16</v>
      </c>
      <c r="M446" s="22" t="n">
        <f aca="false">IF(E446&gt;0,ROUND(E446*'UCO e Filme'!$A$2,2),0)</f>
        <v>0</v>
      </c>
      <c r="N446" s="22" t="n">
        <f aca="false">IF(I446&gt;0,ROUND(I446*'UCO e Filme'!$A$11,2),0)</f>
        <v>0</v>
      </c>
      <c r="O446" s="22" t="n">
        <f aca="false">ROUND(L446+M446+N446,2)</f>
        <v>49.16</v>
      </c>
    </row>
    <row r="447" customFormat="false" ht="11.25" hidden="false" customHeight="true" outlineLevel="0" collapsed="false">
      <c r="A447" s="17" t="n">
        <v>30205093</v>
      </c>
      <c r="B447" s="17" t="s">
        <v>486</v>
      </c>
      <c r="C447" s="23" t="n">
        <v>1</v>
      </c>
      <c r="D447" s="25" t="s">
        <v>103</v>
      </c>
      <c r="E447" s="19"/>
      <c r="F447" s="21"/>
      <c r="G447" s="21" t="n">
        <v>0</v>
      </c>
      <c r="H447" s="21"/>
      <c r="I447" s="21"/>
      <c r="J447" s="21"/>
      <c r="K447" s="22" t="n">
        <f aca="false">INDEX('Porte Honorário'!B:D,MATCH(TabJud!D447,'Porte Honorário'!A:A,0),1)</f>
        <v>183.5</v>
      </c>
      <c r="L447" s="22" t="n">
        <f aca="false">ROUND(C447*K447,2)</f>
        <v>183.5</v>
      </c>
      <c r="M447" s="22" t="n">
        <f aca="false">IF(E447&gt;0,ROUND(E447*'UCO e Filme'!$A$2,2),0)</f>
        <v>0</v>
      </c>
      <c r="N447" s="22" t="n">
        <f aca="false">IF(I447&gt;0,ROUND(I447*'UCO e Filme'!$A$11,2),0)</f>
        <v>0</v>
      </c>
      <c r="O447" s="22" t="n">
        <f aca="false">ROUND(L447+M447+N447,2)</f>
        <v>183.5</v>
      </c>
    </row>
    <row r="448" customFormat="false" ht="11.25" hidden="false" customHeight="true" outlineLevel="0" collapsed="false">
      <c r="A448" s="17" t="n">
        <v>30205107</v>
      </c>
      <c r="B448" s="17" t="s">
        <v>487</v>
      </c>
      <c r="C448" s="23" t="n">
        <v>1</v>
      </c>
      <c r="D448" s="25" t="s">
        <v>93</v>
      </c>
      <c r="E448" s="19"/>
      <c r="F448" s="21"/>
      <c r="G448" s="21" t="n">
        <v>1</v>
      </c>
      <c r="H448" s="21"/>
      <c r="I448" s="21"/>
      <c r="J448" s="21"/>
      <c r="K448" s="22" t="n">
        <f aca="false">INDEX('Porte Honorário'!B:D,MATCH(TabJud!D448,'Porte Honorário'!A:A,0),1)</f>
        <v>250.68</v>
      </c>
      <c r="L448" s="22" t="n">
        <f aca="false">ROUND(C448*K448,2)</f>
        <v>250.68</v>
      </c>
      <c r="M448" s="22" t="n">
        <f aca="false">IF(E448&gt;0,ROUND(E448*'UCO e Filme'!$A$2,2),0)</f>
        <v>0</v>
      </c>
      <c r="N448" s="22" t="n">
        <f aca="false">IF(I448&gt;0,ROUND(I448*'UCO e Filme'!$A$11,2),0)</f>
        <v>0</v>
      </c>
      <c r="O448" s="22" t="n">
        <f aca="false">ROUND(L448+M448+N448,2)</f>
        <v>250.68</v>
      </c>
    </row>
    <row r="449" customFormat="false" ht="11.25" hidden="false" customHeight="true" outlineLevel="0" collapsed="false">
      <c r="A449" s="17" t="n">
        <v>30205115</v>
      </c>
      <c r="B449" s="17" t="s">
        <v>488</v>
      </c>
      <c r="C449" s="23" t="n">
        <v>1</v>
      </c>
      <c r="D449" s="25" t="s">
        <v>251</v>
      </c>
      <c r="E449" s="19"/>
      <c r="F449" s="21" t="n">
        <v>1</v>
      </c>
      <c r="G449" s="21" t="n">
        <v>3</v>
      </c>
      <c r="H449" s="21"/>
      <c r="I449" s="21"/>
      <c r="J449" s="21"/>
      <c r="K449" s="22" t="n">
        <f aca="false">INDEX('Porte Honorário'!B:D,MATCH(TabJud!D449,'Porte Honorário'!A:A,0),1)</f>
        <v>275.28</v>
      </c>
      <c r="L449" s="22" t="n">
        <f aca="false">ROUND(C449*K449,2)</f>
        <v>275.28</v>
      </c>
      <c r="M449" s="22" t="n">
        <f aca="false">IF(E449&gt;0,ROUND(E449*'UCO e Filme'!$A$2,2),0)</f>
        <v>0</v>
      </c>
      <c r="N449" s="22" t="n">
        <f aca="false">IF(I449&gt;0,ROUND(I449*'UCO e Filme'!$A$11,2),0)</f>
        <v>0</v>
      </c>
      <c r="O449" s="22" t="n">
        <f aca="false">ROUND(L449+M449+N449,2)</f>
        <v>275.28</v>
      </c>
    </row>
    <row r="450" customFormat="false" ht="11.25" hidden="false" customHeight="true" outlineLevel="0" collapsed="false">
      <c r="A450" s="17" t="n">
        <v>30205140</v>
      </c>
      <c r="B450" s="17" t="s">
        <v>489</v>
      </c>
      <c r="C450" s="23" t="n">
        <v>1</v>
      </c>
      <c r="D450" s="25" t="s">
        <v>490</v>
      </c>
      <c r="E450" s="19"/>
      <c r="F450" s="21" t="n">
        <v>3</v>
      </c>
      <c r="G450" s="21" t="n">
        <v>5</v>
      </c>
      <c r="H450" s="21"/>
      <c r="I450" s="21"/>
      <c r="J450" s="21"/>
      <c r="K450" s="22" t="n">
        <f aca="false">INDEX('Porte Honorário'!B:D,MATCH(TabJud!D450,'Porte Honorário'!A:A,0),1)</f>
        <v>1409.1</v>
      </c>
      <c r="L450" s="22" t="n">
        <f aca="false">ROUND(C450*K450,2)</f>
        <v>1409.1</v>
      </c>
      <c r="M450" s="22" t="n">
        <f aca="false">IF(E450&gt;0,ROUND(E450*'UCO e Filme'!$A$2,2),0)</f>
        <v>0</v>
      </c>
      <c r="N450" s="22" t="n">
        <f aca="false">IF(I450&gt;0,ROUND(I450*'UCO e Filme'!$A$11,2),0)</f>
        <v>0</v>
      </c>
      <c r="O450" s="22" t="n">
        <f aca="false">ROUND(L450+M450+N450,2)</f>
        <v>1409.1</v>
      </c>
    </row>
    <row r="451" customFormat="false" ht="11.25" hidden="false" customHeight="true" outlineLevel="0" collapsed="false">
      <c r="A451" s="17" t="n">
        <v>30205158</v>
      </c>
      <c r="B451" s="17" t="s">
        <v>491</v>
      </c>
      <c r="C451" s="23" t="n">
        <v>1</v>
      </c>
      <c r="D451" s="25" t="s">
        <v>492</v>
      </c>
      <c r="E451" s="19"/>
      <c r="F451" s="21" t="n">
        <v>3</v>
      </c>
      <c r="G451" s="21" t="n">
        <v>7</v>
      </c>
      <c r="H451" s="21"/>
      <c r="I451" s="21"/>
      <c r="J451" s="21"/>
      <c r="K451" s="22" t="n">
        <f aca="false">INDEX('Porte Honorário'!B:D,MATCH(TabJud!D451,'Porte Honorário'!A:A,0),1)</f>
        <v>1998.93</v>
      </c>
      <c r="L451" s="22" t="n">
        <f aca="false">ROUND(C451*K451,2)</f>
        <v>1998.93</v>
      </c>
      <c r="M451" s="22" t="n">
        <f aca="false">IF(E451&gt;0,ROUND(E451*'UCO e Filme'!$A$2,2),0)</f>
        <v>0</v>
      </c>
      <c r="N451" s="22" t="n">
        <f aca="false">IF(I451&gt;0,ROUND(I451*'UCO e Filme'!$A$11,2),0)</f>
        <v>0</v>
      </c>
      <c r="O451" s="22" t="n">
        <f aca="false">ROUND(L451+M451+N451,2)</f>
        <v>1998.93</v>
      </c>
    </row>
    <row r="452" customFormat="false" ht="11.25" hidden="false" customHeight="true" outlineLevel="0" collapsed="false">
      <c r="A452" s="17" t="n">
        <v>30205166</v>
      </c>
      <c r="B452" s="17" t="s">
        <v>493</v>
      </c>
      <c r="C452" s="23" t="n">
        <v>1</v>
      </c>
      <c r="D452" s="25" t="s">
        <v>335</v>
      </c>
      <c r="E452" s="19"/>
      <c r="F452" s="21" t="n">
        <v>3</v>
      </c>
      <c r="G452" s="21" t="n">
        <v>5</v>
      </c>
      <c r="H452" s="21"/>
      <c r="I452" s="21"/>
      <c r="J452" s="21"/>
      <c r="K452" s="22" t="n">
        <f aca="false">INDEX('Porte Honorário'!B:D,MATCH(TabJud!D452,'Porte Honorário'!A:A,0),1)</f>
        <v>1091.25</v>
      </c>
      <c r="L452" s="22" t="n">
        <f aca="false">ROUND(C452*K452,2)</f>
        <v>1091.25</v>
      </c>
      <c r="M452" s="22" t="n">
        <f aca="false">IF(E452&gt;0,ROUND(E452*'UCO e Filme'!$A$2,2),0)</f>
        <v>0</v>
      </c>
      <c r="N452" s="22" t="n">
        <f aca="false">IF(I452&gt;0,ROUND(I452*'UCO e Filme'!$A$11,2),0)</f>
        <v>0</v>
      </c>
      <c r="O452" s="22" t="n">
        <f aca="false">ROUND(L452+M452+N452,2)</f>
        <v>1091.25</v>
      </c>
    </row>
    <row r="453" customFormat="false" ht="11.25" hidden="false" customHeight="true" outlineLevel="0" collapsed="false">
      <c r="A453" s="17" t="n">
        <v>30205174</v>
      </c>
      <c r="B453" s="17" t="s">
        <v>494</v>
      </c>
      <c r="C453" s="23" t="n">
        <v>1</v>
      </c>
      <c r="D453" s="25" t="s">
        <v>296</v>
      </c>
      <c r="E453" s="19"/>
      <c r="F453" s="21" t="n">
        <v>2</v>
      </c>
      <c r="G453" s="21" t="n">
        <v>4</v>
      </c>
      <c r="H453" s="21"/>
      <c r="I453" s="21"/>
      <c r="J453" s="21"/>
      <c r="K453" s="22" t="n">
        <f aca="false">INDEX('Porte Honorário'!B:D,MATCH(TabJud!D453,'Porte Honorário'!A:A,0),1)</f>
        <v>709.46</v>
      </c>
      <c r="L453" s="22" t="n">
        <f aca="false">ROUND(C453*K453,2)</f>
        <v>709.46</v>
      </c>
      <c r="M453" s="22" t="n">
        <f aca="false">IF(E453&gt;0,ROUND(E453*'UCO e Filme'!$A$2,2),0)</f>
        <v>0</v>
      </c>
      <c r="N453" s="22" t="n">
        <f aca="false">IF(I453&gt;0,ROUND(I453*'UCO e Filme'!$A$11,2),0)</f>
        <v>0</v>
      </c>
      <c r="O453" s="22" t="n">
        <f aca="false">ROUND(L453+M453+N453,2)</f>
        <v>709.46</v>
      </c>
    </row>
    <row r="454" customFormat="false" ht="11.25" hidden="false" customHeight="true" outlineLevel="0" collapsed="false">
      <c r="A454" s="17" t="n">
        <v>30205182</v>
      </c>
      <c r="B454" s="17" t="s">
        <v>495</v>
      </c>
      <c r="C454" s="23" t="n">
        <v>1</v>
      </c>
      <c r="D454" s="25" t="s">
        <v>264</v>
      </c>
      <c r="E454" s="19"/>
      <c r="F454" s="21" t="n">
        <v>3</v>
      </c>
      <c r="G454" s="21" t="n">
        <v>6</v>
      </c>
      <c r="H454" s="21"/>
      <c r="I454" s="21"/>
      <c r="J454" s="21"/>
      <c r="K454" s="22" t="n">
        <f aca="false">INDEX('Porte Honorário'!B:D,MATCH(TabJud!D454,'Porte Honorário'!A:A,0),1)</f>
        <v>852.02</v>
      </c>
      <c r="L454" s="22" t="n">
        <f aca="false">ROUND(C454*K454,2)</f>
        <v>852.02</v>
      </c>
      <c r="M454" s="22" t="n">
        <f aca="false">IF(E454&gt;0,ROUND(E454*'UCO e Filme'!$A$2,2),0)</f>
        <v>0</v>
      </c>
      <c r="N454" s="22" t="n">
        <f aca="false">IF(I454&gt;0,ROUND(I454*'UCO e Filme'!$A$11,2),0)</f>
        <v>0</v>
      </c>
      <c r="O454" s="22" t="n">
        <f aca="false">ROUND(L454+M454+N454,2)</f>
        <v>852.02</v>
      </c>
    </row>
    <row r="455" customFormat="false" ht="11.25" hidden="false" customHeight="true" outlineLevel="0" collapsed="false">
      <c r="A455" s="17" t="n">
        <v>30205190</v>
      </c>
      <c r="B455" s="17" t="s">
        <v>496</v>
      </c>
      <c r="C455" s="23" t="n">
        <v>1</v>
      </c>
      <c r="D455" s="25" t="s">
        <v>335</v>
      </c>
      <c r="E455" s="19"/>
      <c r="F455" s="21" t="n">
        <v>3</v>
      </c>
      <c r="G455" s="21" t="n">
        <v>6</v>
      </c>
      <c r="H455" s="21"/>
      <c r="I455" s="21"/>
      <c r="J455" s="21"/>
      <c r="K455" s="22" t="n">
        <f aca="false">INDEX('Porte Honorário'!B:D,MATCH(TabJud!D455,'Porte Honorário'!A:A,0),1)</f>
        <v>1091.25</v>
      </c>
      <c r="L455" s="22" t="n">
        <f aca="false">ROUND(C455*K455,2)</f>
        <v>1091.25</v>
      </c>
      <c r="M455" s="22" t="n">
        <f aca="false">IF(E455&gt;0,ROUND(E455*'UCO e Filme'!$A$2,2),0)</f>
        <v>0</v>
      </c>
      <c r="N455" s="22" t="n">
        <f aca="false">IF(I455&gt;0,ROUND(I455*'UCO e Filme'!$A$11,2),0)</f>
        <v>0</v>
      </c>
      <c r="O455" s="22" t="n">
        <f aca="false">ROUND(L455+M455+N455,2)</f>
        <v>1091.25</v>
      </c>
    </row>
    <row r="456" customFormat="false" ht="11.25" hidden="false" customHeight="true" outlineLevel="0" collapsed="false">
      <c r="A456" s="17" t="n">
        <v>30205204</v>
      </c>
      <c r="B456" s="17" t="s">
        <v>497</v>
      </c>
      <c r="C456" s="23" t="n">
        <v>1</v>
      </c>
      <c r="D456" s="25" t="s">
        <v>490</v>
      </c>
      <c r="E456" s="19"/>
      <c r="F456" s="21" t="n">
        <v>3</v>
      </c>
      <c r="G456" s="21" t="n">
        <v>5</v>
      </c>
      <c r="H456" s="21"/>
      <c r="I456" s="21"/>
      <c r="J456" s="21"/>
      <c r="K456" s="22" t="n">
        <f aca="false">INDEX('Porte Honorário'!B:D,MATCH(TabJud!D456,'Porte Honorário'!A:A,0),1)</f>
        <v>1409.1</v>
      </c>
      <c r="L456" s="22" t="n">
        <f aca="false">ROUND(C456*K456,2)</f>
        <v>1409.1</v>
      </c>
      <c r="M456" s="22" t="n">
        <f aca="false">IF(E456&gt;0,ROUND(E456*'UCO e Filme'!$A$2,2),0)</f>
        <v>0</v>
      </c>
      <c r="N456" s="22" t="n">
        <f aca="false">IF(I456&gt;0,ROUND(I456*'UCO e Filme'!$A$11,2),0)</f>
        <v>0</v>
      </c>
      <c r="O456" s="22" t="n">
        <f aca="false">ROUND(L456+M456+N456,2)</f>
        <v>1409.1</v>
      </c>
    </row>
    <row r="457" customFormat="false" ht="11.25" hidden="false" customHeight="true" outlineLevel="0" collapsed="false">
      <c r="A457" s="17" t="n">
        <v>30205212</v>
      </c>
      <c r="B457" s="17" t="s">
        <v>498</v>
      </c>
      <c r="C457" s="23" t="n">
        <v>1</v>
      </c>
      <c r="D457" s="25" t="s">
        <v>73</v>
      </c>
      <c r="E457" s="19"/>
      <c r="F457" s="21" t="n">
        <v>1</v>
      </c>
      <c r="G457" s="21" t="n">
        <v>5</v>
      </c>
      <c r="H457" s="21"/>
      <c r="I457" s="21"/>
      <c r="J457" s="21"/>
      <c r="K457" s="22" t="n">
        <f aca="false">INDEX('Porte Honorário'!B:D,MATCH(TabJud!D457,'Porte Honorário'!A:A,0),1)</f>
        <v>360.46</v>
      </c>
      <c r="L457" s="22" t="n">
        <f aca="false">ROUND(C457*K457,2)</f>
        <v>360.46</v>
      </c>
      <c r="M457" s="22" t="n">
        <f aca="false">IF(E457&gt;0,ROUND(E457*'UCO e Filme'!$A$2,2),0)</f>
        <v>0</v>
      </c>
      <c r="N457" s="22" t="n">
        <f aca="false">IF(I457&gt;0,ROUND(I457*'UCO e Filme'!$A$11,2),0)</f>
        <v>0</v>
      </c>
      <c r="O457" s="22" t="n">
        <f aca="false">ROUND(L457+M457+N457,2)</f>
        <v>360.46</v>
      </c>
    </row>
    <row r="458" customFormat="false" ht="11.25" hidden="false" customHeight="true" outlineLevel="0" collapsed="false">
      <c r="A458" s="17" t="n">
        <v>30205220</v>
      </c>
      <c r="B458" s="17" t="s">
        <v>499</v>
      </c>
      <c r="C458" s="23" t="n">
        <v>1</v>
      </c>
      <c r="D458" s="25" t="s">
        <v>251</v>
      </c>
      <c r="E458" s="19"/>
      <c r="F458" s="21" t="n">
        <v>1</v>
      </c>
      <c r="G458" s="21" t="n">
        <v>3</v>
      </c>
      <c r="H458" s="21"/>
      <c r="I458" s="21"/>
      <c r="J458" s="21"/>
      <c r="K458" s="22" t="n">
        <f aca="false">INDEX('Porte Honorário'!B:D,MATCH(TabJud!D458,'Porte Honorário'!A:A,0),1)</f>
        <v>275.28</v>
      </c>
      <c r="L458" s="22" t="n">
        <f aca="false">ROUND(C458*K458,2)</f>
        <v>275.28</v>
      </c>
      <c r="M458" s="22" t="n">
        <f aca="false">IF(E458&gt;0,ROUND(E458*'UCO e Filme'!$A$2,2),0)</f>
        <v>0</v>
      </c>
      <c r="N458" s="22" t="n">
        <f aca="false">IF(I458&gt;0,ROUND(I458*'UCO e Filme'!$A$11,2),0)</f>
        <v>0</v>
      </c>
      <c r="O458" s="22" t="n">
        <f aca="false">ROUND(L458+M458+N458,2)</f>
        <v>275.28</v>
      </c>
    </row>
    <row r="459" customFormat="false" ht="11.25" hidden="false" customHeight="true" outlineLevel="0" collapsed="false">
      <c r="A459" s="17" t="n">
        <v>30205239</v>
      </c>
      <c r="B459" s="17" t="s">
        <v>500</v>
      </c>
      <c r="C459" s="23" t="n">
        <v>1</v>
      </c>
      <c r="D459" s="25" t="s">
        <v>296</v>
      </c>
      <c r="E459" s="19"/>
      <c r="F459" s="21" t="n">
        <v>1</v>
      </c>
      <c r="G459" s="21" t="n">
        <v>4</v>
      </c>
      <c r="H459" s="21"/>
      <c r="I459" s="21"/>
      <c r="J459" s="21"/>
      <c r="K459" s="22" t="n">
        <f aca="false">INDEX('Porte Honorário'!B:D,MATCH(TabJud!D459,'Porte Honorário'!A:A,0),1)</f>
        <v>709.46</v>
      </c>
      <c r="L459" s="22" t="n">
        <f aca="false">ROUND(C459*K459,2)</f>
        <v>709.46</v>
      </c>
      <c r="M459" s="22" t="n">
        <f aca="false">IF(E459&gt;0,ROUND(E459*'UCO e Filme'!$A$2,2),0)</f>
        <v>0</v>
      </c>
      <c r="N459" s="22" t="n">
        <f aca="false">IF(I459&gt;0,ROUND(I459*'UCO e Filme'!$A$11,2),0)</f>
        <v>0</v>
      </c>
      <c r="O459" s="22" t="n">
        <f aca="false">ROUND(L459+M459+N459,2)</f>
        <v>709.46</v>
      </c>
    </row>
    <row r="460" customFormat="false" ht="11.25" hidden="false" customHeight="true" outlineLevel="0" collapsed="false">
      <c r="A460" s="17" t="n">
        <v>30205247</v>
      </c>
      <c r="B460" s="17" t="s">
        <v>501</v>
      </c>
      <c r="C460" s="23" t="n">
        <v>1</v>
      </c>
      <c r="D460" s="25" t="s">
        <v>343</v>
      </c>
      <c r="E460" s="19"/>
      <c r="F460" s="21" t="n">
        <v>1</v>
      </c>
      <c r="G460" s="21" t="n">
        <v>5</v>
      </c>
      <c r="H460" s="21"/>
      <c r="I460" s="21"/>
      <c r="J460" s="21"/>
      <c r="K460" s="22" t="n">
        <f aca="false">INDEX('Porte Honorário'!B:D,MATCH(TabJud!D460,'Porte Honorário'!A:A,0),1)</f>
        <v>909.36</v>
      </c>
      <c r="L460" s="22" t="n">
        <f aca="false">ROUND(C460*K460,2)</f>
        <v>909.36</v>
      </c>
      <c r="M460" s="22" t="n">
        <f aca="false">IF(E460&gt;0,ROUND(E460*'UCO e Filme'!$A$2,2),0)</f>
        <v>0</v>
      </c>
      <c r="N460" s="22" t="n">
        <f aca="false">IF(I460&gt;0,ROUND(I460*'UCO e Filme'!$A$11,2),0)</f>
        <v>0</v>
      </c>
      <c r="O460" s="22" t="n">
        <f aca="false">ROUND(L460+M460+N460,2)</f>
        <v>909.36</v>
      </c>
    </row>
    <row r="461" customFormat="false" ht="11.25" hidden="false" customHeight="true" outlineLevel="0" collapsed="false">
      <c r="A461" s="17" t="n">
        <v>30205263</v>
      </c>
      <c r="B461" s="17" t="s">
        <v>502</v>
      </c>
      <c r="C461" s="23" t="n">
        <v>1</v>
      </c>
      <c r="D461" s="25" t="s">
        <v>343</v>
      </c>
      <c r="E461" s="19"/>
      <c r="F461" s="21" t="n">
        <v>1</v>
      </c>
      <c r="G461" s="21" t="n">
        <v>5</v>
      </c>
      <c r="H461" s="21"/>
      <c r="I461" s="21"/>
      <c r="J461" s="21"/>
      <c r="K461" s="22" t="n">
        <f aca="false">INDEX('Porte Honorário'!B:D,MATCH(TabJud!D461,'Porte Honorário'!A:A,0),1)</f>
        <v>909.36</v>
      </c>
      <c r="L461" s="22" t="n">
        <f aca="false">ROUND(C461*K461,2)</f>
        <v>909.36</v>
      </c>
      <c r="M461" s="22" t="n">
        <f aca="false">IF(E461&gt;0,ROUND(E461*'UCO e Filme'!$A$2,2),0)</f>
        <v>0</v>
      </c>
      <c r="N461" s="22" t="n">
        <f aca="false">IF(I461&gt;0,ROUND(I461*'UCO e Filme'!$A$11,2),0)</f>
        <v>0</v>
      </c>
      <c r="O461" s="22" t="n">
        <f aca="false">ROUND(L461+M461+N461,2)</f>
        <v>909.36</v>
      </c>
    </row>
    <row r="462" customFormat="false" ht="11.25" hidden="false" customHeight="true" outlineLevel="0" collapsed="false">
      <c r="A462" s="17" t="n">
        <v>30205271</v>
      </c>
      <c r="B462" s="17" t="s">
        <v>503</v>
      </c>
      <c r="C462" s="23" t="n">
        <v>1</v>
      </c>
      <c r="D462" s="25" t="s">
        <v>504</v>
      </c>
      <c r="E462" s="19" t="n">
        <v>33.8</v>
      </c>
      <c r="F462" s="21"/>
      <c r="G462" s="21" t="n">
        <v>3</v>
      </c>
      <c r="H462" s="21"/>
      <c r="I462" s="21"/>
      <c r="J462" s="21"/>
      <c r="K462" s="22" t="n">
        <f aca="false">INDEX('Porte Honorário'!B:D,MATCH(TabJud!D462,'Porte Honorário'!A:A,0),1)</f>
        <v>458.79</v>
      </c>
      <c r="L462" s="22" t="n">
        <f aca="false">ROUND(C462*K462,2)</f>
        <v>458.79</v>
      </c>
      <c r="M462" s="22" t="n">
        <f aca="false">IF(E462&gt;0,ROUND(E462*'UCO e Filme'!$A$2,2),0)</f>
        <v>637.47</v>
      </c>
      <c r="N462" s="22" t="n">
        <f aca="false">IF(I462&gt;0,ROUND(I462*'UCO e Filme'!$A$11,2),0)</f>
        <v>0</v>
      </c>
      <c r="O462" s="22" t="n">
        <f aca="false">ROUND(L462+M462+N462,2)</f>
        <v>1096.26</v>
      </c>
    </row>
    <row r="463" customFormat="false" ht="11.25" hidden="false" customHeight="true" outlineLevel="0" collapsed="false">
      <c r="A463" s="17" t="n">
        <v>30205280</v>
      </c>
      <c r="B463" s="17" t="s">
        <v>505</v>
      </c>
      <c r="C463" s="23" t="n">
        <v>1</v>
      </c>
      <c r="D463" s="25" t="s">
        <v>262</v>
      </c>
      <c r="E463" s="19" t="n">
        <v>38.5</v>
      </c>
      <c r="F463" s="21" t="n">
        <v>3</v>
      </c>
      <c r="G463" s="21" t="n">
        <v>6</v>
      </c>
      <c r="H463" s="21"/>
      <c r="I463" s="21"/>
      <c r="J463" s="21"/>
      <c r="K463" s="22" t="n">
        <f aca="false">INDEX('Porte Honorário'!B:D,MATCH(TabJud!D463,'Porte Honorário'!A:A,0),1)</f>
        <v>1635.2</v>
      </c>
      <c r="L463" s="22" t="n">
        <f aca="false">ROUND(C463*K463,2)</f>
        <v>1635.2</v>
      </c>
      <c r="M463" s="22" t="n">
        <f aca="false">IF(E463&gt;0,ROUND(E463*'UCO e Filme'!$A$2,2),0)</f>
        <v>726.11</v>
      </c>
      <c r="N463" s="22" t="n">
        <f aca="false">IF(I463&gt;0,ROUND(I463*'UCO e Filme'!$A$11,2),0)</f>
        <v>0</v>
      </c>
      <c r="O463" s="22" t="n">
        <f aca="false">ROUND(L463+M463+N463,2)</f>
        <v>2361.31</v>
      </c>
    </row>
    <row r="464" customFormat="false" ht="27.75" hidden="false" customHeight="true" outlineLevel="0" collapsed="false">
      <c r="A464" s="14" t="s">
        <v>506</v>
      </c>
      <c r="B464" s="14"/>
      <c r="C464" s="14"/>
      <c r="D464" s="14"/>
      <c r="E464" s="14"/>
      <c r="F464" s="14"/>
      <c r="G464" s="14"/>
      <c r="H464" s="14"/>
      <c r="I464" s="14"/>
      <c r="J464" s="14"/>
      <c r="K464" s="14"/>
      <c r="L464" s="14"/>
      <c r="M464" s="14"/>
      <c r="N464" s="14"/>
      <c r="O464" s="14"/>
    </row>
    <row r="465" customFormat="false" ht="11.25" hidden="false" customHeight="true" outlineLevel="0" collapsed="false">
      <c r="A465" s="17" t="n">
        <v>30206014</v>
      </c>
      <c r="B465" s="17" t="s">
        <v>507</v>
      </c>
      <c r="C465" s="23" t="n">
        <v>1</v>
      </c>
      <c r="D465" s="25" t="s">
        <v>71</v>
      </c>
      <c r="E465" s="19"/>
      <c r="F465" s="21" t="n">
        <v>1</v>
      </c>
      <c r="G465" s="21" t="n">
        <v>3</v>
      </c>
      <c r="H465" s="21"/>
      <c r="I465" s="21"/>
      <c r="J465" s="21"/>
      <c r="K465" s="22" t="n">
        <f aca="false">INDEX('Porte Honorário'!B:D,MATCH(TabJud!D465,'Porte Honorário'!A:A,0),1)</f>
        <v>309.68</v>
      </c>
      <c r="L465" s="22" t="n">
        <f aca="false">ROUND(C465*K465,2)</f>
        <v>309.68</v>
      </c>
      <c r="M465" s="22" t="n">
        <f aca="false">IF(E465&gt;0,ROUND(E465*'UCO e Filme'!$A$2,2),0)</f>
        <v>0</v>
      </c>
      <c r="N465" s="22" t="n">
        <f aca="false">IF(I465&gt;0,ROUND(I465*'UCO e Filme'!$A$11,2),0)</f>
        <v>0</v>
      </c>
      <c r="O465" s="22" t="n">
        <f aca="false">ROUND(L465+M465+N465,2)</f>
        <v>309.68</v>
      </c>
    </row>
    <row r="466" customFormat="false" ht="11.25" hidden="false" customHeight="true" outlineLevel="0" collapsed="false">
      <c r="A466" s="17" t="n">
        <v>30206022</v>
      </c>
      <c r="B466" s="17" t="s">
        <v>508</v>
      </c>
      <c r="C466" s="23" t="n">
        <v>1</v>
      </c>
      <c r="D466" s="25" t="s">
        <v>337</v>
      </c>
      <c r="E466" s="19"/>
      <c r="F466" s="21" t="n">
        <v>1</v>
      </c>
      <c r="G466" s="21" t="n">
        <v>3</v>
      </c>
      <c r="H466" s="21"/>
      <c r="I466" s="21"/>
      <c r="J466" s="21"/>
      <c r="K466" s="22" t="n">
        <f aca="false">INDEX('Porte Honorário'!B:D,MATCH(TabJud!D466,'Porte Honorário'!A:A,0),1)</f>
        <v>417.82</v>
      </c>
      <c r="L466" s="22" t="n">
        <f aca="false">ROUND(C466*K466,2)</f>
        <v>417.82</v>
      </c>
      <c r="M466" s="22" t="n">
        <f aca="false">IF(E466&gt;0,ROUND(E466*'UCO e Filme'!$A$2,2),0)</f>
        <v>0</v>
      </c>
      <c r="N466" s="22" t="n">
        <f aca="false">IF(I466&gt;0,ROUND(I466*'UCO e Filme'!$A$11,2),0)</f>
        <v>0</v>
      </c>
      <c r="O466" s="22" t="n">
        <f aca="false">ROUND(L466+M466+N466,2)</f>
        <v>417.82</v>
      </c>
    </row>
    <row r="467" customFormat="false" ht="11.25" hidden="false" customHeight="true" outlineLevel="0" collapsed="false">
      <c r="A467" s="17" t="n">
        <v>30206030</v>
      </c>
      <c r="B467" s="17" t="s">
        <v>509</v>
      </c>
      <c r="C467" s="23" t="n">
        <v>1</v>
      </c>
      <c r="D467" s="25" t="s">
        <v>385</v>
      </c>
      <c r="E467" s="19"/>
      <c r="F467" s="21" t="n">
        <v>1</v>
      </c>
      <c r="G467" s="21" t="n">
        <v>4</v>
      </c>
      <c r="H467" s="21"/>
      <c r="I467" s="21"/>
      <c r="J467" s="21"/>
      <c r="K467" s="22" t="n">
        <f aca="false">INDEX('Porte Honorário'!B:D,MATCH(TabJud!D467,'Porte Honorário'!A:A,0),1)</f>
        <v>766.81</v>
      </c>
      <c r="L467" s="22" t="n">
        <f aca="false">ROUND(C467*K467,2)</f>
        <v>766.81</v>
      </c>
      <c r="M467" s="22" t="n">
        <f aca="false">IF(E467&gt;0,ROUND(E467*'UCO e Filme'!$A$2,2),0)</f>
        <v>0</v>
      </c>
      <c r="N467" s="22" t="n">
        <f aca="false">IF(I467&gt;0,ROUND(I467*'UCO e Filme'!$A$11,2),0)</f>
        <v>0</v>
      </c>
      <c r="O467" s="22" t="n">
        <f aca="false">ROUND(L467+M467+N467,2)</f>
        <v>766.81</v>
      </c>
    </row>
    <row r="468" customFormat="false" ht="11.25" hidden="false" customHeight="true" outlineLevel="0" collapsed="false">
      <c r="A468" s="17" t="n">
        <v>30206049</v>
      </c>
      <c r="B468" s="17" t="s">
        <v>510</v>
      </c>
      <c r="C468" s="23" t="n">
        <v>1</v>
      </c>
      <c r="D468" s="25" t="s">
        <v>385</v>
      </c>
      <c r="E468" s="19"/>
      <c r="F468" s="21" t="n">
        <v>2</v>
      </c>
      <c r="G468" s="21" t="n">
        <v>6</v>
      </c>
      <c r="H468" s="21"/>
      <c r="I468" s="21"/>
      <c r="J468" s="21"/>
      <c r="K468" s="22" t="n">
        <f aca="false">INDEX('Porte Honorário'!B:D,MATCH(TabJud!D468,'Porte Honorário'!A:A,0),1)</f>
        <v>766.81</v>
      </c>
      <c r="L468" s="22" t="n">
        <f aca="false">ROUND(C468*K468,2)</f>
        <v>766.81</v>
      </c>
      <c r="M468" s="22" t="n">
        <f aca="false">IF(E468&gt;0,ROUND(E468*'UCO e Filme'!$A$2,2),0)</f>
        <v>0</v>
      </c>
      <c r="N468" s="22" t="n">
        <f aca="false">IF(I468&gt;0,ROUND(I468*'UCO e Filme'!$A$11,2),0)</f>
        <v>0</v>
      </c>
      <c r="O468" s="22" t="n">
        <f aca="false">ROUND(L468+M468+N468,2)</f>
        <v>766.81</v>
      </c>
    </row>
    <row r="469" customFormat="false" ht="11.25" hidden="false" customHeight="true" outlineLevel="0" collapsed="false">
      <c r="A469" s="17" t="n">
        <v>30206065</v>
      </c>
      <c r="B469" s="17" t="s">
        <v>511</v>
      </c>
      <c r="C469" s="23" t="n">
        <v>1</v>
      </c>
      <c r="D469" s="25" t="s">
        <v>337</v>
      </c>
      <c r="E469" s="19"/>
      <c r="F469" s="21" t="n">
        <v>1</v>
      </c>
      <c r="G469" s="21" t="n">
        <v>4</v>
      </c>
      <c r="H469" s="21"/>
      <c r="I469" s="21"/>
      <c r="J469" s="21"/>
      <c r="K469" s="22" t="n">
        <f aca="false">INDEX('Porte Honorário'!B:D,MATCH(TabJud!D469,'Porte Honorário'!A:A,0),1)</f>
        <v>417.82</v>
      </c>
      <c r="L469" s="22" t="n">
        <f aca="false">ROUND(C469*K469,2)</f>
        <v>417.82</v>
      </c>
      <c r="M469" s="22" t="n">
        <f aca="false">IF(E469&gt;0,ROUND(E469*'UCO e Filme'!$A$2,2),0)</f>
        <v>0</v>
      </c>
      <c r="N469" s="22" t="n">
        <f aca="false">IF(I469&gt;0,ROUND(I469*'UCO e Filme'!$A$11,2),0)</f>
        <v>0</v>
      </c>
      <c r="O469" s="22" t="n">
        <f aca="false">ROUND(L469+M469+N469,2)</f>
        <v>417.82</v>
      </c>
    </row>
    <row r="470" customFormat="false" ht="11.25" hidden="false" customHeight="true" outlineLevel="0" collapsed="false">
      <c r="A470" s="17" t="n">
        <v>30206103</v>
      </c>
      <c r="B470" s="17" t="s">
        <v>512</v>
      </c>
      <c r="C470" s="23" t="n">
        <v>1</v>
      </c>
      <c r="D470" s="25" t="s">
        <v>251</v>
      </c>
      <c r="E470" s="19"/>
      <c r="F470" s="21" t="n">
        <v>1</v>
      </c>
      <c r="G470" s="21" t="n">
        <v>1</v>
      </c>
      <c r="H470" s="21"/>
      <c r="I470" s="21"/>
      <c r="J470" s="21"/>
      <c r="K470" s="22" t="n">
        <f aca="false">INDEX('Porte Honorário'!B:D,MATCH(TabJud!D470,'Porte Honorário'!A:A,0),1)</f>
        <v>275.28</v>
      </c>
      <c r="L470" s="22" t="n">
        <f aca="false">ROUND(C470*K470,2)</f>
        <v>275.28</v>
      </c>
      <c r="M470" s="22" t="n">
        <f aca="false">IF(E470&gt;0,ROUND(E470*'UCO e Filme'!$A$2,2),0)</f>
        <v>0</v>
      </c>
      <c r="N470" s="22" t="n">
        <f aca="false">IF(I470&gt;0,ROUND(I470*'UCO e Filme'!$A$11,2),0)</f>
        <v>0</v>
      </c>
      <c r="O470" s="22" t="n">
        <f aca="false">ROUND(L470+M470+N470,2)</f>
        <v>275.28</v>
      </c>
    </row>
    <row r="471" customFormat="false" ht="11.25" hidden="false" customHeight="true" outlineLevel="0" collapsed="false">
      <c r="A471" s="17" t="n">
        <v>30206120</v>
      </c>
      <c r="B471" s="17" t="s">
        <v>513</v>
      </c>
      <c r="C471" s="23" t="n">
        <v>1</v>
      </c>
      <c r="D471" s="25" t="s">
        <v>335</v>
      </c>
      <c r="E471" s="19"/>
      <c r="F471" s="21" t="n">
        <v>3</v>
      </c>
      <c r="G471" s="21" t="n">
        <v>5</v>
      </c>
      <c r="H471" s="21"/>
      <c r="I471" s="21"/>
      <c r="J471" s="21"/>
      <c r="K471" s="22" t="n">
        <f aca="false">INDEX('Porte Honorário'!B:D,MATCH(TabJud!D471,'Porte Honorário'!A:A,0),1)</f>
        <v>1091.25</v>
      </c>
      <c r="L471" s="22" t="n">
        <f aca="false">ROUND(C471*K471,2)</f>
        <v>1091.25</v>
      </c>
      <c r="M471" s="22" t="n">
        <f aca="false">IF(E471&gt;0,ROUND(E471*'UCO e Filme'!$A$2,2),0)</f>
        <v>0</v>
      </c>
      <c r="N471" s="22" t="n">
        <f aca="false">IF(I471&gt;0,ROUND(I471*'UCO e Filme'!$A$11,2),0)</f>
        <v>0</v>
      </c>
      <c r="O471" s="22" t="n">
        <f aca="false">ROUND(L471+M471+N471,2)</f>
        <v>1091.25</v>
      </c>
    </row>
    <row r="472" customFormat="false" ht="11.25" hidden="false" customHeight="true" outlineLevel="0" collapsed="false">
      <c r="A472" s="17" t="n">
        <v>30206138</v>
      </c>
      <c r="B472" s="17" t="s">
        <v>514</v>
      </c>
      <c r="C472" s="23" t="n">
        <v>1</v>
      </c>
      <c r="D472" s="25" t="s">
        <v>490</v>
      </c>
      <c r="E472" s="19"/>
      <c r="F472" s="21" t="n">
        <v>2</v>
      </c>
      <c r="G472" s="21" t="n">
        <v>5</v>
      </c>
      <c r="H472" s="21"/>
      <c r="I472" s="21"/>
      <c r="J472" s="21"/>
      <c r="K472" s="22" t="n">
        <f aca="false">INDEX('Porte Honorário'!B:D,MATCH(TabJud!D472,'Porte Honorário'!A:A,0),1)</f>
        <v>1409.1</v>
      </c>
      <c r="L472" s="22" t="n">
        <f aca="false">ROUND(C472*K472,2)</f>
        <v>1409.1</v>
      </c>
      <c r="M472" s="22" t="n">
        <f aca="false">IF(E472&gt;0,ROUND(E472*'UCO e Filme'!$A$2,2),0)</f>
        <v>0</v>
      </c>
      <c r="N472" s="22" t="n">
        <f aca="false">IF(I472&gt;0,ROUND(I472*'UCO e Filme'!$A$11,2),0)</f>
        <v>0</v>
      </c>
      <c r="O472" s="22" t="n">
        <f aca="false">ROUND(L472+M472+N472,2)</f>
        <v>1409.1</v>
      </c>
    </row>
    <row r="473" customFormat="false" ht="11.25" hidden="false" customHeight="true" outlineLevel="0" collapsed="false">
      <c r="A473" s="17" t="n">
        <v>30206170</v>
      </c>
      <c r="B473" s="17" t="s">
        <v>515</v>
      </c>
      <c r="C473" s="23" t="n">
        <v>1</v>
      </c>
      <c r="D473" s="25" t="s">
        <v>247</v>
      </c>
      <c r="E473" s="19"/>
      <c r="F473" s="21" t="n">
        <v>2</v>
      </c>
      <c r="G473" s="21" t="n">
        <v>4</v>
      </c>
      <c r="H473" s="21"/>
      <c r="I473" s="21"/>
      <c r="J473" s="21"/>
      <c r="K473" s="22" t="n">
        <f aca="false">INDEX('Porte Honorário'!B:D,MATCH(TabJud!D473,'Porte Honorário'!A:A,0),1)</f>
        <v>542.33</v>
      </c>
      <c r="L473" s="22" t="n">
        <f aca="false">ROUND(C473*K473,2)</f>
        <v>542.33</v>
      </c>
      <c r="M473" s="22" t="n">
        <f aca="false">IF(E473&gt;0,ROUND(E473*'UCO e Filme'!$A$2,2),0)</f>
        <v>0</v>
      </c>
      <c r="N473" s="22" t="n">
        <f aca="false">IF(I473&gt;0,ROUND(I473*'UCO e Filme'!$A$11,2),0)</f>
        <v>0</v>
      </c>
      <c r="O473" s="22" t="n">
        <f aca="false">ROUND(L473+M473+N473,2)</f>
        <v>542.33</v>
      </c>
    </row>
    <row r="474" customFormat="false" ht="11.25" hidden="false" customHeight="true" outlineLevel="0" collapsed="false">
      <c r="A474" s="17" t="n">
        <v>30206200</v>
      </c>
      <c r="B474" s="17" t="s">
        <v>516</v>
      </c>
      <c r="C474" s="23" t="n">
        <v>1</v>
      </c>
      <c r="D474" s="25" t="s">
        <v>343</v>
      </c>
      <c r="E474" s="19"/>
      <c r="F474" s="21" t="n">
        <v>2</v>
      </c>
      <c r="G474" s="21" t="n">
        <v>4</v>
      </c>
      <c r="H474" s="21"/>
      <c r="I474" s="21"/>
      <c r="J474" s="21"/>
      <c r="K474" s="22" t="n">
        <f aca="false">INDEX('Porte Honorário'!B:D,MATCH(TabJud!D474,'Porte Honorário'!A:A,0),1)</f>
        <v>909.36</v>
      </c>
      <c r="L474" s="22" t="n">
        <f aca="false">ROUND(C474*K474,2)</f>
        <v>909.36</v>
      </c>
      <c r="M474" s="22" t="n">
        <f aca="false">IF(E474&gt;0,ROUND(E474*'UCO e Filme'!$A$2,2),0)</f>
        <v>0</v>
      </c>
      <c r="N474" s="22" t="n">
        <f aca="false">IF(I474&gt;0,ROUND(I474*'UCO e Filme'!$A$11,2),0)</f>
        <v>0</v>
      </c>
      <c r="O474" s="22" t="n">
        <f aca="false">ROUND(L474+M474+N474,2)</f>
        <v>909.36</v>
      </c>
    </row>
    <row r="475" customFormat="false" ht="11.25" hidden="false" customHeight="true" outlineLevel="0" collapsed="false">
      <c r="A475" s="17" t="n">
        <v>30206219</v>
      </c>
      <c r="B475" s="17" t="s">
        <v>517</v>
      </c>
      <c r="C475" s="23" t="n">
        <v>1</v>
      </c>
      <c r="D475" s="25" t="s">
        <v>337</v>
      </c>
      <c r="E475" s="19"/>
      <c r="F475" s="21" t="n">
        <v>1</v>
      </c>
      <c r="G475" s="21" t="n">
        <v>4</v>
      </c>
      <c r="H475" s="21"/>
      <c r="I475" s="21"/>
      <c r="J475" s="21"/>
      <c r="K475" s="22" t="n">
        <f aca="false">INDEX('Porte Honorário'!B:D,MATCH(TabJud!D475,'Porte Honorário'!A:A,0),1)</f>
        <v>417.82</v>
      </c>
      <c r="L475" s="22" t="n">
        <f aca="false">ROUND(C475*K475,2)</f>
        <v>417.82</v>
      </c>
      <c r="M475" s="22" t="n">
        <f aca="false">IF(E475&gt;0,ROUND(E475*'UCO e Filme'!$A$2,2),0)</f>
        <v>0</v>
      </c>
      <c r="N475" s="22" t="n">
        <f aca="false">IF(I475&gt;0,ROUND(I475*'UCO e Filme'!$A$11,2),0)</f>
        <v>0</v>
      </c>
      <c r="O475" s="22" t="n">
        <f aca="false">ROUND(L475+M475+N475,2)</f>
        <v>417.82</v>
      </c>
    </row>
    <row r="476" customFormat="false" ht="11.25" hidden="false" customHeight="true" outlineLevel="0" collapsed="false">
      <c r="A476" s="17" t="n">
        <v>30206227</v>
      </c>
      <c r="B476" s="17" t="s">
        <v>518</v>
      </c>
      <c r="C476" s="23" t="n">
        <v>1</v>
      </c>
      <c r="D476" s="25" t="s">
        <v>73</v>
      </c>
      <c r="E476" s="19"/>
      <c r="F476" s="21" t="n">
        <v>1</v>
      </c>
      <c r="G476" s="21" t="n">
        <v>3</v>
      </c>
      <c r="H476" s="21"/>
      <c r="I476" s="21"/>
      <c r="J476" s="21"/>
      <c r="K476" s="22" t="n">
        <f aca="false">INDEX('Porte Honorário'!B:D,MATCH(TabJud!D476,'Porte Honorário'!A:A,0),1)</f>
        <v>360.46</v>
      </c>
      <c r="L476" s="22" t="n">
        <f aca="false">ROUND(C476*K476,2)</f>
        <v>360.46</v>
      </c>
      <c r="M476" s="22" t="n">
        <f aca="false">IF(E476&gt;0,ROUND(E476*'UCO e Filme'!$A$2,2),0)</f>
        <v>0</v>
      </c>
      <c r="N476" s="22" t="n">
        <f aca="false">IF(I476&gt;0,ROUND(I476*'UCO e Filme'!$A$11,2),0)</f>
        <v>0</v>
      </c>
      <c r="O476" s="22" t="n">
        <f aca="false">ROUND(L476+M476+N476,2)</f>
        <v>360.46</v>
      </c>
    </row>
    <row r="477" customFormat="false" ht="11.25" hidden="false" customHeight="true" outlineLevel="0" collapsed="false">
      <c r="A477" s="17" t="n">
        <v>30206235</v>
      </c>
      <c r="B477" s="17" t="s">
        <v>519</v>
      </c>
      <c r="C477" s="23" t="n">
        <v>1</v>
      </c>
      <c r="D477" s="25" t="s">
        <v>337</v>
      </c>
      <c r="E477" s="19"/>
      <c r="F477" s="21" t="n">
        <v>1</v>
      </c>
      <c r="G477" s="21" t="n">
        <v>3</v>
      </c>
      <c r="H477" s="21"/>
      <c r="I477" s="21"/>
      <c r="J477" s="21"/>
      <c r="K477" s="22" t="n">
        <f aca="false">INDEX('Porte Honorário'!B:D,MATCH(TabJud!D477,'Porte Honorário'!A:A,0),1)</f>
        <v>417.82</v>
      </c>
      <c r="L477" s="22" t="n">
        <f aca="false">ROUND(C477*K477,2)</f>
        <v>417.82</v>
      </c>
      <c r="M477" s="22" t="n">
        <f aca="false">IF(E477&gt;0,ROUND(E477*'UCO e Filme'!$A$2,2),0)</f>
        <v>0</v>
      </c>
      <c r="N477" s="22" t="n">
        <f aca="false">IF(I477&gt;0,ROUND(I477*'UCO e Filme'!$A$11,2),0)</f>
        <v>0</v>
      </c>
      <c r="O477" s="22" t="n">
        <f aca="false">ROUND(L477+M477+N477,2)</f>
        <v>417.82</v>
      </c>
    </row>
    <row r="478" customFormat="false" ht="11.25" hidden="false" customHeight="true" outlineLevel="0" collapsed="false">
      <c r="A478" s="17" t="n">
        <v>30206243</v>
      </c>
      <c r="B478" s="17" t="s">
        <v>520</v>
      </c>
      <c r="C478" s="23" t="n">
        <v>1</v>
      </c>
      <c r="D478" s="25" t="s">
        <v>337</v>
      </c>
      <c r="E478" s="19"/>
      <c r="F478" s="21" t="n">
        <v>1</v>
      </c>
      <c r="G478" s="21" t="n">
        <v>4</v>
      </c>
      <c r="H478" s="21"/>
      <c r="I478" s="21"/>
      <c r="J478" s="21"/>
      <c r="K478" s="22" t="n">
        <f aca="false">INDEX('Porte Honorário'!B:D,MATCH(TabJud!D478,'Porte Honorário'!A:A,0),1)</f>
        <v>417.82</v>
      </c>
      <c r="L478" s="22" t="n">
        <f aca="false">ROUND(C478*K478,2)</f>
        <v>417.82</v>
      </c>
      <c r="M478" s="22" t="n">
        <f aca="false">IF(E478&gt;0,ROUND(E478*'UCO e Filme'!$A$2,2),0)</f>
        <v>0</v>
      </c>
      <c r="N478" s="22" t="n">
        <f aca="false">IF(I478&gt;0,ROUND(I478*'UCO e Filme'!$A$11,2),0)</f>
        <v>0</v>
      </c>
      <c r="O478" s="22" t="n">
        <f aca="false">ROUND(L478+M478+N478,2)</f>
        <v>417.82</v>
      </c>
    </row>
    <row r="479" customFormat="false" ht="11.25" hidden="false" customHeight="true" outlineLevel="0" collapsed="false">
      <c r="A479" s="17" t="n">
        <v>30206251</v>
      </c>
      <c r="B479" s="17" t="s">
        <v>521</v>
      </c>
      <c r="C479" s="23" t="n">
        <v>1</v>
      </c>
      <c r="D479" s="25" t="s">
        <v>337</v>
      </c>
      <c r="E479" s="19"/>
      <c r="F479" s="21" t="n">
        <v>1</v>
      </c>
      <c r="G479" s="21" t="n">
        <v>3</v>
      </c>
      <c r="H479" s="21"/>
      <c r="I479" s="21"/>
      <c r="J479" s="21"/>
      <c r="K479" s="22" t="n">
        <f aca="false">INDEX('Porte Honorário'!B:D,MATCH(TabJud!D479,'Porte Honorário'!A:A,0),1)</f>
        <v>417.82</v>
      </c>
      <c r="L479" s="22" t="n">
        <f aca="false">ROUND(C479*K479,2)</f>
        <v>417.82</v>
      </c>
      <c r="M479" s="22" t="n">
        <f aca="false">IF(E479&gt;0,ROUND(E479*'UCO e Filme'!$A$2,2),0)</f>
        <v>0</v>
      </c>
      <c r="N479" s="22" t="n">
        <f aca="false">IF(I479&gt;0,ROUND(I479*'UCO e Filme'!$A$11,2),0)</f>
        <v>0</v>
      </c>
      <c r="O479" s="22" t="n">
        <f aca="false">ROUND(L479+M479+N479,2)</f>
        <v>417.82</v>
      </c>
    </row>
    <row r="480" customFormat="false" ht="11.25" hidden="false" customHeight="true" outlineLevel="0" collapsed="false">
      <c r="A480" s="17" t="n">
        <v>30206260</v>
      </c>
      <c r="B480" s="17" t="s">
        <v>522</v>
      </c>
      <c r="C480" s="23" t="n">
        <v>1</v>
      </c>
      <c r="D480" s="25" t="s">
        <v>73</v>
      </c>
      <c r="E480" s="19"/>
      <c r="F480" s="21" t="n">
        <v>1</v>
      </c>
      <c r="G480" s="21" t="n">
        <v>3</v>
      </c>
      <c r="H480" s="21"/>
      <c r="I480" s="21"/>
      <c r="J480" s="21"/>
      <c r="K480" s="22" t="n">
        <f aca="false">INDEX('Porte Honorário'!B:D,MATCH(TabJud!D480,'Porte Honorário'!A:A,0),1)</f>
        <v>360.46</v>
      </c>
      <c r="L480" s="22" t="n">
        <f aca="false">ROUND(C480*K480,2)</f>
        <v>360.46</v>
      </c>
      <c r="M480" s="22" t="n">
        <f aca="false">IF(E480&gt;0,ROUND(E480*'UCO e Filme'!$A$2,2),0)</f>
        <v>0</v>
      </c>
      <c r="N480" s="22" t="n">
        <f aca="false">IF(I480&gt;0,ROUND(I480*'UCO e Filme'!$A$11,2),0)</f>
        <v>0</v>
      </c>
      <c r="O480" s="22" t="n">
        <f aca="false">ROUND(L480+M480+N480,2)</f>
        <v>360.46</v>
      </c>
    </row>
    <row r="481" customFormat="false" ht="11.25" hidden="false" customHeight="true" outlineLevel="0" collapsed="false">
      <c r="A481" s="17" t="n">
        <v>30206278</v>
      </c>
      <c r="B481" s="17" t="s">
        <v>523</v>
      </c>
      <c r="C481" s="23" t="n">
        <v>1</v>
      </c>
      <c r="D481" s="25" t="s">
        <v>337</v>
      </c>
      <c r="E481" s="19"/>
      <c r="F481" s="21" t="n">
        <v>1</v>
      </c>
      <c r="G481" s="21" t="n">
        <v>3</v>
      </c>
      <c r="H481" s="21"/>
      <c r="I481" s="21"/>
      <c r="J481" s="21"/>
      <c r="K481" s="22" t="n">
        <f aca="false">INDEX('Porte Honorário'!B:D,MATCH(TabJud!D481,'Porte Honorário'!A:A,0),1)</f>
        <v>417.82</v>
      </c>
      <c r="L481" s="22" t="n">
        <f aca="false">ROUND(C481*K481,2)</f>
        <v>417.82</v>
      </c>
      <c r="M481" s="22" t="n">
        <f aca="false">IF(E481&gt;0,ROUND(E481*'UCO e Filme'!$A$2,2),0)</f>
        <v>0</v>
      </c>
      <c r="N481" s="22" t="n">
        <f aca="false">IF(I481&gt;0,ROUND(I481*'UCO e Filme'!$A$11,2),0)</f>
        <v>0</v>
      </c>
      <c r="O481" s="22" t="n">
        <f aca="false">ROUND(L481+M481+N481,2)</f>
        <v>417.82</v>
      </c>
    </row>
    <row r="482" customFormat="false" ht="11.25" hidden="false" customHeight="true" outlineLevel="0" collapsed="false">
      <c r="A482" s="17" t="n">
        <v>30206294</v>
      </c>
      <c r="B482" s="17" t="s">
        <v>524</v>
      </c>
      <c r="C482" s="23" t="n">
        <v>1</v>
      </c>
      <c r="D482" s="25" t="s">
        <v>73</v>
      </c>
      <c r="E482" s="19"/>
      <c r="F482" s="21" t="n">
        <v>2</v>
      </c>
      <c r="G482" s="21" t="n">
        <v>4</v>
      </c>
      <c r="H482" s="21"/>
      <c r="I482" s="21"/>
      <c r="J482" s="21"/>
      <c r="K482" s="22" t="n">
        <f aca="false">INDEX('Porte Honorário'!B:D,MATCH(TabJud!D482,'Porte Honorário'!A:A,0),1)</f>
        <v>360.46</v>
      </c>
      <c r="L482" s="22" t="n">
        <f aca="false">ROUND(C482*K482,2)</f>
        <v>360.46</v>
      </c>
      <c r="M482" s="22" t="n">
        <f aca="false">IF(E482&gt;0,ROUND(E482*'UCO e Filme'!$A$2,2),0)</f>
        <v>0</v>
      </c>
      <c r="N482" s="22" t="n">
        <f aca="false">IF(I482&gt;0,ROUND(I482*'UCO e Filme'!$A$11,2),0)</f>
        <v>0</v>
      </c>
      <c r="O482" s="22" t="n">
        <f aca="false">ROUND(L482+M482+N482,2)</f>
        <v>360.46</v>
      </c>
    </row>
    <row r="483" customFormat="false" ht="11.25" hidden="false" customHeight="true" outlineLevel="0" collapsed="false">
      <c r="A483" s="17" t="n">
        <v>30206308</v>
      </c>
      <c r="B483" s="17" t="s">
        <v>525</v>
      </c>
      <c r="C483" s="23" t="n">
        <v>1</v>
      </c>
      <c r="D483" s="25" t="s">
        <v>310</v>
      </c>
      <c r="E483" s="19"/>
      <c r="F483" s="21" t="n">
        <v>1</v>
      </c>
      <c r="G483" s="21" t="n">
        <v>4</v>
      </c>
      <c r="H483" s="21"/>
      <c r="I483" s="21"/>
      <c r="J483" s="21"/>
      <c r="K483" s="22" t="n">
        <f aca="false">INDEX('Porte Honorário'!B:D,MATCH(TabJud!D483,'Porte Honorário'!A:A,0),1)</f>
        <v>802.86</v>
      </c>
      <c r="L483" s="22" t="n">
        <f aca="false">ROUND(C483*K483,2)</f>
        <v>802.86</v>
      </c>
      <c r="M483" s="22" t="n">
        <f aca="false">IF(E483&gt;0,ROUND(E483*'UCO e Filme'!$A$2,2),0)</f>
        <v>0</v>
      </c>
      <c r="N483" s="22" t="n">
        <f aca="false">IF(I483&gt;0,ROUND(I483*'UCO e Filme'!$A$11,2),0)</f>
        <v>0</v>
      </c>
      <c r="O483" s="22" t="n">
        <f aca="false">ROUND(L483+M483+N483,2)</f>
        <v>802.86</v>
      </c>
    </row>
    <row r="484" customFormat="false" ht="11.25" hidden="false" customHeight="true" outlineLevel="0" collapsed="false">
      <c r="A484" s="17" t="n">
        <v>30206316</v>
      </c>
      <c r="B484" s="17" t="s">
        <v>526</v>
      </c>
      <c r="C484" s="23" t="n">
        <v>1</v>
      </c>
      <c r="D484" s="25" t="s">
        <v>337</v>
      </c>
      <c r="E484" s="19"/>
      <c r="F484" s="21" t="n">
        <v>1</v>
      </c>
      <c r="G484" s="21" t="n">
        <v>4</v>
      </c>
      <c r="H484" s="21"/>
      <c r="I484" s="21"/>
      <c r="J484" s="21"/>
      <c r="K484" s="22" t="n">
        <f aca="false">INDEX('Porte Honorário'!B:D,MATCH(TabJud!D484,'Porte Honorário'!A:A,0),1)</f>
        <v>417.82</v>
      </c>
      <c r="L484" s="22" t="n">
        <f aca="false">ROUND(C484*K484,2)</f>
        <v>417.82</v>
      </c>
      <c r="M484" s="22" t="n">
        <f aca="false">IF(E484&gt;0,ROUND(E484*'UCO e Filme'!$A$2,2),0)</f>
        <v>0</v>
      </c>
      <c r="N484" s="22" t="n">
        <f aca="false">IF(I484&gt;0,ROUND(I484*'UCO e Filme'!$A$11,2),0)</f>
        <v>0</v>
      </c>
      <c r="O484" s="22" t="n">
        <f aca="false">ROUND(L484+M484+N484,2)</f>
        <v>417.82</v>
      </c>
    </row>
    <row r="485" customFormat="false" ht="11.25" hidden="false" customHeight="true" outlineLevel="0" collapsed="false">
      <c r="A485" s="17" t="n">
        <v>30206324</v>
      </c>
      <c r="B485" s="17" t="s">
        <v>527</v>
      </c>
      <c r="C485" s="23" t="n">
        <v>1</v>
      </c>
      <c r="D485" s="25" t="s">
        <v>337</v>
      </c>
      <c r="E485" s="19"/>
      <c r="F485" s="21" t="n">
        <v>1</v>
      </c>
      <c r="G485" s="21" t="n">
        <v>4</v>
      </c>
      <c r="H485" s="21"/>
      <c r="I485" s="21"/>
      <c r="J485" s="21"/>
      <c r="K485" s="22" t="n">
        <f aca="false">INDEX('Porte Honorário'!B:D,MATCH(TabJud!D485,'Porte Honorário'!A:A,0),1)</f>
        <v>417.82</v>
      </c>
      <c r="L485" s="22" t="n">
        <f aca="false">ROUND(C485*K485,2)</f>
        <v>417.82</v>
      </c>
      <c r="M485" s="22" t="n">
        <f aca="false">IF(E485&gt;0,ROUND(E485*'UCO e Filme'!$A$2,2),0)</f>
        <v>0</v>
      </c>
      <c r="N485" s="22" t="n">
        <f aca="false">IF(I485&gt;0,ROUND(I485*'UCO e Filme'!$A$11,2),0)</f>
        <v>0</v>
      </c>
      <c r="O485" s="22" t="n">
        <f aca="false">ROUND(L485+M485+N485,2)</f>
        <v>417.82</v>
      </c>
    </row>
    <row r="486" customFormat="false" ht="11.25" hidden="false" customHeight="true" outlineLevel="0" collapsed="false">
      <c r="A486" s="17" t="n">
        <v>30206359</v>
      </c>
      <c r="B486" s="17" t="s">
        <v>528</v>
      </c>
      <c r="C486" s="23" t="n">
        <v>1</v>
      </c>
      <c r="D486" s="25" t="s">
        <v>343</v>
      </c>
      <c r="E486" s="19"/>
      <c r="F486" s="21" t="n">
        <v>3</v>
      </c>
      <c r="G486" s="21" t="n">
        <v>7</v>
      </c>
      <c r="H486" s="21"/>
      <c r="I486" s="21"/>
      <c r="J486" s="21"/>
      <c r="K486" s="22" t="n">
        <f aca="false">INDEX('Porte Honorário'!B:D,MATCH(TabJud!D486,'Porte Honorário'!A:A,0),1)</f>
        <v>909.36</v>
      </c>
      <c r="L486" s="22" t="n">
        <f aca="false">ROUND(C486*K486,2)</f>
        <v>909.36</v>
      </c>
      <c r="M486" s="22" t="n">
        <f aca="false">IF(E486&gt;0,ROUND(E486*'UCO e Filme'!$A$2,2),0)</f>
        <v>0</v>
      </c>
      <c r="N486" s="22" t="n">
        <f aca="false">IF(I486&gt;0,ROUND(I486*'UCO e Filme'!$A$11,2),0)</f>
        <v>0</v>
      </c>
      <c r="O486" s="22" t="n">
        <f aca="false">ROUND(L486+M486+N486,2)</f>
        <v>909.36</v>
      </c>
    </row>
    <row r="487" customFormat="false" ht="11.25" hidden="false" customHeight="true" outlineLevel="0" collapsed="false">
      <c r="A487" s="17" t="n">
        <v>30206367</v>
      </c>
      <c r="B487" s="17" t="s">
        <v>529</v>
      </c>
      <c r="C487" s="23" t="n">
        <v>1</v>
      </c>
      <c r="D487" s="25" t="s">
        <v>296</v>
      </c>
      <c r="E487" s="19"/>
      <c r="F487" s="21" t="n">
        <v>2</v>
      </c>
      <c r="G487" s="21" t="n">
        <v>3</v>
      </c>
      <c r="H487" s="21"/>
      <c r="I487" s="21"/>
      <c r="J487" s="21"/>
      <c r="K487" s="22" t="n">
        <f aca="false">INDEX('Porte Honorário'!B:D,MATCH(TabJud!D487,'Porte Honorário'!A:A,0),1)</f>
        <v>709.46</v>
      </c>
      <c r="L487" s="22" t="n">
        <f aca="false">ROUND(C487*K487,2)</f>
        <v>709.46</v>
      </c>
      <c r="M487" s="22" t="n">
        <f aca="false">IF(E487&gt;0,ROUND(E487*'UCO e Filme'!$A$2,2),0)</f>
        <v>0</v>
      </c>
      <c r="N487" s="22" t="n">
        <f aca="false">IF(I487&gt;0,ROUND(I487*'UCO e Filme'!$A$11,2),0)</f>
        <v>0</v>
      </c>
      <c r="O487" s="22" t="n">
        <f aca="false">ROUND(L487+M487+N487,2)</f>
        <v>709.46</v>
      </c>
    </row>
    <row r="488" customFormat="false" ht="27.75" hidden="false" customHeight="true" outlineLevel="0" collapsed="false">
      <c r="A488" s="14" t="s">
        <v>530</v>
      </c>
      <c r="B488" s="14"/>
      <c r="C488" s="14"/>
      <c r="D488" s="14"/>
      <c r="E488" s="14"/>
      <c r="F488" s="14"/>
      <c r="G488" s="14"/>
      <c r="H488" s="14"/>
      <c r="I488" s="14"/>
      <c r="J488" s="14"/>
      <c r="K488" s="14"/>
      <c r="L488" s="14"/>
      <c r="M488" s="14"/>
      <c r="N488" s="14"/>
      <c r="O488" s="14"/>
    </row>
    <row r="489" customFormat="false" ht="11.25" hidden="false" customHeight="true" outlineLevel="0" collapsed="false">
      <c r="A489" s="17" t="n">
        <v>30207010</v>
      </c>
      <c r="B489" s="17" t="s">
        <v>531</v>
      </c>
      <c r="C489" s="23" t="n">
        <v>1</v>
      </c>
      <c r="D489" s="25" t="s">
        <v>337</v>
      </c>
      <c r="E489" s="19"/>
      <c r="F489" s="21" t="n">
        <v>1</v>
      </c>
      <c r="G489" s="21" t="n">
        <v>1</v>
      </c>
      <c r="H489" s="21"/>
      <c r="I489" s="21"/>
      <c r="J489" s="21"/>
      <c r="K489" s="22" t="n">
        <f aca="false">INDEX('Porte Honorário'!B:D,MATCH(TabJud!D489,'Porte Honorário'!A:A,0),1)</f>
        <v>417.82</v>
      </c>
      <c r="L489" s="22" t="n">
        <f aca="false">ROUND(C489*K489,2)</f>
        <v>417.82</v>
      </c>
      <c r="M489" s="22" t="n">
        <f aca="false">IF(E489&gt;0,ROUND(E489*'UCO e Filme'!$A$2,2),0)</f>
        <v>0</v>
      </c>
      <c r="N489" s="22" t="n">
        <f aca="false">IF(I489&gt;0,ROUND(I489*'UCO e Filme'!$A$11,2),0)</f>
        <v>0</v>
      </c>
      <c r="O489" s="22" t="n">
        <f aca="false">ROUND(L489+M489+N489,2)</f>
        <v>417.82</v>
      </c>
    </row>
    <row r="490" customFormat="false" ht="11.25" hidden="false" customHeight="true" outlineLevel="0" collapsed="false">
      <c r="A490" s="17" t="n">
        <v>30207029</v>
      </c>
      <c r="B490" s="17" t="s">
        <v>532</v>
      </c>
      <c r="C490" s="23" t="n">
        <v>1</v>
      </c>
      <c r="D490" s="25" t="s">
        <v>343</v>
      </c>
      <c r="E490" s="19"/>
      <c r="F490" s="21" t="n">
        <v>1</v>
      </c>
      <c r="G490" s="21" t="n">
        <v>3</v>
      </c>
      <c r="H490" s="21"/>
      <c r="I490" s="21"/>
      <c r="J490" s="21"/>
      <c r="K490" s="22" t="n">
        <f aca="false">INDEX('Porte Honorário'!B:D,MATCH(TabJud!D490,'Porte Honorário'!A:A,0),1)</f>
        <v>909.36</v>
      </c>
      <c r="L490" s="22" t="n">
        <f aca="false">ROUND(C490*K490,2)</f>
        <v>909.36</v>
      </c>
      <c r="M490" s="22" t="n">
        <f aca="false">IF(E490&gt;0,ROUND(E490*'UCO e Filme'!$A$2,2),0)</f>
        <v>0</v>
      </c>
      <c r="N490" s="22" t="n">
        <f aca="false">IF(I490&gt;0,ROUND(I490*'UCO e Filme'!$A$11,2),0)</f>
        <v>0</v>
      </c>
      <c r="O490" s="22" t="n">
        <f aca="false">ROUND(L490+M490+N490,2)</f>
        <v>909.36</v>
      </c>
    </row>
    <row r="491" customFormat="false" ht="11.25" hidden="false" customHeight="true" outlineLevel="0" collapsed="false">
      <c r="A491" s="17" t="n">
        <v>30207037</v>
      </c>
      <c r="B491" s="17" t="s">
        <v>533</v>
      </c>
      <c r="C491" s="23" t="n">
        <v>1</v>
      </c>
      <c r="D491" s="25" t="s">
        <v>264</v>
      </c>
      <c r="E491" s="19"/>
      <c r="F491" s="21" t="n">
        <v>1</v>
      </c>
      <c r="G491" s="21" t="n">
        <v>3</v>
      </c>
      <c r="H491" s="21"/>
      <c r="I491" s="21"/>
      <c r="J491" s="21"/>
      <c r="K491" s="22" t="n">
        <f aca="false">INDEX('Porte Honorário'!B:D,MATCH(TabJud!D491,'Porte Honorário'!A:A,0),1)</f>
        <v>852.02</v>
      </c>
      <c r="L491" s="22" t="n">
        <f aca="false">ROUND(C491*K491,2)</f>
        <v>852.02</v>
      </c>
      <c r="M491" s="22" t="n">
        <f aca="false">IF(E491&gt;0,ROUND(E491*'UCO e Filme'!$A$2,2),0)</f>
        <v>0</v>
      </c>
      <c r="N491" s="22" t="n">
        <f aca="false">IF(I491&gt;0,ROUND(I491*'UCO e Filme'!$A$11,2),0)</f>
        <v>0</v>
      </c>
      <c r="O491" s="22" t="n">
        <f aca="false">ROUND(L491+M491+N491,2)</f>
        <v>852.02</v>
      </c>
    </row>
    <row r="492" customFormat="false" ht="11.25" hidden="false" customHeight="true" outlineLevel="0" collapsed="false">
      <c r="A492" s="17" t="n">
        <v>30207045</v>
      </c>
      <c r="B492" s="17" t="s">
        <v>534</v>
      </c>
      <c r="C492" s="23" t="n">
        <v>1</v>
      </c>
      <c r="D492" s="25" t="s">
        <v>264</v>
      </c>
      <c r="E492" s="19"/>
      <c r="F492" s="21" t="n">
        <v>1</v>
      </c>
      <c r="G492" s="21" t="n">
        <v>3</v>
      </c>
      <c r="H492" s="21"/>
      <c r="I492" s="21"/>
      <c r="J492" s="21"/>
      <c r="K492" s="22" t="n">
        <f aca="false">INDEX('Porte Honorário'!B:D,MATCH(TabJud!D492,'Porte Honorário'!A:A,0),1)</f>
        <v>852.02</v>
      </c>
      <c r="L492" s="22" t="n">
        <f aca="false">ROUND(C492*K492,2)</f>
        <v>852.02</v>
      </c>
      <c r="M492" s="22" t="n">
        <f aca="false">IF(E492&gt;0,ROUND(E492*'UCO e Filme'!$A$2,2),0)</f>
        <v>0</v>
      </c>
      <c r="N492" s="22" t="n">
        <f aca="false">IF(I492&gt;0,ROUND(I492*'UCO e Filme'!$A$11,2),0)</f>
        <v>0</v>
      </c>
      <c r="O492" s="22" t="n">
        <f aca="false">ROUND(L492+M492+N492,2)</f>
        <v>852.02</v>
      </c>
    </row>
    <row r="493" customFormat="false" ht="11.25" hidden="false" customHeight="true" outlineLevel="0" collapsed="false">
      <c r="A493" s="17" t="n">
        <v>30207061</v>
      </c>
      <c r="B493" s="17" t="s">
        <v>535</v>
      </c>
      <c r="C493" s="23" t="n">
        <v>1</v>
      </c>
      <c r="D493" s="25" t="s">
        <v>73</v>
      </c>
      <c r="E493" s="19"/>
      <c r="F493" s="21" t="n">
        <v>1</v>
      </c>
      <c r="G493" s="21" t="n">
        <v>2</v>
      </c>
      <c r="H493" s="21"/>
      <c r="I493" s="21"/>
      <c r="J493" s="21"/>
      <c r="K493" s="22" t="n">
        <f aca="false">INDEX('Porte Honorário'!B:D,MATCH(TabJud!D493,'Porte Honorário'!A:A,0),1)</f>
        <v>360.46</v>
      </c>
      <c r="L493" s="22" t="n">
        <f aca="false">ROUND(C493*K493,2)</f>
        <v>360.46</v>
      </c>
      <c r="M493" s="22" t="n">
        <f aca="false">IF(E493&gt;0,ROUND(E493*'UCO e Filme'!$A$2,2),0)</f>
        <v>0</v>
      </c>
      <c r="N493" s="22" t="n">
        <f aca="false">IF(I493&gt;0,ROUND(I493*'UCO e Filme'!$A$11,2),0)</f>
        <v>0</v>
      </c>
      <c r="O493" s="22" t="n">
        <f aca="false">ROUND(L493+M493+N493,2)</f>
        <v>360.46</v>
      </c>
    </row>
    <row r="494" customFormat="false" ht="11.25" hidden="false" customHeight="true" outlineLevel="0" collapsed="false">
      <c r="A494" s="17" t="n">
        <v>30207070</v>
      </c>
      <c r="B494" s="17" t="s">
        <v>536</v>
      </c>
      <c r="C494" s="23" t="n">
        <v>1</v>
      </c>
      <c r="D494" s="25" t="s">
        <v>343</v>
      </c>
      <c r="E494" s="19"/>
      <c r="F494" s="21" t="n">
        <v>1</v>
      </c>
      <c r="G494" s="21" t="n">
        <v>3</v>
      </c>
      <c r="H494" s="21"/>
      <c r="I494" s="21"/>
      <c r="J494" s="21"/>
      <c r="K494" s="22" t="n">
        <f aca="false">INDEX('Porte Honorário'!B:D,MATCH(TabJud!D494,'Porte Honorário'!A:A,0),1)</f>
        <v>909.36</v>
      </c>
      <c r="L494" s="22" t="n">
        <f aca="false">ROUND(C494*K494,2)</f>
        <v>909.36</v>
      </c>
      <c r="M494" s="22" t="n">
        <f aca="false">IF(E494&gt;0,ROUND(E494*'UCO e Filme'!$A$2,2),0)</f>
        <v>0</v>
      </c>
      <c r="N494" s="22" t="n">
        <f aca="false">IF(I494&gt;0,ROUND(I494*'UCO e Filme'!$A$11,2),0)</f>
        <v>0</v>
      </c>
      <c r="O494" s="22" t="n">
        <f aca="false">ROUND(L494+M494+N494,2)</f>
        <v>909.36</v>
      </c>
    </row>
    <row r="495" customFormat="false" ht="11.25" hidden="false" customHeight="true" outlineLevel="0" collapsed="false">
      <c r="A495" s="17" t="n">
        <v>30207088</v>
      </c>
      <c r="B495" s="17" t="s">
        <v>537</v>
      </c>
      <c r="C495" s="23" t="n">
        <v>1</v>
      </c>
      <c r="D495" s="25" t="s">
        <v>264</v>
      </c>
      <c r="E495" s="19"/>
      <c r="F495" s="21" t="n">
        <v>1</v>
      </c>
      <c r="G495" s="21" t="n">
        <v>3</v>
      </c>
      <c r="H495" s="21"/>
      <c r="I495" s="21"/>
      <c r="J495" s="21"/>
      <c r="K495" s="22" t="n">
        <f aca="false">INDEX('Porte Honorário'!B:D,MATCH(TabJud!D495,'Porte Honorário'!A:A,0),1)</f>
        <v>852.02</v>
      </c>
      <c r="L495" s="22" t="n">
        <f aca="false">ROUND(C495*K495,2)</f>
        <v>852.02</v>
      </c>
      <c r="M495" s="22" t="n">
        <f aca="false">IF(E495&gt;0,ROUND(E495*'UCO e Filme'!$A$2,2),0)</f>
        <v>0</v>
      </c>
      <c r="N495" s="22" t="n">
        <f aca="false">IF(I495&gt;0,ROUND(I495*'UCO e Filme'!$A$11,2),0)</f>
        <v>0</v>
      </c>
      <c r="O495" s="22" t="n">
        <f aca="false">ROUND(L495+M495+N495,2)</f>
        <v>852.02</v>
      </c>
    </row>
    <row r="496" customFormat="false" ht="22.5" hidden="false" customHeight="true" outlineLevel="0" collapsed="false">
      <c r="A496" s="17" t="n">
        <v>30207096</v>
      </c>
      <c r="B496" s="17" t="s">
        <v>538</v>
      </c>
      <c r="C496" s="23" t="n">
        <v>1</v>
      </c>
      <c r="D496" s="25" t="s">
        <v>343</v>
      </c>
      <c r="E496" s="19"/>
      <c r="F496" s="21" t="n">
        <v>2</v>
      </c>
      <c r="G496" s="21" t="n">
        <v>4</v>
      </c>
      <c r="H496" s="21"/>
      <c r="I496" s="21"/>
      <c r="J496" s="21"/>
      <c r="K496" s="22" t="n">
        <f aca="false">INDEX('Porte Honorário'!B:D,MATCH(TabJud!D496,'Porte Honorário'!A:A,0),1)</f>
        <v>909.36</v>
      </c>
      <c r="L496" s="22" t="n">
        <f aca="false">ROUND(C496*K496,2)</f>
        <v>909.36</v>
      </c>
      <c r="M496" s="22" t="n">
        <f aca="false">IF(E496&gt;0,ROUND(E496*'UCO e Filme'!$A$2,2),0)</f>
        <v>0</v>
      </c>
      <c r="N496" s="22" t="n">
        <f aca="false">IF(I496&gt;0,ROUND(I496*'UCO e Filme'!$A$11,2),0)</f>
        <v>0</v>
      </c>
      <c r="O496" s="22" t="n">
        <f aca="false">ROUND(L496+M496+N496,2)</f>
        <v>909.36</v>
      </c>
    </row>
    <row r="497" customFormat="false" ht="11.25" hidden="false" customHeight="true" outlineLevel="0" collapsed="false">
      <c r="A497" s="17" t="n">
        <v>30207100</v>
      </c>
      <c r="B497" s="17" t="s">
        <v>539</v>
      </c>
      <c r="C497" s="23" t="n">
        <v>1</v>
      </c>
      <c r="D497" s="25" t="s">
        <v>339</v>
      </c>
      <c r="E497" s="19"/>
      <c r="F497" s="21" t="n">
        <v>1</v>
      </c>
      <c r="G497" s="21" t="n">
        <v>5</v>
      </c>
      <c r="H497" s="21"/>
      <c r="I497" s="21"/>
      <c r="J497" s="21"/>
      <c r="K497" s="22" t="n">
        <f aca="false">INDEX('Porte Honorário'!B:D,MATCH(TabJud!D497,'Porte Honorário'!A:A,0),1)</f>
        <v>991.29</v>
      </c>
      <c r="L497" s="22" t="n">
        <f aca="false">ROUND(C497*K497,2)</f>
        <v>991.29</v>
      </c>
      <c r="M497" s="22" t="n">
        <f aca="false">IF(E497&gt;0,ROUND(E497*'UCO e Filme'!$A$2,2),0)</f>
        <v>0</v>
      </c>
      <c r="N497" s="22" t="n">
        <f aca="false">IF(I497&gt;0,ROUND(I497*'UCO e Filme'!$A$11,2),0)</f>
        <v>0</v>
      </c>
      <c r="O497" s="22" t="n">
        <f aca="false">ROUND(L497+M497+N497,2)</f>
        <v>991.29</v>
      </c>
    </row>
    <row r="498" customFormat="false" ht="22.5" hidden="false" customHeight="true" outlineLevel="0" collapsed="false">
      <c r="A498" s="17" t="n">
        <v>30207118</v>
      </c>
      <c r="B498" s="17" t="s">
        <v>540</v>
      </c>
      <c r="C498" s="23" t="n">
        <v>1</v>
      </c>
      <c r="D498" s="25" t="s">
        <v>335</v>
      </c>
      <c r="E498" s="19"/>
      <c r="F498" s="21" t="n">
        <v>2</v>
      </c>
      <c r="G498" s="21" t="n">
        <v>5</v>
      </c>
      <c r="H498" s="21"/>
      <c r="I498" s="21"/>
      <c r="J498" s="21"/>
      <c r="K498" s="22" t="n">
        <f aca="false">INDEX('Porte Honorário'!B:D,MATCH(TabJud!D498,'Porte Honorário'!A:A,0),1)</f>
        <v>1091.25</v>
      </c>
      <c r="L498" s="22" t="n">
        <f aca="false">ROUND(C498*K498,2)</f>
        <v>1091.25</v>
      </c>
      <c r="M498" s="22" t="n">
        <f aca="false">IF(E498&gt;0,ROUND(E498*'UCO e Filme'!$A$2,2),0)</f>
        <v>0</v>
      </c>
      <c r="N498" s="22" t="n">
        <f aca="false">IF(I498&gt;0,ROUND(I498*'UCO e Filme'!$A$11,2),0)</f>
        <v>0</v>
      </c>
      <c r="O498" s="22" t="n">
        <f aca="false">ROUND(L498+M498+N498,2)</f>
        <v>1091.25</v>
      </c>
    </row>
    <row r="499" customFormat="false" ht="22.5" hidden="false" customHeight="true" outlineLevel="0" collapsed="false">
      <c r="A499" s="17" t="n">
        <v>30207126</v>
      </c>
      <c r="B499" s="17" t="s">
        <v>541</v>
      </c>
      <c r="C499" s="23" t="n">
        <v>1</v>
      </c>
      <c r="D499" s="25" t="s">
        <v>436</v>
      </c>
      <c r="E499" s="19"/>
      <c r="F499" s="21" t="n">
        <v>2</v>
      </c>
      <c r="G499" s="21" t="n">
        <v>5</v>
      </c>
      <c r="H499" s="21"/>
      <c r="I499" s="21"/>
      <c r="J499" s="21"/>
      <c r="K499" s="22" t="n">
        <f aca="false">INDEX('Porte Honorário'!B:D,MATCH(TabJud!D499,'Porte Honorário'!A:A,0),1)</f>
        <v>1269.81</v>
      </c>
      <c r="L499" s="22" t="n">
        <f aca="false">ROUND(C499*K499,2)</f>
        <v>1269.81</v>
      </c>
      <c r="M499" s="22" t="n">
        <f aca="false">IF(E499&gt;0,ROUND(E499*'UCO e Filme'!$A$2,2),0)</f>
        <v>0</v>
      </c>
      <c r="N499" s="22" t="n">
        <f aca="false">IF(I499&gt;0,ROUND(I499*'UCO e Filme'!$A$11,2),0)</f>
        <v>0</v>
      </c>
      <c r="O499" s="22" t="n">
        <f aca="false">ROUND(L499+M499+N499,2)</f>
        <v>1269.81</v>
      </c>
    </row>
    <row r="500" customFormat="false" ht="11.25" hidden="false" customHeight="true" outlineLevel="0" collapsed="false">
      <c r="A500" s="17" t="n">
        <v>30207134</v>
      </c>
      <c r="B500" s="17" t="s">
        <v>542</v>
      </c>
      <c r="C500" s="23" t="n">
        <v>1</v>
      </c>
      <c r="D500" s="25" t="s">
        <v>73</v>
      </c>
      <c r="E500" s="19"/>
      <c r="F500" s="21" t="n">
        <v>1</v>
      </c>
      <c r="G500" s="21" t="n">
        <v>2</v>
      </c>
      <c r="H500" s="21"/>
      <c r="I500" s="21"/>
      <c r="J500" s="21"/>
      <c r="K500" s="22" t="n">
        <f aca="false">INDEX('Porte Honorário'!B:D,MATCH(TabJud!D500,'Porte Honorário'!A:A,0),1)</f>
        <v>360.46</v>
      </c>
      <c r="L500" s="22" t="n">
        <f aca="false">ROUND(C500*K500,2)</f>
        <v>360.46</v>
      </c>
      <c r="M500" s="22" t="n">
        <f aca="false">IF(E500&gt;0,ROUND(E500*'UCO e Filme'!$A$2,2),0)</f>
        <v>0</v>
      </c>
      <c r="N500" s="22" t="n">
        <f aca="false">IF(I500&gt;0,ROUND(I500*'UCO e Filme'!$A$11,2),0)</f>
        <v>0</v>
      </c>
      <c r="O500" s="22" t="n">
        <f aca="false">ROUND(L500+M500+N500,2)</f>
        <v>360.46</v>
      </c>
    </row>
    <row r="501" customFormat="false" ht="22.5" hidden="false" customHeight="true" outlineLevel="0" collapsed="false">
      <c r="A501" s="17" t="n">
        <v>30207142</v>
      </c>
      <c r="B501" s="17" t="s">
        <v>543</v>
      </c>
      <c r="C501" s="23" t="n">
        <v>1</v>
      </c>
      <c r="D501" s="25" t="s">
        <v>343</v>
      </c>
      <c r="E501" s="19"/>
      <c r="F501" s="21" t="n">
        <v>2</v>
      </c>
      <c r="G501" s="21" t="n">
        <v>3</v>
      </c>
      <c r="H501" s="21"/>
      <c r="I501" s="21"/>
      <c r="J501" s="21"/>
      <c r="K501" s="22" t="n">
        <f aca="false">INDEX('Porte Honorário'!B:D,MATCH(TabJud!D501,'Porte Honorário'!A:A,0),1)</f>
        <v>909.36</v>
      </c>
      <c r="L501" s="22" t="n">
        <f aca="false">ROUND(C501*K501,2)</f>
        <v>909.36</v>
      </c>
      <c r="M501" s="22" t="n">
        <f aca="false">IF(E501&gt;0,ROUND(E501*'UCO e Filme'!$A$2,2),0)</f>
        <v>0</v>
      </c>
      <c r="N501" s="22" t="n">
        <f aca="false">IF(I501&gt;0,ROUND(I501*'UCO e Filme'!$A$11,2),0)</f>
        <v>0</v>
      </c>
      <c r="O501" s="22" t="n">
        <f aca="false">ROUND(L501+M501+N501,2)</f>
        <v>909.36</v>
      </c>
    </row>
    <row r="502" customFormat="false" ht="22.5" hidden="false" customHeight="true" outlineLevel="0" collapsed="false">
      <c r="A502" s="17" t="n">
        <v>30207150</v>
      </c>
      <c r="B502" s="17" t="s">
        <v>544</v>
      </c>
      <c r="C502" s="23" t="n">
        <v>1</v>
      </c>
      <c r="D502" s="25" t="s">
        <v>339</v>
      </c>
      <c r="E502" s="19"/>
      <c r="F502" s="21" t="n">
        <v>2</v>
      </c>
      <c r="G502" s="21" t="n">
        <v>4</v>
      </c>
      <c r="H502" s="21"/>
      <c r="I502" s="21"/>
      <c r="J502" s="21"/>
      <c r="K502" s="22" t="n">
        <f aca="false">INDEX('Porte Honorário'!B:D,MATCH(TabJud!D502,'Porte Honorário'!A:A,0),1)</f>
        <v>991.29</v>
      </c>
      <c r="L502" s="22" t="n">
        <f aca="false">ROUND(C502*K502,2)</f>
        <v>991.29</v>
      </c>
      <c r="M502" s="22" t="n">
        <f aca="false">IF(E502&gt;0,ROUND(E502*'UCO e Filme'!$A$2,2),0)</f>
        <v>0</v>
      </c>
      <c r="N502" s="22" t="n">
        <f aca="false">IF(I502&gt;0,ROUND(I502*'UCO e Filme'!$A$11,2),0)</f>
        <v>0</v>
      </c>
      <c r="O502" s="22" t="n">
        <f aca="false">ROUND(L502+M502+N502,2)</f>
        <v>991.29</v>
      </c>
    </row>
    <row r="503" customFormat="false" ht="22.5" hidden="false" customHeight="true" outlineLevel="0" collapsed="false">
      <c r="A503" s="17" t="n">
        <v>30207169</v>
      </c>
      <c r="B503" s="17" t="s">
        <v>545</v>
      </c>
      <c r="C503" s="23" t="n">
        <v>1</v>
      </c>
      <c r="D503" s="25" t="s">
        <v>343</v>
      </c>
      <c r="E503" s="19"/>
      <c r="F503" s="21" t="n">
        <v>1</v>
      </c>
      <c r="G503" s="21" t="n">
        <v>4</v>
      </c>
      <c r="H503" s="21"/>
      <c r="I503" s="21"/>
      <c r="J503" s="21"/>
      <c r="K503" s="22" t="n">
        <f aca="false">INDEX('Porte Honorário'!B:D,MATCH(TabJud!D503,'Porte Honorário'!A:A,0),1)</f>
        <v>909.36</v>
      </c>
      <c r="L503" s="22" t="n">
        <f aca="false">ROUND(C503*K503,2)</f>
        <v>909.36</v>
      </c>
      <c r="M503" s="22" t="n">
        <f aca="false">IF(E503&gt;0,ROUND(E503*'UCO e Filme'!$A$2,2),0)</f>
        <v>0</v>
      </c>
      <c r="N503" s="22" t="n">
        <f aca="false">IF(I503&gt;0,ROUND(I503*'UCO e Filme'!$A$11,2),0)</f>
        <v>0</v>
      </c>
      <c r="O503" s="22" t="n">
        <f aca="false">ROUND(L503+M503+N503,2)</f>
        <v>909.36</v>
      </c>
    </row>
    <row r="504" customFormat="false" ht="22.5" hidden="false" customHeight="true" outlineLevel="0" collapsed="false">
      <c r="A504" s="17" t="n">
        <v>30207177</v>
      </c>
      <c r="B504" s="17" t="s">
        <v>546</v>
      </c>
      <c r="C504" s="23" t="n">
        <v>1</v>
      </c>
      <c r="D504" s="25" t="s">
        <v>343</v>
      </c>
      <c r="E504" s="19"/>
      <c r="F504" s="21" t="n">
        <v>2</v>
      </c>
      <c r="G504" s="21" t="n">
        <v>5</v>
      </c>
      <c r="H504" s="21"/>
      <c r="I504" s="21"/>
      <c r="J504" s="21"/>
      <c r="K504" s="22" t="n">
        <f aca="false">INDEX('Porte Honorário'!B:D,MATCH(TabJud!D504,'Porte Honorário'!A:A,0),1)</f>
        <v>909.36</v>
      </c>
      <c r="L504" s="22" t="n">
        <f aca="false">ROUND(C504*K504,2)</f>
        <v>909.36</v>
      </c>
      <c r="M504" s="22" t="n">
        <f aca="false">IF(E504&gt;0,ROUND(E504*'UCO e Filme'!$A$2,2),0)</f>
        <v>0</v>
      </c>
      <c r="N504" s="22" t="n">
        <f aca="false">IF(I504&gt;0,ROUND(I504*'UCO e Filme'!$A$11,2),0)</f>
        <v>0</v>
      </c>
      <c r="O504" s="22" t="n">
        <f aca="false">ROUND(L504+M504+N504,2)</f>
        <v>909.36</v>
      </c>
    </row>
    <row r="505" customFormat="false" ht="22.5" hidden="false" customHeight="true" outlineLevel="0" collapsed="false">
      <c r="A505" s="17" t="n">
        <v>30207185</v>
      </c>
      <c r="B505" s="17" t="s">
        <v>547</v>
      </c>
      <c r="C505" s="23" t="n">
        <v>1</v>
      </c>
      <c r="D505" s="25" t="s">
        <v>449</v>
      </c>
      <c r="E505" s="19"/>
      <c r="F505" s="21" t="n">
        <v>2</v>
      </c>
      <c r="G505" s="21" t="n">
        <v>5</v>
      </c>
      <c r="H505" s="21"/>
      <c r="I505" s="21"/>
      <c r="J505" s="21"/>
      <c r="K505" s="22" t="n">
        <f aca="false">INDEX('Porte Honorário'!B:D,MATCH(TabJud!D505,'Porte Honorário'!A:A,0),1)</f>
        <v>1171.51</v>
      </c>
      <c r="L505" s="22" t="n">
        <f aca="false">ROUND(C505*K505,2)</f>
        <v>1171.51</v>
      </c>
      <c r="M505" s="22" t="n">
        <f aca="false">IF(E505&gt;0,ROUND(E505*'UCO e Filme'!$A$2,2),0)</f>
        <v>0</v>
      </c>
      <c r="N505" s="22" t="n">
        <f aca="false">IF(I505&gt;0,ROUND(I505*'UCO e Filme'!$A$11,2),0)</f>
        <v>0</v>
      </c>
      <c r="O505" s="22" t="n">
        <f aca="false">ROUND(L505+M505+N505,2)</f>
        <v>1171.51</v>
      </c>
    </row>
    <row r="506" customFormat="false" ht="22.5" hidden="false" customHeight="true" outlineLevel="0" collapsed="false">
      <c r="A506" s="17" t="n">
        <v>30207193</v>
      </c>
      <c r="B506" s="17" t="s">
        <v>548</v>
      </c>
      <c r="C506" s="23" t="n">
        <v>1</v>
      </c>
      <c r="D506" s="25" t="s">
        <v>490</v>
      </c>
      <c r="E506" s="19"/>
      <c r="F506" s="21" t="n">
        <v>2</v>
      </c>
      <c r="G506" s="21" t="n">
        <v>5</v>
      </c>
      <c r="H506" s="21"/>
      <c r="I506" s="21"/>
      <c r="J506" s="21"/>
      <c r="K506" s="22" t="n">
        <f aca="false">INDEX('Porte Honorário'!B:D,MATCH(TabJud!D506,'Porte Honorário'!A:A,0),1)</f>
        <v>1409.1</v>
      </c>
      <c r="L506" s="22" t="n">
        <f aca="false">ROUND(C506*K506,2)</f>
        <v>1409.1</v>
      </c>
      <c r="M506" s="22" t="n">
        <f aca="false">IF(E506&gt;0,ROUND(E506*'UCO e Filme'!$A$2,2),0)</f>
        <v>0</v>
      </c>
      <c r="N506" s="22" t="n">
        <f aca="false">IF(I506&gt;0,ROUND(I506*'UCO e Filme'!$A$11,2),0)</f>
        <v>0</v>
      </c>
      <c r="O506" s="22" t="n">
        <f aca="false">ROUND(L506+M506+N506,2)</f>
        <v>1409.1</v>
      </c>
    </row>
    <row r="507" customFormat="false" ht="22.5" hidden="false" customHeight="true" outlineLevel="0" collapsed="false">
      <c r="A507" s="17" t="n">
        <v>30207207</v>
      </c>
      <c r="B507" s="17" t="s">
        <v>549</v>
      </c>
      <c r="C507" s="23" t="n">
        <v>1</v>
      </c>
      <c r="D507" s="25" t="s">
        <v>490</v>
      </c>
      <c r="E507" s="19"/>
      <c r="F507" s="21" t="n">
        <v>2</v>
      </c>
      <c r="G507" s="21" t="n">
        <v>6</v>
      </c>
      <c r="H507" s="21"/>
      <c r="I507" s="21"/>
      <c r="J507" s="21"/>
      <c r="K507" s="22" t="n">
        <f aca="false">INDEX('Porte Honorário'!B:D,MATCH(TabJud!D507,'Porte Honorário'!A:A,0),1)</f>
        <v>1409.1</v>
      </c>
      <c r="L507" s="22" t="n">
        <f aca="false">ROUND(C507*K507,2)</f>
        <v>1409.1</v>
      </c>
      <c r="M507" s="22" t="n">
        <f aca="false">IF(E507&gt;0,ROUND(E507*'UCO e Filme'!$A$2,2),0)</f>
        <v>0</v>
      </c>
      <c r="N507" s="22" t="n">
        <f aca="false">IF(I507&gt;0,ROUND(I507*'UCO e Filme'!$A$11,2),0)</f>
        <v>0</v>
      </c>
      <c r="O507" s="22" t="n">
        <f aca="false">ROUND(L507+M507+N507,2)</f>
        <v>1409.1</v>
      </c>
    </row>
    <row r="508" customFormat="false" ht="11.25" hidden="false" customHeight="true" outlineLevel="0" collapsed="false">
      <c r="A508" s="17" t="n">
        <v>30207215</v>
      </c>
      <c r="B508" s="17" t="s">
        <v>550</v>
      </c>
      <c r="C508" s="23" t="n">
        <v>1</v>
      </c>
      <c r="D508" s="25" t="s">
        <v>103</v>
      </c>
      <c r="E508" s="19"/>
      <c r="F508" s="21"/>
      <c r="G508" s="21" t="n">
        <v>2</v>
      </c>
      <c r="H508" s="21"/>
      <c r="I508" s="21"/>
      <c r="J508" s="21"/>
      <c r="K508" s="22" t="n">
        <f aca="false">INDEX('Porte Honorário'!B:D,MATCH(TabJud!D508,'Porte Honorário'!A:A,0),1)</f>
        <v>183.5</v>
      </c>
      <c r="L508" s="22" t="n">
        <f aca="false">ROUND(C508*K508,2)</f>
        <v>183.5</v>
      </c>
      <c r="M508" s="22" t="n">
        <f aca="false">IF(E508&gt;0,ROUND(E508*'UCO e Filme'!$A$2,2),0)</f>
        <v>0</v>
      </c>
      <c r="N508" s="22" t="n">
        <f aca="false">IF(I508&gt;0,ROUND(I508*'UCO e Filme'!$A$11,2),0)</f>
        <v>0</v>
      </c>
      <c r="O508" s="22" t="n">
        <f aca="false">ROUND(L508+M508+N508,2)</f>
        <v>183.5</v>
      </c>
    </row>
    <row r="509" customFormat="false" ht="11.25" hidden="false" customHeight="true" outlineLevel="0" collapsed="false">
      <c r="A509" s="17" t="n">
        <v>30207223</v>
      </c>
      <c r="B509" s="17" t="s">
        <v>551</v>
      </c>
      <c r="C509" s="23" t="n">
        <v>1</v>
      </c>
      <c r="D509" s="25" t="s">
        <v>71</v>
      </c>
      <c r="E509" s="19"/>
      <c r="F509" s="21"/>
      <c r="G509" s="21" t="n">
        <v>0</v>
      </c>
      <c r="H509" s="21"/>
      <c r="I509" s="21"/>
      <c r="J509" s="21"/>
      <c r="K509" s="22" t="n">
        <f aca="false">INDEX('Porte Honorário'!B:D,MATCH(TabJud!D509,'Porte Honorário'!A:A,0),1)</f>
        <v>309.68</v>
      </c>
      <c r="L509" s="22" t="n">
        <f aca="false">ROUND(C509*K509,2)</f>
        <v>309.68</v>
      </c>
      <c r="M509" s="22" t="n">
        <f aca="false">IF(E509&gt;0,ROUND(E509*'UCO e Filme'!$A$2,2),0)</f>
        <v>0</v>
      </c>
      <c r="N509" s="22" t="n">
        <f aca="false">IF(I509&gt;0,ROUND(I509*'UCO e Filme'!$A$11,2),0)</f>
        <v>0</v>
      </c>
      <c r="O509" s="22" t="n">
        <f aca="false">ROUND(L509+M509+N509,2)</f>
        <v>309.68</v>
      </c>
    </row>
    <row r="510" customFormat="false" ht="11.25" hidden="false" customHeight="true" outlineLevel="0" collapsed="false">
      <c r="A510" s="17" t="n">
        <v>30207231</v>
      </c>
      <c r="B510" s="17" t="s">
        <v>552</v>
      </c>
      <c r="C510" s="23" t="n">
        <v>1</v>
      </c>
      <c r="D510" s="25" t="s">
        <v>93</v>
      </c>
      <c r="E510" s="19"/>
      <c r="F510" s="21" t="n">
        <v>1</v>
      </c>
      <c r="G510" s="21" t="n">
        <v>2</v>
      </c>
      <c r="H510" s="21"/>
      <c r="I510" s="21"/>
      <c r="J510" s="21"/>
      <c r="K510" s="22" t="n">
        <f aca="false">INDEX('Porte Honorário'!B:D,MATCH(TabJud!D510,'Porte Honorário'!A:A,0),1)</f>
        <v>250.68</v>
      </c>
      <c r="L510" s="22" t="n">
        <f aca="false">ROUND(C510*K510,2)</f>
        <v>250.68</v>
      </c>
      <c r="M510" s="22" t="n">
        <f aca="false">IF(E510&gt;0,ROUND(E510*'UCO e Filme'!$A$2,2),0)</f>
        <v>0</v>
      </c>
      <c r="N510" s="22" t="n">
        <f aca="false">IF(I510&gt;0,ROUND(I510*'UCO e Filme'!$A$11,2),0)</f>
        <v>0</v>
      </c>
      <c r="O510" s="22" t="n">
        <f aca="false">ROUND(L510+M510+N510,2)</f>
        <v>250.68</v>
      </c>
    </row>
    <row r="511" customFormat="false" ht="27.75" hidden="false" customHeight="true" outlineLevel="0" collapsed="false">
      <c r="A511" s="14" t="s">
        <v>553</v>
      </c>
      <c r="B511" s="14"/>
      <c r="C511" s="14"/>
      <c r="D511" s="14"/>
      <c r="E511" s="14"/>
      <c r="F511" s="14"/>
      <c r="G511" s="14"/>
      <c r="H511" s="14"/>
      <c r="I511" s="14"/>
      <c r="J511" s="14"/>
      <c r="K511" s="14"/>
      <c r="L511" s="14"/>
      <c r="M511" s="14"/>
      <c r="N511" s="14"/>
      <c r="O511" s="14"/>
    </row>
    <row r="512" customFormat="false" ht="11.25" hidden="false" customHeight="true" outlineLevel="0" collapsed="false">
      <c r="A512" s="17" t="n">
        <v>30208017</v>
      </c>
      <c r="B512" s="17" t="s">
        <v>554</v>
      </c>
      <c r="C512" s="23" t="n">
        <v>1</v>
      </c>
      <c r="D512" s="25" t="s">
        <v>339</v>
      </c>
      <c r="E512" s="19"/>
      <c r="F512" s="21" t="n">
        <v>2</v>
      </c>
      <c r="G512" s="21" t="n">
        <v>5</v>
      </c>
      <c r="H512" s="21"/>
      <c r="I512" s="21"/>
      <c r="J512" s="21"/>
      <c r="K512" s="22" t="n">
        <f aca="false">INDEX('Porte Honorário'!B:D,MATCH(TabJud!D512,'Porte Honorário'!A:A,0),1)</f>
        <v>991.29</v>
      </c>
      <c r="L512" s="22" t="n">
        <f aca="false">ROUND(C512*K512,2)</f>
        <v>991.29</v>
      </c>
      <c r="M512" s="22" t="n">
        <f aca="false">IF(E512&gt;0,ROUND(E512*'UCO e Filme'!$A$2,2),0)</f>
        <v>0</v>
      </c>
      <c r="N512" s="22" t="n">
        <f aca="false">IF(I512&gt;0,ROUND(I512*'UCO e Filme'!$A$11,2),0)</f>
        <v>0</v>
      </c>
      <c r="O512" s="22" t="n">
        <f aca="false">ROUND(L512+M512+N512,2)</f>
        <v>991.29</v>
      </c>
    </row>
    <row r="513" customFormat="false" ht="11.25" hidden="false" customHeight="true" outlineLevel="0" collapsed="false">
      <c r="A513" s="17" t="n">
        <v>30208025</v>
      </c>
      <c r="B513" s="17" t="s">
        <v>555</v>
      </c>
      <c r="C513" s="23" t="n">
        <v>1</v>
      </c>
      <c r="D513" s="25" t="s">
        <v>339</v>
      </c>
      <c r="E513" s="19"/>
      <c r="F513" s="21" t="n">
        <v>2</v>
      </c>
      <c r="G513" s="21" t="n">
        <v>5</v>
      </c>
      <c r="H513" s="21"/>
      <c r="I513" s="21"/>
      <c r="J513" s="21"/>
      <c r="K513" s="22" t="n">
        <f aca="false">INDEX('Porte Honorário'!B:D,MATCH(TabJud!D513,'Porte Honorário'!A:A,0),1)</f>
        <v>991.29</v>
      </c>
      <c r="L513" s="22" t="n">
        <f aca="false">ROUND(C513*K513,2)</f>
        <v>991.29</v>
      </c>
      <c r="M513" s="22" t="n">
        <f aca="false">IF(E513&gt;0,ROUND(E513*'UCO e Filme'!$A$2,2),0)</f>
        <v>0</v>
      </c>
      <c r="N513" s="22" t="n">
        <f aca="false">IF(I513&gt;0,ROUND(I513*'UCO e Filme'!$A$11,2),0)</f>
        <v>0</v>
      </c>
      <c r="O513" s="22" t="n">
        <f aca="false">ROUND(L513+M513+N513,2)</f>
        <v>991.29</v>
      </c>
    </row>
    <row r="514" customFormat="false" ht="11.25" hidden="false" customHeight="true" outlineLevel="0" collapsed="false">
      <c r="A514" s="17" t="n">
        <v>30208033</v>
      </c>
      <c r="B514" s="17" t="s">
        <v>556</v>
      </c>
      <c r="C514" s="23" t="n">
        <v>1</v>
      </c>
      <c r="D514" s="25" t="s">
        <v>339</v>
      </c>
      <c r="E514" s="19"/>
      <c r="F514" s="21" t="n">
        <v>1</v>
      </c>
      <c r="G514" s="21" t="n">
        <v>3</v>
      </c>
      <c r="H514" s="21"/>
      <c r="I514" s="21"/>
      <c r="J514" s="21"/>
      <c r="K514" s="22" t="n">
        <f aca="false">INDEX('Porte Honorário'!B:D,MATCH(TabJud!D514,'Porte Honorário'!A:A,0),1)</f>
        <v>991.29</v>
      </c>
      <c r="L514" s="22" t="n">
        <f aca="false">ROUND(C514*K514,2)</f>
        <v>991.29</v>
      </c>
      <c r="M514" s="22" t="n">
        <f aca="false">IF(E514&gt;0,ROUND(E514*'UCO e Filme'!$A$2,2),0)</f>
        <v>0</v>
      </c>
      <c r="N514" s="22" t="n">
        <f aca="false">IF(I514&gt;0,ROUND(I514*'UCO e Filme'!$A$11,2),0)</f>
        <v>0</v>
      </c>
      <c r="O514" s="22" t="n">
        <f aca="false">ROUND(L514+M514+N514,2)</f>
        <v>991.29</v>
      </c>
    </row>
    <row r="515" customFormat="false" ht="11.25" hidden="false" customHeight="true" outlineLevel="0" collapsed="false">
      <c r="A515" s="17" t="n">
        <v>30208041</v>
      </c>
      <c r="B515" s="17" t="s">
        <v>557</v>
      </c>
      <c r="C515" s="23" t="n">
        <v>1</v>
      </c>
      <c r="D515" s="25" t="s">
        <v>339</v>
      </c>
      <c r="E515" s="19"/>
      <c r="F515" s="21" t="n">
        <v>1</v>
      </c>
      <c r="G515" s="21" t="n">
        <v>4</v>
      </c>
      <c r="H515" s="21"/>
      <c r="I515" s="21"/>
      <c r="J515" s="21"/>
      <c r="K515" s="22" t="n">
        <f aca="false">INDEX('Porte Honorário'!B:D,MATCH(TabJud!D515,'Porte Honorário'!A:A,0),1)</f>
        <v>991.29</v>
      </c>
      <c r="L515" s="22" t="n">
        <f aca="false">ROUND(C515*K515,2)</f>
        <v>991.29</v>
      </c>
      <c r="M515" s="22" t="n">
        <f aca="false">IF(E515&gt;0,ROUND(E515*'UCO e Filme'!$A$2,2),0)</f>
        <v>0</v>
      </c>
      <c r="N515" s="22" t="n">
        <f aca="false">IF(I515&gt;0,ROUND(I515*'UCO e Filme'!$A$11,2),0)</f>
        <v>0</v>
      </c>
      <c r="O515" s="22" t="n">
        <f aca="false">ROUND(L515+M515+N515,2)</f>
        <v>991.29</v>
      </c>
    </row>
    <row r="516" customFormat="false" ht="11.25" hidden="false" customHeight="true" outlineLevel="0" collapsed="false">
      <c r="A516" s="17" t="n">
        <v>30208050</v>
      </c>
      <c r="B516" s="17" t="s">
        <v>558</v>
      </c>
      <c r="C516" s="23" t="n">
        <v>1</v>
      </c>
      <c r="D516" s="25" t="s">
        <v>339</v>
      </c>
      <c r="E516" s="19"/>
      <c r="F516" s="21" t="n">
        <v>1</v>
      </c>
      <c r="G516" s="21" t="n">
        <v>4</v>
      </c>
      <c r="H516" s="21"/>
      <c r="I516" s="21"/>
      <c r="J516" s="21"/>
      <c r="K516" s="22" t="n">
        <f aca="false">INDEX('Porte Honorário'!B:D,MATCH(TabJud!D516,'Porte Honorário'!A:A,0),1)</f>
        <v>991.29</v>
      </c>
      <c r="L516" s="22" t="n">
        <f aca="false">ROUND(C516*K516,2)</f>
        <v>991.29</v>
      </c>
      <c r="M516" s="22" t="n">
        <f aca="false">IF(E516&gt;0,ROUND(E516*'UCO e Filme'!$A$2,2),0)</f>
        <v>0</v>
      </c>
      <c r="N516" s="22" t="n">
        <f aca="false">IF(I516&gt;0,ROUND(I516*'UCO e Filme'!$A$11,2),0)</f>
        <v>0</v>
      </c>
      <c r="O516" s="22" t="n">
        <f aca="false">ROUND(L516+M516+N516,2)</f>
        <v>991.29</v>
      </c>
    </row>
    <row r="517" customFormat="false" ht="11.25" hidden="false" customHeight="true" outlineLevel="0" collapsed="false">
      <c r="A517" s="17" t="n">
        <v>30208068</v>
      </c>
      <c r="B517" s="17" t="s">
        <v>559</v>
      </c>
      <c r="C517" s="23" t="n">
        <v>1</v>
      </c>
      <c r="D517" s="25" t="s">
        <v>449</v>
      </c>
      <c r="E517" s="19"/>
      <c r="F517" s="21" t="n">
        <v>2</v>
      </c>
      <c r="G517" s="21" t="n">
        <v>5</v>
      </c>
      <c r="H517" s="21"/>
      <c r="I517" s="21"/>
      <c r="J517" s="21"/>
      <c r="K517" s="22" t="n">
        <f aca="false">INDEX('Porte Honorário'!B:D,MATCH(TabJud!D517,'Porte Honorário'!A:A,0),1)</f>
        <v>1171.51</v>
      </c>
      <c r="L517" s="22" t="n">
        <f aca="false">ROUND(C517*K517,2)</f>
        <v>1171.51</v>
      </c>
      <c r="M517" s="22" t="n">
        <f aca="false">IF(E517&gt;0,ROUND(E517*'UCO e Filme'!$A$2,2),0)</f>
        <v>0</v>
      </c>
      <c r="N517" s="22" t="n">
        <f aca="false">IF(I517&gt;0,ROUND(I517*'UCO e Filme'!$A$11,2),0)</f>
        <v>0</v>
      </c>
      <c r="O517" s="22" t="n">
        <f aca="false">ROUND(L517+M517+N517,2)</f>
        <v>1171.51</v>
      </c>
    </row>
    <row r="518" customFormat="false" ht="11.25" hidden="false" customHeight="true" outlineLevel="0" collapsed="false">
      <c r="A518" s="17" t="n">
        <v>30208076</v>
      </c>
      <c r="B518" s="17" t="s">
        <v>560</v>
      </c>
      <c r="C518" s="23" t="n">
        <v>1</v>
      </c>
      <c r="D518" s="25" t="s">
        <v>436</v>
      </c>
      <c r="E518" s="19"/>
      <c r="F518" s="21" t="n">
        <v>2</v>
      </c>
      <c r="G518" s="21" t="n">
        <v>5</v>
      </c>
      <c r="H518" s="21"/>
      <c r="I518" s="21"/>
      <c r="J518" s="21"/>
      <c r="K518" s="22" t="n">
        <f aca="false">INDEX('Porte Honorário'!B:D,MATCH(TabJud!D518,'Porte Honorário'!A:A,0),1)</f>
        <v>1269.81</v>
      </c>
      <c r="L518" s="22" t="n">
        <f aca="false">ROUND(C518*K518,2)</f>
        <v>1269.81</v>
      </c>
      <c r="M518" s="22" t="n">
        <f aca="false">IF(E518&gt;0,ROUND(E518*'UCO e Filme'!$A$2,2),0)</f>
        <v>0</v>
      </c>
      <c r="N518" s="22" t="n">
        <f aca="false">IF(I518&gt;0,ROUND(I518*'UCO e Filme'!$A$11,2),0)</f>
        <v>0</v>
      </c>
      <c r="O518" s="22" t="n">
        <f aca="false">ROUND(L518+M518+N518,2)</f>
        <v>1269.81</v>
      </c>
    </row>
    <row r="519" customFormat="false" ht="11.25" hidden="false" customHeight="true" outlineLevel="0" collapsed="false">
      <c r="A519" s="17" t="n">
        <v>30208084</v>
      </c>
      <c r="B519" s="17" t="s">
        <v>561</v>
      </c>
      <c r="C519" s="23" t="n">
        <v>1</v>
      </c>
      <c r="D519" s="25" t="s">
        <v>490</v>
      </c>
      <c r="E519" s="19"/>
      <c r="F519" s="21" t="n">
        <v>3</v>
      </c>
      <c r="G519" s="21" t="n">
        <v>6</v>
      </c>
      <c r="H519" s="21"/>
      <c r="I519" s="21"/>
      <c r="J519" s="21"/>
      <c r="K519" s="22" t="n">
        <f aca="false">INDEX('Porte Honorário'!B:D,MATCH(TabJud!D519,'Porte Honorário'!A:A,0),1)</f>
        <v>1409.1</v>
      </c>
      <c r="L519" s="22" t="n">
        <f aca="false">ROUND(C519*K519,2)</f>
        <v>1409.1</v>
      </c>
      <c r="M519" s="22" t="n">
        <f aca="false">IF(E519&gt;0,ROUND(E519*'UCO e Filme'!$A$2,2),0)</f>
        <v>0</v>
      </c>
      <c r="N519" s="22" t="n">
        <f aca="false">IF(I519&gt;0,ROUND(I519*'UCO e Filme'!$A$11,2),0)</f>
        <v>0</v>
      </c>
      <c r="O519" s="22" t="n">
        <f aca="false">ROUND(L519+M519+N519,2)</f>
        <v>1409.1</v>
      </c>
    </row>
    <row r="520" customFormat="false" ht="22.5" hidden="false" customHeight="true" outlineLevel="0" collapsed="false">
      <c r="A520" s="17" t="n">
        <v>30208092</v>
      </c>
      <c r="B520" s="17" t="s">
        <v>562</v>
      </c>
      <c r="C520" s="23" t="n">
        <v>1</v>
      </c>
      <c r="D520" s="25" t="s">
        <v>337</v>
      </c>
      <c r="E520" s="19"/>
      <c r="F520" s="21" t="n">
        <v>1</v>
      </c>
      <c r="G520" s="21" t="n">
        <v>2</v>
      </c>
      <c r="H520" s="21"/>
      <c r="I520" s="21"/>
      <c r="J520" s="21"/>
      <c r="K520" s="22" t="n">
        <f aca="false">INDEX('Porte Honorário'!B:D,MATCH(TabJud!D520,'Porte Honorário'!A:A,0),1)</f>
        <v>417.82</v>
      </c>
      <c r="L520" s="22" t="n">
        <f aca="false">ROUND(C520*K520,2)</f>
        <v>417.82</v>
      </c>
      <c r="M520" s="22" t="n">
        <f aca="false">IF(E520&gt;0,ROUND(E520*'UCO e Filme'!$A$2,2),0)</f>
        <v>0</v>
      </c>
      <c r="N520" s="22" t="n">
        <f aca="false">IF(I520&gt;0,ROUND(I520*'UCO e Filme'!$A$11,2),0)</f>
        <v>0</v>
      </c>
      <c r="O520" s="22" t="n">
        <f aca="false">ROUND(L520+M520+N520,2)</f>
        <v>417.82</v>
      </c>
    </row>
    <row r="521" customFormat="false" ht="11.25" hidden="false" customHeight="true" outlineLevel="0" collapsed="false">
      <c r="A521" s="17" t="n">
        <v>30208106</v>
      </c>
      <c r="B521" s="17" t="s">
        <v>563</v>
      </c>
      <c r="C521" s="23" t="n">
        <v>1</v>
      </c>
      <c r="D521" s="25" t="s">
        <v>436</v>
      </c>
      <c r="E521" s="19"/>
      <c r="F521" s="21" t="n">
        <v>2</v>
      </c>
      <c r="G521" s="21" t="n">
        <v>5</v>
      </c>
      <c r="H521" s="21"/>
      <c r="I521" s="21"/>
      <c r="J521" s="21"/>
      <c r="K521" s="22" t="n">
        <f aca="false">INDEX('Porte Honorário'!B:D,MATCH(TabJud!D521,'Porte Honorário'!A:A,0),1)</f>
        <v>1269.81</v>
      </c>
      <c r="L521" s="22" t="n">
        <f aca="false">ROUND(C521*K521,2)</f>
        <v>1269.81</v>
      </c>
      <c r="M521" s="22" t="n">
        <f aca="false">IF(E521&gt;0,ROUND(E521*'UCO e Filme'!$A$2,2),0)</f>
        <v>0</v>
      </c>
      <c r="N521" s="22" t="n">
        <f aca="false">IF(I521&gt;0,ROUND(I521*'UCO e Filme'!$A$11,2),0)</f>
        <v>0</v>
      </c>
      <c r="O521" s="22" t="n">
        <f aca="false">ROUND(L521+M521+N521,2)</f>
        <v>1269.81</v>
      </c>
    </row>
    <row r="522" customFormat="false" ht="11.25" hidden="false" customHeight="true" outlineLevel="0" collapsed="false">
      <c r="A522" s="17" t="n">
        <v>30208114</v>
      </c>
      <c r="B522" s="17" t="s">
        <v>564</v>
      </c>
      <c r="C522" s="23" t="n">
        <v>1</v>
      </c>
      <c r="D522" s="25" t="s">
        <v>490</v>
      </c>
      <c r="E522" s="19"/>
      <c r="F522" s="21" t="n">
        <v>3</v>
      </c>
      <c r="G522" s="21" t="n">
        <v>6</v>
      </c>
      <c r="H522" s="21"/>
      <c r="I522" s="21"/>
      <c r="J522" s="21"/>
      <c r="K522" s="22" t="n">
        <f aca="false">INDEX('Porte Honorário'!B:D,MATCH(TabJud!D522,'Porte Honorário'!A:A,0),1)</f>
        <v>1409.1</v>
      </c>
      <c r="L522" s="22" t="n">
        <f aca="false">ROUND(C522*K522,2)</f>
        <v>1409.1</v>
      </c>
      <c r="M522" s="22" t="n">
        <f aca="false">IF(E522&gt;0,ROUND(E522*'UCO e Filme'!$A$2,2),0)</f>
        <v>0</v>
      </c>
      <c r="N522" s="22" t="n">
        <f aca="false">IF(I522&gt;0,ROUND(I522*'UCO e Filme'!$A$11,2),0)</f>
        <v>0</v>
      </c>
      <c r="O522" s="22" t="n">
        <f aca="false">ROUND(L522+M522+N522,2)</f>
        <v>1409.1</v>
      </c>
    </row>
    <row r="523" customFormat="false" ht="11.25" hidden="false" customHeight="true" outlineLevel="0" collapsed="false">
      <c r="A523" s="17" t="n">
        <v>30208122</v>
      </c>
      <c r="B523" s="17" t="s">
        <v>565</v>
      </c>
      <c r="C523" s="23" t="n">
        <v>1</v>
      </c>
      <c r="D523" s="25" t="s">
        <v>490</v>
      </c>
      <c r="E523" s="19"/>
      <c r="F523" s="21" t="n">
        <v>1</v>
      </c>
      <c r="G523" s="21" t="n">
        <v>4</v>
      </c>
      <c r="H523" s="21"/>
      <c r="I523" s="21"/>
      <c r="J523" s="21"/>
      <c r="K523" s="22" t="n">
        <f aca="false">INDEX('Porte Honorário'!B:D,MATCH(TabJud!D523,'Porte Honorário'!A:A,0),1)</f>
        <v>1409.1</v>
      </c>
      <c r="L523" s="22" t="n">
        <f aca="false">ROUND(C523*K523,2)</f>
        <v>1409.1</v>
      </c>
      <c r="M523" s="22" t="n">
        <f aca="false">IF(E523&gt;0,ROUND(E523*'UCO e Filme'!$A$2,2),0)</f>
        <v>0</v>
      </c>
      <c r="N523" s="22" t="n">
        <f aca="false">IF(I523&gt;0,ROUND(I523*'UCO e Filme'!$A$11,2),0)</f>
        <v>0</v>
      </c>
      <c r="O523" s="22" t="n">
        <f aca="false">ROUND(L523+M523+N523,2)</f>
        <v>1409.1</v>
      </c>
    </row>
    <row r="524" customFormat="false" ht="22.5" hidden="false" customHeight="true" outlineLevel="0" collapsed="false">
      <c r="A524" s="17" t="n">
        <v>30208130</v>
      </c>
      <c r="B524" s="17" t="s">
        <v>566</v>
      </c>
      <c r="C524" s="23" t="n">
        <v>1</v>
      </c>
      <c r="D524" s="25" t="s">
        <v>473</v>
      </c>
      <c r="E524" s="19"/>
      <c r="F524" s="21" t="n">
        <v>3</v>
      </c>
      <c r="G524" s="21" t="n">
        <v>6</v>
      </c>
      <c r="H524" s="21"/>
      <c r="I524" s="21"/>
      <c r="J524" s="21"/>
      <c r="K524" s="22" t="n">
        <f aca="false">INDEX('Porte Honorário'!B:D,MATCH(TabJud!D524,'Porte Honorário'!A:A,0),1)</f>
        <v>1491.02</v>
      </c>
      <c r="L524" s="22" t="n">
        <f aca="false">ROUND(C524*K524,2)</f>
        <v>1491.02</v>
      </c>
      <c r="M524" s="22" t="n">
        <f aca="false">IF(E524&gt;0,ROUND(E524*'UCO e Filme'!$A$2,2),0)</f>
        <v>0</v>
      </c>
      <c r="N524" s="22" t="n">
        <f aca="false">IF(I524&gt;0,ROUND(I524*'UCO e Filme'!$A$11,2),0)</f>
        <v>0</v>
      </c>
      <c r="O524" s="22" t="n">
        <f aca="false">ROUND(L524+M524+N524,2)</f>
        <v>1491.02</v>
      </c>
    </row>
    <row r="525" customFormat="false" ht="27.75" hidden="false" customHeight="true" outlineLevel="0" collapsed="false">
      <c r="A525" s="14" t="s">
        <v>567</v>
      </c>
      <c r="B525" s="14"/>
      <c r="C525" s="14"/>
      <c r="D525" s="14"/>
      <c r="E525" s="14"/>
      <c r="F525" s="14"/>
      <c r="G525" s="14"/>
      <c r="H525" s="14"/>
      <c r="I525" s="14"/>
      <c r="J525" s="14"/>
      <c r="K525" s="14"/>
      <c r="L525" s="14"/>
      <c r="M525" s="14"/>
      <c r="N525" s="14"/>
      <c r="O525" s="14"/>
    </row>
    <row r="526" customFormat="false" ht="11.25" hidden="false" customHeight="true" outlineLevel="0" collapsed="false">
      <c r="A526" s="17" t="n">
        <v>30209013</v>
      </c>
      <c r="B526" s="17" t="s">
        <v>568</v>
      </c>
      <c r="C526" s="23" t="n">
        <v>1</v>
      </c>
      <c r="D526" s="25" t="s">
        <v>449</v>
      </c>
      <c r="E526" s="19"/>
      <c r="F526" s="21" t="n">
        <v>2</v>
      </c>
      <c r="G526" s="21" t="n">
        <v>5</v>
      </c>
      <c r="H526" s="21"/>
      <c r="I526" s="21"/>
      <c r="J526" s="21"/>
      <c r="K526" s="22" t="n">
        <f aca="false">INDEX('Porte Honorário'!B:D,MATCH(TabJud!D526,'Porte Honorário'!A:A,0),1)</f>
        <v>1171.51</v>
      </c>
      <c r="L526" s="22" t="n">
        <f aca="false">ROUND(C526*K526,2)</f>
        <v>1171.51</v>
      </c>
      <c r="M526" s="22" t="n">
        <f aca="false">IF(E526&gt;0,ROUND(E526*'UCO e Filme'!$A$2,2),0)</f>
        <v>0</v>
      </c>
      <c r="N526" s="22" t="n">
        <f aca="false">IF(I526&gt;0,ROUND(I526*'UCO e Filme'!$A$11,2),0)</f>
        <v>0</v>
      </c>
      <c r="O526" s="22" t="n">
        <f aca="false">ROUND(L526+M526+N526,2)</f>
        <v>1171.51</v>
      </c>
    </row>
    <row r="527" customFormat="false" ht="11.25" hidden="false" customHeight="true" outlineLevel="0" collapsed="false">
      <c r="A527" s="17" t="n">
        <v>30209021</v>
      </c>
      <c r="B527" s="17" t="s">
        <v>569</v>
      </c>
      <c r="C527" s="23" t="n">
        <v>1</v>
      </c>
      <c r="D527" s="25" t="s">
        <v>335</v>
      </c>
      <c r="E527" s="19"/>
      <c r="F527" s="21" t="n">
        <v>2</v>
      </c>
      <c r="G527" s="21" t="n">
        <v>5</v>
      </c>
      <c r="H527" s="21"/>
      <c r="I527" s="21"/>
      <c r="J527" s="21"/>
      <c r="K527" s="22" t="n">
        <f aca="false">INDEX('Porte Honorário'!B:D,MATCH(TabJud!D527,'Porte Honorário'!A:A,0),1)</f>
        <v>1091.25</v>
      </c>
      <c r="L527" s="22" t="n">
        <f aca="false">ROUND(C527*K527,2)</f>
        <v>1091.25</v>
      </c>
      <c r="M527" s="22" t="n">
        <f aca="false">IF(E527&gt;0,ROUND(E527*'UCO e Filme'!$A$2,2),0)</f>
        <v>0</v>
      </c>
      <c r="N527" s="22" t="n">
        <f aca="false">IF(I527&gt;0,ROUND(I527*'UCO e Filme'!$A$11,2),0)</f>
        <v>0</v>
      </c>
      <c r="O527" s="22" t="n">
        <f aca="false">ROUND(L527+M527+N527,2)</f>
        <v>1091.25</v>
      </c>
    </row>
    <row r="528" customFormat="false" ht="11.25" hidden="false" customHeight="true" outlineLevel="0" collapsed="false">
      <c r="A528" s="17" t="n">
        <v>30209030</v>
      </c>
      <c r="B528" s="17" t="s">
        <v>570</v>
      </c>
      <c r="C528" s="23" t="n">
        <v>1</v>
      </c>
      <c r="D528" s="25" t="s">
        <v>343</v>
      </c>
      <c r="E528" s="19"/>
      <c r="F528" s="21" t="n">
        <v>1</v>
      </c>
      <c r="G528" s="21" t="n">
        <v>3</v>
      </c>
      <c r="H528" s="21"/>
      <c r="I528" s="21"/>
      <c r="J528" s="21"/>
      <c r="K528" s="22" t="n">
        <f aca="false">INDEX('Porte Honorário'!B:D,MATCH(TabJud!D528,'Porte Honorário'!A:A,0),1)</f>
        <v>909.36</v>
      </c>
      <c r="L528" s="22" t="n">
        <f aca="false">ROUND(C528*K528,2)</f>
        <v>909.36</v>
      </c>
      <c r="M528" s="22" t="n">
        <f aca="false">IF(E528&gt;0,ROUND(E528*'UCO e Filme'!$A$2,2),0)</f>
        <v>0</v>
      </c>
      <c r="N528" s="22" t="n">
        <f aca="false">IF(I528&gt;0,ROUND(I528*'UCO e Filme'!$A$11,2),0)</f>
        <v>0</v>
      </c>
      <c r="O528" s="22" t="n">
        <f aca="false">ROUND(L528+M528+N528,2)</f>
        <v>909.36</v>
      </c>
    </row>
    <row r="529" customFormat="false" ht="11.25" hidden="false" customHeight="true" outlineLevel="0" collapsed="false">
      <c r="A529" s="17" t="n">
        <v>30209048</v>
      </c>
      <c r="B529" s="17" t="s">
        <v>571</v>
      </c>
      <c r="C529" s="23" t="n">
        <v>1</v>
      </c>
      <c r="D529" s="25" t="s">
        <v>436</v>
      </c>
      <c r="E529" s="19"/>
      <c r="F529" s="21" t="n">
        <v>2</v>
      </c>
      <c r="G529" s="21" t="n">
        <v>5</v>
      </c>
      <c r="H529" s="21"/>
      <c r="I529" s="21"/>
      <c r="J529" s="21"/>
      <c r="K529" s="22" t="n">
        <f aca="false">INDEX('Porte Honorário'!B:D,MATCH(TabJud!D529,'Porte Honorário'!A:A,0),1)</f>
        <v>1269.81</v>
      </c>
      <c r="L529" s="22" t="n">
        <f aca="false">ROUND(C529*K529,2)</f>
        <v>1269.81</v>
      </c>
      <c r="M529" s="22" t="n">
        <f aca="false">IF(E529&gt;0,ROUND(E529*'UCO e Filme'!$A$2,2),0)</f>
        <v>0</v>
      </c>
      <c r="N529" s="22" t="n">
        <f aca="false">IF(I529&gt;0,ROUND(I529*'UCO e Filme'!$A$11,2),0)</f>
        <v>0</v>
      </c>
      <c r="O529" s="22" t="n">
        <f aca="false">ROUND(L529+M529+N529,2)</f>
        <v>1269.81</v>
      </c>
    </row>
    <row r="530" customFormat="false" ht="11.25" hidden="false" customHeight="true" outlineLevel="0" collapsed="false">
      <c r="A530" s="17" t="n">
        <v>30209056</v>
      </c>
      <c r="B530" s="17" t="s">
        <v>572</v>
      </c>
      <c r="C530" s="23" t="n">
        <v>1</v>
      </c>
      <c r="D530" s="25" t="s">
        <v>436</v>
      </c>
      <c r="E530" s="19"/>
      <c r="F530" s="21" t="n">
        <v>2</v>
      </c>
      <c r="G530" s="21" t="n">
        <v>5</v>
      </c>
      <c r="H530" s="21"/>
      <c r="I530" s="21"/>
      <c r="J530" s="21"/>
      <c r="K530" s="22" t="n">
        <f aca="false">INDEX('Porte Honorário'!B:D,MATCH(TabJud!D530,'Porte Honorário'!A:A,0),1)</f>
        <v>1269.81</v>
      </c>
      <c r="L530" s="22" t="n">
        <f aca="false">ROUND(C530*K530,2)</f>
        <v>1269.81</v>
      </c>
      <c r="M530" s="22" t="n">
        <f aca="false">IF(E530&gt;0,ROUND(E530*'UCO e Filme'!$A$2,2),0)</f>
        <v>0</v>
      </c>
      <c r="N530" s="22" t="n">
        <f aca="false">IF(I530&gt;0,ROUND(I530*'UCO e Filme'!$A$11,2),0)</f>
        <v>0</v>
      </c>
      <c r="O530" s="22" t="n">
        <f aca="false">ROUND(L530+M530+N530,2)</f>
        <v>1269.81</v>
      </c>
    </row>
    <row r="531" customFormat="false" ht="27.75" hidden="false" customHeight="true" outlineLevel="0" collapsed="false">
      <c r="A531" s="14" t="s">
        <v>573</v>
      </c>
      <c r="B531" s="14"/>
      <c r="C531" s="14"/>
      <c r="D531" s="14"/>
      <c r="E531" s="14"/>
      <c r="F531" s="14"/>
      <c r="G531" s="14"/>
      <c r="H531" s="14"/>
      <c r="I531" s="14"/>
      <c r="J531" s="14"/>
      <c r="K531" s="14"/>
      <c r="L531" s="14"/>
      <c r="M531" s="14"/>
      <c r="N531" s="14"/>
      <c r="O531" s="14"/>
    </row>
    <row r="532" customFormat="false" ht="11.25" hidden="false" customHeight="true" outlineLevel="0" collapsed="false">
      <c r="A532" s="17" t="n">
        <v>30210011</v>
      </c>
      <c r="B532" s="17" t="s">
        <v>574</v>
      </c>
      <c r="C532" s="23" t="n">
        <v>1</v>
      </c>
      <c r="D532" s="25" t="s">
        <v>339</v>
      </c>
      <c r="E532" s="19"/>
      <c r="F532" s="21" t="n">
        <v>1</v>
      </c>
      <c r="G532" s="21" t="n">
        <v>5</v>
      </c>
      <c r="H532" s="21"/>
      <c r="I532" s="21"/>
      <c r="J532" s="21"/>
      <c r="K532" s="22" t="n">
        <f aca="false">INDEX('Porte Honorário'!B:D,MATCH(TabJud!D532,'Porte Honorário'!A:A,0),1)</f>
        <v>991.29</v>
      </c>
      <c r="L532" s="22" t="n">
        <f aca="false">ROUND(C532*K532,2)</f>
        <v>991.29</v>
      </c>
      <c r="M532" s="22" t="n">
        <f aca="false">IF(E532&gt;0,ROUND(E532*'UCO e Filme'!$A$2,2),0)</f>
        <v>0</v>
      </c>
      <c r="N532" s="22" t="n">
        <f aca="false">IF(I532&gt;0,ROUND(I532*'UCO e Filme'!$A$11,2),0)</f>
        <v>0</v>
      </c>
      <c r="O532" s="22" t="n">
        <f aca="false">ROUND(L532+M532+N532,2)</f>
        <v>991.29</v>
      </c>
    </row>
    <row r="533" customFormat="false" ht="22.5" hidden="false" customHeight="true" outlineLevel="0" collapsed="false">
      <c r="A533" s="17" t="n">
        <v>30210020</v>
      </c>
      <c r="B533" s="17" t="s">
        <v>575</v>
      </c>
      <c r="C533" s="23" t="n">
        <v>1</v>
      </c>
      <c r="D533" s="25" t="s">
        <v>339</v>
      </c>
      <c r="E533" s="19"/>
      <c r="F533" s="21" t="n">
        <v>1</v>
      </c>
      <c r="G533" s="21" t="n">
        <v>5</v>
      </c>
      <c r="H533" s="21"/>
      <c r="I533" s="21"/>
      <c r="J533" s="21"/>
      <c r="K533" s="22" t="n">
        <f aca="false">INDEX('Porte Honorário'!B:D,MATCH(TabJud!D533,'Porte Honorário'!A:A,0),1)</f>
        <v>991.29</v>
      </c>
      <c r="L533" s="22" t="n">
        <f aca="false">ROUND(C533*K533,2)</f>
        <v>991.29</v>
      </c>
      <c r="M533" s="22" t="n">
        <f aca="false">IF(E533&gt;0,ROUND(E533*'UCO e Filme'!$A$2,2),0)</f>
        <v>0</v>
      </c>
      <c r="N533" s="22" t="n">
        <f aca="false">IF(I533&gt;0,ROUND(I533*'UCO e Filme'!$A$11,2),0)</f>
        <v>0</v>
      </c>
      <c r="O533" s="22" t="n">
        <f aca="false">ROUND(L533+M533+N533,2)</f>
        <v>991.29</v>
      </c>
    </row>
    <row r="534" customFormat="false" ht="11.25" hidden="false" customHeight="true" outlineLevel="0" collapsed="false">
      <c r="A534" s="17" t="n">
        <v>30210038</v>
      </c>
      <c r="B534" s="17" t="s">
        <v>576</v>
      </c>
      <c r="C534" s="23" t="n">
        <v>1</v>
      </c>
      <c r="D534" s="25" t="s">
        <v>339</v>
      </c>
      <c r="E534" s="19"/>
      <c r="F534" s="21" t="n">
        <v>2</v>
      </c>
      <c r="G534" s="21" t="n">
        <v>5</v>
      </c>
      <c r="H534" s="21"/>
      <c r="I534" s="21"/>
      <c r="J534" s="21"/>
      <c r="K534" s="22" t="n">
        <f aca="false">INDEX('Porte Honorário'!B:D,MATCH(TabJud!D534,'Porte Honorário'!A:A,0),1)</f>
        <v>991.29</v>
      </c>
      <c r="L534" s="22" t="n">
        <f aca="false">ROUND(C534*K534,2)</f>
        <v>991.29</v>
      </c>
      <c r="M534" s="22" t="n">
        <f aca="false">IF(E534&gt;0,ROUND(E534*'UCO e Filme'!$A$2,2),0)</f>
        <v>0</v>
      </c>
      <c r="N534" s="22" t="n">
        <f aca="false">IF(I534&gt;0,ROUND(I534*'UCO e Filme'!$A$11,2),0)</f>
        <v>0</v>
      </c>
      <c r="O534" s="22" t="n">
        <f aca="false">ROUND(L534+M534+N534,2)</f>
        <v>991.29</v>
      </c>
    </row>
    <row r="535" customFormat="false" ht="22.5" hidden="false" customHeight="true" outlineLevel="0" collapsed="false">
      <c r="A535" s="17" t="n">
        <v>30210046</v>
      </c>
      <c r="B535" s="17" t="s">
        <v>577</v>
      </c>
      <c r="C535" s="23" t="n">
        <v>1</v>
      </c>
      <c r="D535" s="25" t="s">
        <v>339</v>
      </c>
      <c r="E535" s="19"/>
      <c r="F535" s="21" t="n">
        <v>2</v>
      </c>
      <c r="G535" s="21" t="n">
        <v>5</v>
      </c>
      <c r="H535" s="21"/>
      <c r="I535" s="21"/>
      <c r="J535" s="21"/>
      <c r="K535" s="22" t="n">
        <f aca="false">INDEX('Porte Honorário'!B:D,MATCH(TabJud!D535,'Porte Honorário'!A:A,0),1)</f>
        <v>991.29</v>
      </c>
      <c r="L535" s="22" t="n">
        <f aca="false">ROUND(C535*K535,2)</f>
        <v>991.29</v>
      </c>
      <c r="M535" s="22" t="n">
        <f aca="false">IF(E535&gt;0,ROUND(E535*'UCO e Filme'!$A$2,2),0)</f>
        <v>0</v>
      </c>
      <c r="N535" s="22" t="n">
        <f aca="false">IF(I535&gt;0,ROUND(I535*'UCO e Filme'!$A$11,2),0)</f>
        <v>0</v>
      </c>
      <c r="O535" s="22" t="n">
        <f aca="false">ROUND(L535+M535+N535,2)</f>
        <v>991.29</v>
      </c>
    </row>
    <row r="536" customFormat="false" ht="11.25" hidden="false" customHeight="true" outlineLevel="0" collapsed="false">
      <c r="A536" s="17" t="n">
        <v>30210054</v>
      </c>
      <c r="B536" s="17" t="s">
        <v>578</v>
      </c>
      <c r="C536" s="23" t="n">
        <v>1</v>
      </c>
      <c r="D536" s="25" t="s">
        <v>368</v>
      </c>
      <c r="E536" s="19"/>
      <c r="F536" s="21" t="n">
        <v>2</v>
      </c>
      <c r="G536" s="21" t="n">
        <v>6</v>
      </c>
      <c r="H536" s="21"/>
      <c r="I536" s="21"/>
      <c r="J536" s="21"/>
      <c r="K536" s="22" t="n">
        <f aca="false">INDEX('Porte Honorário'!B:D,MATCH(TabJud!D536,'Porte Honorário'!A:A,0),1)</f>
        <v>1794.15</v>
      </c>
      <c r="L536" s="22" t="n">
        <f aca="false">ROUND(C536*K536,2)</f>
        <v>1794.15</v>
      </c>
      <c r="M536" s="22" t="n">
        <f aca="false">IF(E536&gt;0,ROUND(E536*'UCO e Filme'!$A$2,2),0)</f>
        <v>0</v>
      </c>
      <c r="N536" s="22" t="n">
        <f aca="false">IF(I536&gt;0,ROUND(I536*'UCO e Filme'!$A$11,2),0)</f>
        <v>0</v>
      </c>
      <c r="O536" s="22" t="n">
        <f aca="false">ROUND(L536+M536+N536,2)</f>
        <v>1794.15</v>
      </c>
    </row>
    <row r="537" customFormat="false" ht="22.5" hidden="false" customHeight="true" outlineLevel="0" collapsed="false">
      <c r="A537" s="17" t="n">
        <v>30210062</v>
      </c>
      <c r="B537" s="17" t="s">
        <v>579</v>
      </c>
      <c r="C537" s="23" t="n">
        <v>1</v>
      </c>
      <c r="D537" s="25" t="s">
        <v>368</v>
      </c>
      <c r="E537" s="19"/>
      <c r="F537" s="21" t="n">
        <v>1</v>
      </c>
      <c r="G537" s="21" t="n">
        <v>6</v>
      </c>
      <c r="H537" s="21"/>
      <c r="I537" s="21"/>
      <c r="J537" s="21"/>
      <c r="K537" s="22" t="n">
        <f aca="false">INDEX('Porte Honorário'!B:D,MATCH(TabJud!D537,'Porte Honorário'!A:A,0),1)</f>
        <v>1794.15</v>
      </c>
      <c r="L537" s="22" t="n">
        <f aca="false">ROUND(C537*K537,2)</f>
        <v>1794.15</v>
      </c>
      <c r="M537" s="22" t="n">
        <f aca="false">IF(E537&gt;0,ROUND(E537*'UCO e Filme'!$A$2,2),0)</f>
        <v>0</v>
      </c>
      <c r="N537" s="22" t="n">
        <f aca="false">IF(I537&gt;0,ROUND(I537*'UCO e Filme'!$A$11,2),0)</f>
        <v>0</v>
      </c>
      <c r="O537" s="22" t="n">
        <f aca="false">ROUND(L537+M537+N537,2)</f>
        <v>1794.15</v>
      </c>
    </row>
    <row r="538" customFormat="false" ht="11.25" hidden="false" customHeight="true" outlineLevel="0" collapsed="false">
      <c r="A538" s="17" t="n">
        <v>30210070</v>
      </c>
      <c r="B538" s="17" t="s">
        <v>580</v>
      </c>
      <c r="C538" s="23" t="n">
        <v>1</v>
      </c>
      <c r="D538" s="25" t="s">
        <v>343</v>
      </c>
      <c r="E538" s="19"/>
      <c r="F538" s="21" t="n">
        <v>1</v>
      </c>
      <c r="G538" s="21" t="n">
        <v>6</v>
      </c>
      <c r="H538" s="21"/>
      <c r="I538" s="21"/>
      <c r="J538" s="21"/>
      <c r="K538" s="22" t="n">
        <f aca="false">INDEX('Porte Honorário'!B:D,MATCH(TabJud!D538,'Porte Honorário'!A:A,0),1)</f>
        <v>909.36</v>
      </c>
      <c r="L538" s="22" t="n">
        <f aca="false">ROUND(C538*K538,2)</f>
        <v>909.36</v>
      </c>
      <c r="M538" s="22" t="n">
        <f aca="false">IF(E538&gt;0,ROUND(E538*'UCO e Filme'!$A$2,2),0)</f>
        <v>0</v>
      </c>
      <c r="N538" s="22" t="n">
        <f aca="false">IF(I538&gt;0,ROUND(I538*'UCO e Filme'!$A$11,2),0)</f>
        <v>0</v>
      </c>
      <c r="O538" s="22" t="n">
        <f aca="false">ROUND(L538+M538+N538,2)</f>
        <v>909.36</v>
      </c>
    </row>
    <row r="539" customFormat="false" ht="11.25" hidden="false" customHeight="true" outlineLevel="0" collapsed="false">
      <c r="A539" s="17" t="n">
        <v>30210089</v>
      </c>
      <c r="B539" s="17" t="s">
        <v>581</v>
      </c>
      <c r="C539" s="23" t="n">
        <v>1</v>
      </c>
      <c r="D539" s="25" t="s">
        <v>343</v>
      </c>
      <c r="E539" s="19"/>
      <c r="F539" s="21" t="n">
        <v>1</v>
      </c>
      <c r="G539" s="21" t="n">
        <v>6</v>
      </c>
      <c r="H539" s="21"/>
      <c r="I539" s="21"/>
      <c r="J539" s="21"/>
      <c r="K539" s="22" t="n">
        <f aca="false">INDEX('Porte Honorário'!B:D,MATCH(TabJud!D539,'Porte Honorário'!A:A,0),1)</f>
        <v>909.36</v>
      </c>
      <c r="L539" s="22" t="n">
        <f aca="false">ROUND(C539*K539,2)</f>
        <v>909.36</v>
      </c>
      <c r="M539" s="22" t="n">
        <f aca="false">IF(E539&gt;0,ROUND(E539*'UCO e Filme'!$A$2,2),0)</f>
        <v>0</v>
      </c>
      <c r="N539" s="22" t="n">
        <f aca="false">IF(I539&gt;0,ROUND(I539*'UCO e Filme'!$A$11,2),0)</f>
        <v>0</v>
      </c>
      <c r="O539" s="22" t="n">
        <f aca="false">ROUND(L539+M539+N539,2)</f>
        <v>909.36</v>
      </c>
    </row>
    <row r="540" customFormat="false" ht="11.25" hidden="false" customHeight="true" outlineLevel="0" collapsed="false">
      <c r="A540" s="17" t="n">
        <v>30210097</v>
      </c>
      <c r="B540" s="17" t="s">
        <v>582</v>
      </c>
      <c r="C540" s="23" t="n">
        <v>1</v>
      </c>
      <c r="D540" s="25" t="s">
        <v>343</v>
      </c>
      <c r="E540" s="19"/>
      <c r="F540" s="21" t="n">
        <v>1</v>
      </c>
      <c r="G540" s="21" t="n">
        <v>6</v>
      </c>
      <c r="H540" s="21"/>
      <c r="I540" s="21"/>
      <c r="J540" s="21"/>
      <c r="K540" s="22" t="n">
        <f aca="false">INDEX('Porte Honorário'!B:D,MATCH(TabJud!D540,'Porte Honorário'!A:A,0),1)</f>
        <v>909.36</v>
      </c>
      <c r="L540" s="22" t="n">
        <f aca="false">ROUND(C540*K540,2)</f>
        <v>909.36</v>
      </c>
      <c r="M540" s="22" t="n">
        <f aca="false">IF(E540&gt;0,ROUND(E540*'UCO e Filme'!$A$2,2),0)</f>
        <v>0</v>
      </c>
      <c r="N540" s="22" t="n">
        <f aca="false">IF(I540&gt;0,ROUND(I540*'UCO e Filme'!$A$11,2),0)</f>
        <v>0</v>
      </c>
      <c r="O540" s="22" t="n">
        <f aca="false">ROUND(L540+M540+N540,2)</f>
        <v>909.36</v>
      </c>
    </row>
    <row r="541" customFormat="false" ht="11.25" hidden="false" customHeight="true" outlineLevel="0" collapsed="false">
      <c r="A541" s="17" t="n">
        <v>30210100</v>
      </c>
      <c r="B541" s="17" t="s">
        <v>583</v>
      </c>
      <c r="C541" s="23" t="n">
        <v>1</v>
      </c>
      <c r="D541" s="25" t="s">
        <v>335</v>
      </c>
      <c r="E541" s="19"/>
      <c r="F541" s="21" t="n">
        <v>1</v>
      </c>
      <c r="G541" s="21" t="n">
        <v>6</v>
      </c>
      <c r="H541" s="21"/>
      <c r="I541" s="21"/>
      <c r="J541" s="21"/>
      <c r="K541" s="22" t="n">
        <f aca="false">INDEX('Porte Honorário'!B:D,MATCH(TabJud!D541,'Porte Honorário'!A:A,0),1)</f>
        <v>1091.25</v>
      </c>
      <c r="L541" s="22" t="n">
        <f aca="false">ROUND(C541*K541,2)</f>
        <v>1091.25</v>
      </c>
      <c r="M541" s="22" t="n">
        <f aca="false">IF(E541&gt;0,ROUND(E541*'UCO e Filme'!$A$2,2),0)</f>
        <v>0</v>
      </c>
      <c r="N541" s="22" t="n">
        <f aca="false">IF(I541&gt;0,ROUND(I541*'UCO e Filme'!$A$11,2),0)</f>
        <v>0</v>
      </c>
      <c r="O541" s="22" t="n">
        <f aca="false">ROUND(L541+M541+N541,2)</f>
        <v>1091.25</v>
      </c>
    </row>
    <row r="542" customFormat="false" ht="11.25" hidden="false" customHeight="true" outlineLevel="0" collapsed="false">
      <c r="A542" s="17" t="n">
        <v>30210119</v>
      </c>
      <c r="B542" s="17" t="s">
        <v>584</v>
      </c>
      <c r="C542" s="23" t="n">
        <v>1</v>
      </c>
      <c r="D542" s="25" t="s">
        <v>93</v>
      </c>
      <c r="E542" s="19"/>
      <c r="F542" s="21" t="n">
        <v>1</v>
      </c>
      <c r="G542" s="21" t="n">
        <v>2</v>
      </c>
      <c r="H542" s="21"/>
      <c r="I542" s="21"/>
      <c r="J542" s="21"/>
      <c r="K542" s="22" t="n">
        <f aca="false">INDEX('Porte Honorário'!B:D,MATCH(TabJud!D542,'Porte Honorário'!A:A,0),1)</f>
        <v>250.68</v>
      </c>
      <c r="L542" s="22" t="n">
        <f aca="false">ROUND(C542*K542,2)</f>
        <v>250.68</v>
      </c>
      <c r="M542" s="22" t="n">
        <f aca="false">IF(E542&gt;0,ROUND(E542*'UCO e Filme'!$A$2,2),0)</f>
        <v>0</v>
      </c>
      <c r="N542" s="22" t="n">
        <f aca="false">IF(I542&gt;0,ROUND(I542*'UCO e Filme'!$A$11,2),0)</f>
        <v>0</v>
      </c>
      <c r="O542" s="22" t="n">
        <f aca="false">ROUND(L542+M542+N542,2)</f>
        <v>250.68</v>
      </c>
    </row>
    <row r="543" customFormat="false" ht="11.25" hidden="false" customHeight="true" outlineLevel="0" collapsed="false">
      <c r="A543" s="17" t="n">
        <v>30210127</v>
      </c>
      <c r="B543" s="17" t="s">
        <v>585</v>
      </c>
      <c r="C543" s="23" t="n">
        <v>1</v>
      </c>
      <c r="D543" s="25" t="s">
        <v>69</v>
      </c>
      <c r="E543" s="19"/>
      <c r="F543" s="21" t="n">
        <v>1</v>
      </c>
      <c r="G543" s="21" t="n">
        <v>3</v>
      </c>
      <c r="H543" s="21"/>
      <c r="I543" s="21"/>
      <c r="J543" s="21"/>
      <c r="K543" s="22" t="n">
        <f aca="false">INDEX('Porte Honorário'!B:D,MATCH(TabJud!D543,'Porte Honorário'!A:A,0),1)</f>
        <v>209.71</v>
      </c>
      <c r="L543" s="22" t="n">
        <f aca="false">ROUND(C543*K543,2)</f>
        <v>209.71</v>
      </c>
      <c r="M543" s="22" t="n">
        <f aca="false">IF(E543&gt;0,ROUND(E543*'UCO e Filme'!$A$2,2),0)</f>
        <v>0</v>
      </c>
      <c r="N543" s="22" t="n">
        <f aca="false">IF(I543&gt;0,ROUND(I543*'UCO e Filme'!$A$11,2),0)</f>
        <v>0</v>
      </c>
      <c r="O543" s="22" t="n">
        <f aca="false">ROUND(L543+M543+N543,2)</f>
        <v>209.71</v>
      </c>
    </row>
    <row r="544" customFormat="false" ht="27.75" hidden="false" customHeight="true" outlineLevel="0" collapsed="false">
      <c r="A544" s="14" t="s">
        <v>586</v>
      </c>
      <c r="B544" s="14"/>
      <c r="C544" s="14"/>
      <c r="D544" s="14"/>
      <c r="E544" s="14"/>
      <c r="F544" s="14"/>
      <c r="G544" s="14"/>
      <c r="H544" s="14"/>
      <c r="I544" s="14"/>
      <c r="J544" s="14"/>
      <c r="K544" s="14"/>
      <c r="L544" s="14"/>
      <c r="M544" s="14"/>
      <c r="N544" s="14"/>
      <c r="O544" s="14"/>
    </row>
    <row r="545" customFormat="false" ht="11.25" hidden="false" customHeight="true" outlineLevel="0" collapsed="false">
      <c r="A545" s="17" t="n">
        <v>30211018</v>
      </c>
      <c r="B545" s="17" t="s">
        <v>587</v>
      </c>
      <c r="C545" s="23" t="n">
        <v>1</v>
      </c>
      <c r="D545" s="25" t="s">
        <v>93</v>
      </c>
      <c r="E545" s="19"/>
      <c r="F545" s="21" t="n">
        <v>1</v>
      </c>
      <c r="G545" s="21" t="n">
        <v>1</v>
      </c>
      <c r="H545" s="21"/>
      <c r="I545" s="21"/>
      <c r="J545" s="21"/>
      <c r="K545" s="22" t="n">
        <f aca="false">INDEX('Porte Honorário'!B:D,MATCH(TabJud!D545,'Porte Honorário'!A:A,0),1)</f>
        <v>250.68</v>
      </c>
      <c r="L545" s="22" t="n">
        <f aca="false">ROUND(C545*K545,2)</f>
        <v>250.68</v>
      </c>
      <c r="M545" s="22" t="n">
        <f aca="false">IF(E545&gt;0,ROUND(E545*'UCO e Filme'!$A$2,2),0)</f>
        <v>0</v>
      </c>
      <c r="N545" s="22" t="n">
        <f aca="false">IF(I545&gt;0,ROUND(I545*'UCO e Filme'!$A$11,2),0)</f>
        <v>0</v>
      </c>
      <c r="O545" s="22" t="n">
        <f aca="false">ROUND(L545+M545+N545,2)</f>
        <v>250.68</v>
      </c>
    </row>
    <row r="546" customFormat="false" ht="11.25" hidden="false" customHeight="true" outlineLevel="0" collapsed="false">
      <c r="A546" s="17" t="n">
        <v>30211034</v>
      </c>
      <c r="B546" s="17" t="s">
        <v>588</v>
      </c>
      <c r="C546" s="23" t="n">
        <v>1</v>
      </c>
      <c r="D546" s="25" t="s">
        <v>339</v>
      </c>
      <c r="E546" s="19"/>
      <c r="F546" s="21" t="n">
        <v>3</v>
      </c>
      <c r="G546" s="21" t="n">
        <v>5</v>
      </c>
      <c r="H546" s="21"/>
      <c r="I546" s="21"/>
      <c r="J546" s="21"/>
      <c r="K546" s="22" t="n">
        <f aca="false">INDEX('Porte Honorário'!B:D,MATCH(TabJud!D546,'Porte Honorário'!A:A,0),1)</f>
        <v>991.29</v>
      </c>
      <c r="L546" s="22" t="n">
        <f aca="false">ROUND(C546*K546,2)</f>
        <v>991.29</v>
      </c>
      <c r="M546" s="22" t="n">
        <f aca="false">IF(E546&gt;0,ROUND(E546*'UCO e Filme'!$A$2,2),0)</f>
        <v>0</v>
      </c>
      <c r="N546" s="22" t="n">
        <f aca="false">IF(I546&gt;0,ROUND(I546*'UCO e Filme'!$A$11,2),0)</f>
        <v>0</v>
      </c>
      <c r="O546" s="22" t="n">
        <f aca="false">ROUND(L546+M546+N546,2)</f>
        <v>991.29</v>
      </c>
    </row>
    <row r="547" customFormat="false" ht="11.25" hidden="false" customHeight="true" outlineLevel="0" collapsed="false">
      <c r="A547" s="17" t="n">
        <v>30211042</v>
      </c>
      <c r="B547" s="17" t="s">
        <v>589</v>
      </c>
      <c r="C547" s="23" t="n">
        <v>1</v>
      </c>
      <c r="D547" s="25" t="s">
        <v>339</v>
      </c>
      <c r="E547" s="19"/>
      <c r="F547" s="21" t="n">
        <v>2</v>
      </c>
      <c r="G547" s="21" t="n">
        <v>4</v>
      </c>
      <c r="H547" s="21"/>
      <c r="I547" s="21"/>
      <c r="J547" s="21"/>
      <c r="K547" s="22" t="n">
        <f aca="false">INDEX('Porte Honorário'!B:D,MATCH(TabJud!D547,'Porte Honorário'!A:A,0),1)</f>
        <v>991.29</v>
      </c>
      <c r="L547" s="22" t="n">
        <f aca="false">ROUND(C547*K547,2)</f>
        <v>991.29</v>
      </c>
      <c r="M547" s="22" t="n">
        <f aca="false">IF(E547&gt;0,ROUND(E547*'UCO e Filme'!$A$2,2),0)</f>
        <v>0</v>
      </c>
      <c r="N547" s="22" t="n">
        <f aca="false">IF(I547&gt;0,ROUND(I547*'UCO e Filme'!$A$11,2),0)</f>
        <v>0</v>
      </c>
      <c r="O547" s="22" t="n">
        <f aca="false">ROUND(L547+M547+N547,2)</f>
        <v>991.29</v>
      </c>
    </row>
    <row r="548" customFormat="false" ht="11.25" hidden="false" customHeight="true" outlineLevel="0" collapsed="false">
      <c r="A548" s="17" t="n">
        <v>30211050</v>
      </c>
      <c r="B548" s="17" t="s">
        <v>590</v>
      </c>
      <c r="C548" s="23" t="n">
        <v>1</v>
      </c>
      <c r="D548" s="25" t="s">
        <v>449</v>
      </c>
      <c r="E548" s="19"/>
      <c r="F548" s="21" t="n">
        <v>2</v>
      </c>
      <c r="G548" s="21" t="n">
        <v>5</v>
      </c>
      <c r="H548" s="21"/>
      <c r="I548" s="21"/>
      <c r="J548" s="21"/>
      <c r="K548" s="22" t="n">
        <f aca="false">INDEX('Porte Honorário'!B:D,MATCH(TabJud!D548,'Porte Honorário'!A:A,0),1)</f>
        <v>1171.51</v>
      </c>
      <c r="L548" s="22" t="n">
        <f aca="false">ROUND(C548*K548,2)</f>
        <v>1171.51</v>
      </c>
      <c r="M548" s="22" t="n">
        <f aca="false">IF(E548&gt;0,ROUND(E548*'UCO e Filme'!$A$2,2),0)</f>
        <v>0</v>
      </c>
      <c r="N548" s="22" t="n">
        <f aca="false">IF(I548&gt;0,ROUND(I548*'UCO e Filme'!$A$11,2),0)</f>
        <v>0</v>
      </c>
      <c r="O548" s="22" t="n">
        <f aca="false">ROUND(L548+M548+N548,2)</f>
        <v>1171.51</v>
      </c>
    </row>
    <row r="549" customFormat="false" ht="27.75" hidden="false" customHeight="true" outlineLevel="0" collapsed="false">
      <c r="A549" s="14" t="s">
        <v>591</v>
      </c>
      <c r="B549" s="14"/>
      <c r="C549" s="14"/>
      <c r="D549" s="14"/>
      <c r="E549" s="14"/>
      <c r="F549" s="14"/>
      <c r="G549" s="14"/>
      <c r="H549" s="14"/>
      <c r="I549" s="14"/>
      <c r="J549" s="14"/>
      <c r="K549" s="14"/>
      <c r="L549" s="14"/>
      <c r="M549" s="14"/>
      <c r="N549" s="14"/>
      <c r="O549" s="14"/>
    </row>
    <row r="550" customFormat="false" ht="11.25" hidden="false" customHeight="true" outlineLevel="0" collapsed="false">
      <c r="A550" s="17" t="n">
        <v>30212014</v>
      </c>
      <c r="B550" s="17" t="s">
        <v>592</v>
      </c>
      <c r="C550" s="23" t="n">
        <v>1</v>
      </c>
      <c r="D550" s="25" t="s">
        <v>296</v>
      </c>
      <c r="E550" s="19"/>
      <c r="F550" s="21" t="n">
        <v>2</v>
      </c>
      <c r="G550" s="21" t="n">
        <v>4</v>
      </c>
      <c r="H550" s="21"/>
      <c r="I550" s="21"/>
      <c r="J550" s="21"/>
      <c r="K550" s="22" t="n">
        <f aca="false">INDEX('Porte Honorário'!B:D,MATCH(TabJud!D550,'Porte Honorário'!A:A,0),1)</f>
        <v>709.46</v>
      </c>
      <c r="L550" s="22" t="n">
        <f aca="false">ROUND(C550*K550,2)</f>
        <v>709.46</v>
      </c>
      <c r="M550" s="22" t="n">
        <f aca="false">IF(E550&gt;0,ROUND(E550*'UCO e Filme'!$A$2,2),0)</f>
        <v>0</v>
      </c>
      <c r="N550" s="22" t="n">
        <f aca="false">IF(I550&gt;0,ROUND(I550*'UCO e Filme'!$A$11,2),0)</f>
        <v>0</v>
      </c>
      <c r="O550" s="22" t="n">
        <f aca="false">ROUND(L550+M550+N550,2)</f>
        <v>709.46</v>
      </c>
    </row>
    <row r="551" customFormat="false" ht="11.25" hidden="false" customHeight="true" outlineLevel="0" collapsed="false">
      <c r="A551" s="17" t="n">
        <v>30212022</v>
      </c>
      <c r="B551" s="17" t="s">
        <v>593</v>
      </c>
      <c r="C551" s="23" t="n">
        <v>1</v>
      </c>
      <c r="D551" s="25" t="s">
        <v>337</v>
      </c>
      <c r="E551" s="19"/>
      <c r="F551" s="21" t="n">
        <v>1</v>
      </c>
      <c r="G551" s="21" t="n">
        <v>2</v>
      </c>
      <c r="H551" s="21"/>
      <c r="I551" s="21"/>
      <c r="J551" s="21"/>
      <c r="K551" s="22" t="n">
        <f aca="false">INDEX('Porte Honorário'!B:D,MATCH(TabJud!D551,'Porte Honorário'!A:A,0),1)</f>
        <v>417.82</v>
      </c>
      <c r="L551" s="22" t="n">
        <f aca="false">ROUND(C551*K551,2)</f>
        <v>417.82</v>
      </c>
      <c r="M551" s="22" t="n">
        <f aca="false">IF(E551&gt;0,ROUND(E551*'UCO e Filme'!$A$2,2),0)</f>
        <v>0</v>
      </c>
      <c r="N551" s="22" t="n">
        <f aca="false">IF(I551&gt;0,ROUND(I551*'UCO e Filme'!$A$11,2),0)</f>
        <v>0</v>
      </c>
      <c r="O551" s="22" t="n">
        <f aca="false">ROUND(L551+M551+N551,2)</f>
        <v>417.82</v>
      </c>
    </row>
    <row r="552" customFormat="false" ht="11.25" hidden="false" customHeight="true" outlineLevel="0" collapsed="false">
      <c r="A552" s="17" t="n">
        <v>30212030</v>
      </c>
      <c r="B552" s="17" t="s">
        <v>594</v>
      </c>
      <c r="C552" s="23" t="n">
        <v>1</v>
      </c>
      <c r="D552" s="25" t="s">
        <v>343</v>
      </c>
      <c r="E552" s="19"/>
      <c r="F552" s="21" t="n">
        <v>2</v>
      </c>
      <c r="G552" s="21" t="n">
        <v>4</v>
      </c>
      <c r="H552" s="21"/>
      <c r="I552" s="21"/>
      <c r="J552" s="21"/>
      <c r="K552" s="22" t="n">
        <f aca="false">INDEX('Porte Honorário'!B:D,MATCH(TabJud!D552,'Porte Honorário'!A:A,0),1)</f>
        <v>909.36</v>
      </c>
      <c r="L552" s="22" t="n">
        <f aca="false">ROUND(C552*K552,2)</f>
        <v>909.36</v>
      </c>
      <c r="M552" s="22" t="n">
        <f aca="false">IF(E552&gt;0,ROUND(E552*'UCO e Filme'!$A$2,2),0)</f>
        <v>0</v>
      </c>
      <c r="N552" s="22" t="n">
        <f aca="false">IF(I552&gt;0,ROUND(I552*'UCO e Filme'!$A$11,2),0)</f>
        <v>0</v>
      </c>
      <c r="O552" s="22" t="n">
        <f aca="false">ROUND(L552+M552+N552,2)</f>
        <v>909.36</v>
      </c>
    </row>
    <row r="553" customFormat="false" ht="11.25" hidden="false" customHeight="true" outlineLevel="0" collapsed="false">
      <c r="A553" s="17" t="n">
        <v>30212049</v>
      </c>
      <c r="B553" s="17" t="s">
        <v>595</v>
      </c>
      <c r="C553" s="23" t="n">
        <v>1</v>
      </c>
      <c r="D553" s="25" t="s">
        <v>335</v>
      </c>
      <c r="E553" s="19"/>
      <c r="F553" s="21" t="n">
        <v>2</v>
      </c>
      <c r="G553" s="21" t="n">
        <v>5</v>
      </c>
      <c r="H553" s="21"/>
      <c r="I553" s="21"/>
      <c r="J553" s="21"/>
      <c r="K553" s="22" t="n">
        <f aca="false">INDEX('Porte Honorário'!B:D,MATCH(TabJud!D553,'Porte Honorário'!A:A,0),1)</f>
        <v>1091.25</v>
      </c>
      <c r="L553" s="22" t="n">
        <f aca="false">ROUND(C553*K553,2)</f>
        <v>1091.25</v>
      </c>
      <c r="M553" s="22" t="n">
        <f aca="false">IF(E553&gt;0,ROUND(E553*'UCO e Filme'!$A$2,2),0)</f>
        <v>0</v>
      </c>
      <c r="N553" s="22" t="n">
        <f aca="false">IF(I553&gt;0,ROUND(I553*'UCO e Filme'!$A$11,2),0)</f>
        <v>0</v>
      </c>
      <c r="O553" s="22" t="n">
        <f aca="false">ROUND(L553+M553+N553,2)</f>
        <v>1091.25</v>
      </c>
    </row>
    <row r="554" customFormat="false" ht="11.25" hidden="false" customHeight="true" outlineLevel="0" collapsed="false">
      <c r="A554" s="17" t="n">
        <v>30212057</v>
      </c>
      <c r="B554" s="17" t="s">
        <v>596</v>
      </c>
      <c r="C554" s="23" t="n">
        <v>1</v>
      </c>
      <c r="D554" s="25" t="s">
        <v>296</v>
      </c>
      <c r="E554" s="19"/>
      <c r="F554" s="21" t="n">
        <v>2</v>
      </c>
      <c r="G554" s="21" t="n">
        <v>3</v>
      </c>
      <c r="H554" s="21"/>
      <c r="I554" s="21"/>
      <c r="J554" s="21"/>
      <c r="K554" s="22" t="n">
        <f aca="false">INDEX('Porte Honorário'!B:D,MATCH(TabJud!D554,'Porte Honorário'!A:A,0),1)</f>
        <v>709.46</v>
      </c>
      <c r="L554" s="22" t="n">
        <f aca="false">ROUND(C554*K554,2)</f>
        <v>709.46</v>
      </c>
      <c r="M554" s="22" t="n">
        <f aca="false">IF(E554&gt;0,ROUND(E554*'UCO e Filme'!$A$2,2),0)</f>
        <v>0</v>
      </c>
      <c r="N554" s="22" t="n">
        <f aca="false">IF(I554&gt;0,ROUND(I554*'UCO e Filme'!$A$11,2),0)</f>
        <v>0</v>
      </c>
      <c r="O554" s="22" t="n">
        <f aca="false">ROUND(L554+M554+N554,2)</f>
        <v>709.46</v>
      </c>
    </row>
    <row r="555" customFormat="false" ht="11.25" hidden="false" customHeight="true" outlineLevel="0" collapsed="false">
      <c r="A555" s="17" t="n">
        <v>30212065</v>
      </c>
      <c r="B555" s="17" t="s">
        <v>597</v>
      </c>
      <c r="C555" s="23" t="n">
        <v>1</v>
      </c>
      <c r="D555" s="25" t="s">
        <v>296</v>
      </c>
      <c r="E555" s="19"/>
      <c r="F555" s="21" t="n">
        <v>1</v>
      </c>
      <c r="G555" s="21" t="n">
        <v>3</v>
      </c>
      <c r="H555" s="21"/>
      <c r="I555" s="21"/>
      <c r="J555" s="21"/>
      <c r="K555" s="22" t="n">
        <f aca="false">INDEX('Porte Honorário'!B:D,MATCH(TabJud!D555,'Porte Honorário'!A:A,0),1)</f>
        <v>709.46</v>
      </c>
      <c r="L555" s="22" t="n">
        <f aca="false">ROUND(C555*K555,2)</f>
        <v>709.46</v>
      </c>
      <c r="M555" s="22" t="n">
        <f aca="false">IF(E555&gt;0,ROUND(E555*'UCO e Filme'!$A$2,2),0)</f>
        <v>0</v>
      </c>
      <c r="N555" s="22" t="n">
        <f aca="false">IF(I555&gt;0,ROUND(I555*'UCO e Filme'!$A$11,2),0)</f>
        <v>0</v>
      </c>
      <c r="O555" s="22" t="n">
        <f aca="false">ROUND(L555+M555+N555,2)</f>
        <v>709.46</v>
      </c>
    </row>
    <row r="556" customFormat="false" ht="11.25" hidden="false" customHeight="true" outlineLevel="0" collapsed="false">
      <c r="A556" s="17" t="n">
        <v>30212073</v>
      </c>
      <c r="B556" s="17" t="s">
        <v>598</v>
      </c>
      <c r="C556" s="23" t="n">
        <v>1</v>
      </c>
      <c r="D556" s="25" t="s">
        <v>296</v>
      </c>
      <c r="E556" s="19"/>
      <c r="F556" s="21" t="n">
        <v>1</v>
      </c>
      <c r="G556" s="21" t="n">
        <v>3</v>
      </c>
      <c r="H556" s="21"/>
      <c r="I556" s="21"/>
      <c r="J556" s="21"/>
      <c r="K556" s="22" t="n">
        <f aca="false">INDEX('Porte Honorário'!B:D,MATCH(TabJud!D556,'Porte Honorário'!A:A,0),1)</f>
        <v>709.46</v>
      </c>
      <c r="L556" s="22" t="n">
        <f aca="false">ROUND(C556*K556,2)</f>
        <v>709.46</v>
      </c>
      <c r="M556" s="22" t="n">
        <f aca="false">IF(E556&gt;0,ROUND(E556*'UCO e Filme'!$A$2,2),0)</f>
        <v>0</v>
      </c>
      <c r="N556" s="22" t="n">
        <f aca="false">IF(I556&gt;0,ROUND(I556*'UCO e Filme'!$A$11,2),0)</f>
        <v>0</v>
      </c>
      <c r="O556" s="22" t="n">
        <f aca="false">ROUND(L556+M556+N556,2)</f>
        <v>709.46</v>
      </c>
    </row>
    <row r="557" customFormat="false" ht="11.25" hidden="false" customHeight="true" outlineLevel="0" collapsed="false">
      <c r="A557" s="17" t="n">
        <v>30212081</v>
      </c>
      <c r="B557" s="17" t="s">
        <v>599</v>
      </c>
      <c r="C557" s="23" t="n">
        <v>1</v>
      </c>
      <c r="D557" s="25" t="s">
        <v>600</v>
      </c>
      <c r="E557" s="19"/>
      <c r="F557" s="21" t="n">
        <v>2</v>
      </c>
      <c r="G557" s="21" t="n">
        <v>3</v>
      </c>
      <c r="H557" s="21"/>
      <c r="I557" s="21"/>
      <c r="J557" s="21"/>
      <c r="K557" s="22" t="n">
        <f aca="false">INDEX('Porte Honorário'!B:D,MATCH(TabJud!D557,'Porte Honorário'!A:A,0),1)</f>
        <v>599.66</v>
      </c>
      <c r="L557" s="22" t="n">
        <f aca="false">ROUND(C557*K557,2)</f>
        <v>599.66</v>
      </c>
      <c r="M557" s="22" t="n">
        <f aca="false">IF(E557&gt;0,ROUND(E557*'UCO e Filme'!$A$2,2),0)</f>
        <v>0</v>
      </c>
      <c r="N557" s="22" t="n">
        <f aca="false">IF(I557&gt;0,ROUND(I557*'UCO e Filme'!$A$11,2),0)</f>
        <v>0</v>
      </c>
      <c r="O557" s="22" t="n">
        <f aca="false">ROUND(L557+M557+N557,2)</f>
        <v>599.66</v>
      </c>
    </row>
    <row r="558" customFormat="false" ht="11.25" hidden="false" customHeight="true" outlineLevel="0" collapsed="false">
      <c r="A558" s="17" t="n">
        <v>30212090</v>
      </c>
      <c r="B558" s="17" t="s">
        <v>601</v>
      </c>
      <c r="C558" s="23" t="n">
        <v>1</v>
      </c>
      <c r="D558" s="25" t="s">
        <v>337</v>
      </c>
      <c r="E558" s="19"/>
      <c r="F558" s="21" t="n">
        <v>1</v>
      </c>
      <c r="G558" s="21" t="n">
        <v>2</v>
      </c>
      <c r="H558" s="21"/>
      <c r="I558" s="21"/>
      <c r="J558" s="21"/>
      <c r="K558" s="22" t="n">
        <f aca="false">INDEX('Porte Honorário'!B:D,MATCH(TabJud!D558,'Porte Honorário'!A:A,0),1)</f>
        <v>417.82</v>
      </c>
      <c r="L558" s="22" t="n">
        <f aca="false">ROUND(C558*K558,2)</f>
        <v>417.82</v>
      </c>
      <c r="M558" s="22" t="n">
        <f aca="false">IF(E558&gt;0,ROUND(E558*'UCO e Filme'!$A$2,2),0)</f>
        <v>0</v>
      </c>
      <c r="N558" s="22" t="n">
        <f aca="false">IF(I558&gt;0,ROUND(I558*'UCO e Filme'!$A$11,2),0)</f>
        <v>0</v>
      </c>
      <c r="O558" s="22" t="n">
        <f aca="false">ROUND(L558+M558+N558,2)</f>
        <v>417.82</v>
      </c>
    </row>
    <row r="559" customFormat="false" ht="11.25" hidden="false" customHeight="true" outlineLevel="0" collapsed="false">
      <c r="A559" s="17" t="n">
        <v>30212103</v>
      </c>
      <c r="B559" s="17" t="s">
        <v>602</v>
      </c>
      <c r="C559" s="23" t="n">
        <v>1</v>
      </c>
      <c r="D559" s="25" t="s">
        <v>103</v>
      </c>
      <c r="E559" s="19"/>
      <c r="F559" s="21" t="n">
        <v>1</v>
      </c>
      <c r="G559" s="21" t="n">
        <v>1</v>
      </c>
      <c r="H559" s="21"/>
      <c r="I559" s="21"/>
      <c r="J559" s="21"/>
      <c r="K559" s="22" t="n">
        <f aca="false">INDEX('Porte Honorário'!B:D,MATCH(TabJud!D559,'Porte Honorário'!A:A,0),1)</f>
        <v>183.5</v>
      </c>
      <c r="L559" s="22" t="n">
        <f aca="false">ROUND(C559*K559,2)</f>
        <v>183.5</v>
      </c>
      <c r="M559" s="22" t="n">
        <f aca="false">IF(E559&gt;0,ROUND(E559*'UCO e Filme'!$A$2,2),0)</f>
        <v>0</v>
      </c>
      <c r="N559" s="22" t="n">
        <f aca="false">IF(I559&gt;0,ROUND(I559*'UCO e Filme'!$A$11,2),0)</f>
        <v>0</v>
      </c>
      <c r="O559" s="22" t="n">
        <f aca="false">ROUND(L559+M559+N559,2)</f>
        <v>183.5</v>
      </c>
    </row>
    <row r="560" customFormat="false" ht="11.25" hidden="false" customHeight="true" outlineLevel="0" collapsed="false">
      <c r="A560" s="17" t="n">
        <v>30212111</v>
      </c>
      <c r="B560" s="17" t="s">
        <v>603</v>
      </c>
      <c r="C560" s="23" t="n">
        <v>1</v>
      </c>
      <c r="D560" s="25" t="s">
        <v>473</v>
      </c>
      <c r="E560" s="19"/>
      <c r="F560" s="21" t="n">
        <v>1</v>
      </c>
      <c r="G560" s="21" t="n">
        <v>5</v>
      </c>
      <c r="H560" s="21"/>
      <c r="I560" s="21"/>
      <c r="J560" s="21"/>
      <c r="K560" s="22" t="n">
        <f aca="false">INDEX('Porte Honorário'!B:D,MATCH(TabJud!D560,'Porte Honorário'!A:A,0),1)</f>
        <v>1491.02</v>
      </c>
      <c r="L560" s="22" t="n">
        <f aca="false">ROUND(C560*K560,2)</f>
        <v>1491.02</v>
      </c>
      <c r="M560" s="22" t="n">
        <f aca="false">IF(E560&gt;0,ROUND(E560*'UCO e Filme'!$A$2,2),0)</f>
        <v>0</v>
      </c>
      <c r="N560" s="22" t="n">
        <f aca="false">IF(I560&gt;0,ROUND(I560*'UCO e Filme'!$A$11,2),0)</f>
        <v>0</v>
      </c>
      <c r="O560" s="22" t="n">
        <f aca="false">ROUND(L560+M560+N560,2)</f>
        <v>1491.02</v>
      </c>
    </row>
    <row r="561" customFormat="false" ht="11.25" hidden="false" customHeight="true" outlineLevel="0" collapsed="false">
      <c r="A561" s="17" t="n">
        <v>30212120</v>
      </c>
      <c r="B561" s="17" t="s">
        <v>604</v>
      </c>
      <c r="C561" s="23" t="n">
        <v>1</v>
      </c>
      <c r="D561" s="25" t="s">
        <v>82</v>
      </c>
      <c r="E561" s="19"/>
      <c r="F561" s="21"/>
      <c r="G561" s="21" t="n">
        <v>0</v>
      </c>
      <c r="H561" s="21"/>
      <c r="I561" s="21"/>
      <c r="J561" s="21"/>
      <c r="K561" s="22" t="n">
        <f aca="false">INDEX('Porte Honorário'!B:D,MATCH(TabJud!D561,'Porte Honorário'!A:A,0),1)</f>
        <v>88.48</v>
      </c>
      <c r="L561" s="22" t="n">
        <f aca="false">ROUND(C561*K561,2)</f>
        <v>88.48</v>
      </c>
      <c r="M561" s="22" t="n">
        <f aca="false">IF(E561&gt;0,ROUND(E561*'UCO e Filme'!$A$2,2),0)</f>
        <v>0</v>
      </c>
      <c r="N561" s="22" t="n">
        <f aca="false">IF(I561&gt;0,ROUND(I561*'UCO e Filme'!$A$11,2),0)</f>
        <v>0</v>
      </c>
      <c r="O561" s="22" t="n">
        <f aca="false">ROUND(L561+M561+N561,2)</f>
        <v>88.48</v>
      </c>
    </row>
    <row r="562" customFormat="false" ht="11.25" hidden="false" customHeight="true" outlineLevel="0" collapsed="false">
      <c r="A562" s="17" t="n">
        <v>30212138</v>
      </c>
      <c r="B562" s="17" t="s">
        <v>605</v>
      </c>
      <c r="C562" s="23" t="n">
        <v>1</v>
      </c>
      <c r="D562" s="25" t="s">
        <v>335</v>
      </c>
      <c r="E562" s="19"/>
      <c r="F562" s="21" t="n">
        <v>1</v>
      </c>
      <c r="G562" s="21" t="n">
        <v>5</v>
      </c>
      <c r="H562" s="21"/>
      <c r="I562" s="21"/>
      <c r="J562" s="21"/>
      <c r="K562" s="22" t="n">
        <f aca="false">INDEX('Porte Honorário'!B:D,MATCH(TabJud!D562,'Porte Honorário'!A:A,0),1)</f>
        <v>1091.25</v>
      </c>
      <c r="L562" s="22" t="n">
        <f aca="false">ROUND(C562*K562,2)</f>
        <v>1091.25</v>
      </c>
      <c r="M562" s="22" t="n">
        <f aca="false">IF(E562&gt;0,ROUND(E562*'UCO e Filme'!$A$2,2),0)</f>
        <v>0</v>
      </c>
      <c r="N562" s="22" t="n">
        <f aca="false">IF(I562&gt;0,ROUND(I562*'UCO e Filme'!$A$11,2),0)</f>
        <v>0</v>
      </c>
      <c r="O562" s="22" t="n">
        <f aca="false">ROUND(L562+M562+N562,2)</f>
        <v>1091.25</v>
      </c>
    </row>
    <row r="563" customFormat="false" ht="11.25" hidden="false" customHeight="true" outlineLevel="0" collapsed="false">
      <c r="A563" s="17" t="n">
        <v>30212146</v>
      </c>
      <c r="B563" s="17" t="s">
        <v>606</v>
      </c>
      <c r="C563" s="23" t="n">
        <v>1</v>
      </c>
      <c r="D563" s="25" t="s">
        <v>490</v>
      </c>
      <c r="E563" s="19"/>
      <c r="F563" s="21" t="n">
        <v>2</v>
      </c>
      <c r="G563" s="21" t="n">
        <v>5</v>
      </c>
      <c r="H563" s="21"/>
      <c r="I563" s="21"/>
      <c r="J563" s="21"/>
      <c r="K563" s="22" t="n">
        <f aca="false">INDEX('Porte Honorário'!B:D,MATCH(TabJud!D563,'Porte Honorário'!A:A,0),1)</f>
        <v>1409.1</v>
      </c>
      <c r="L563" s="22" t="n">
        <f aca="false">ROUND(C563*K563,2)</f>
        <v>1409.1</v>
      </c>
      <c r="M563" s="22" t="n">
        <f aca="false">IF(E563&gt;0,ROUND(E563*'UCO e Filme'!$A$2,2),0)</f>
        <v>0</v>
      </c>
      <c r="N563" s="22" t="n">
        <f aca="false">IF(I563&gt;0,ROUND(I563*'UCO e Filme'!$A$11,2),0)</f>
        <v>0</v>
      </c>
      <c r="O563" s="22" t="n">
        <f aca="false">ROUND(L563+M563+N563,2)</f>
        <v>1409.1</v>
      </c>
    </row>
    <row r="564" customFormat="false" ht="11.25" hidden="false" customHeight="true" outlineLevel="0" collapsed="false">
      <c r="A564" s="17" t="n">
        <v>30212154</v>
      </c>
      <c r="B564" s="17" t="s">
        <v>607</v>
      </c>
      <c r="C564" s="23" t="n">
        <v>1</v>
      </c>
      <c r="D564" s="25" t="s">
        <v>343</v>
      </c>
      <c r="E564" s="19"/>
      <c r="F564" s="21" t="n">
        <v>2</v>
      </c>
      <c r="G564" s="21" t="n">
        <v>5</v>
      </c>
      <c r="H564" s="21"/>
      <c r="I564" s="21"/>
      <c r="J564" s="21"/>
      <c r="K564" s="22" t="n">
        <f aca="false">INDEX('Porte Honorário'!B:D,MATCH(TabJud!D564,'Porte Honorário'!A:A,0),1)</f>
        <v>909.36</v>
      </c>
      <c r="L564" s="22" t="n">
        <f aca="false">ROUND(C564*K564,2)</f>
        <v>909.36</v>
      </c>
      <c r="M564" s="22" t="n">
        <f aca="false">IF(E564&gt;0,ROUND(E564*'UCO e Filme'!$A$2,2),0)</f>
        <v>0</v>
      </c>
      <c r="N564" s="22" t="n">
        <f aca="false">IF(I564&gt;0,ROUND(I564*'UCO e Filme'!$A$11,2),0)</f>
        <v>0</v>
      </c>
      <c r="O564" s="22" t="n">
        <f aca="false">ROUND(L564+M564+N564,2)</f>
        <v>909.36</v>
      </c>
    </row>
    <row r="565" customFormat="false" ht="11.25" hidden="false" customHeight="true" outlineLevel="0" collapsed="false">
      <c r="A565" s="17" t="n">
        <v>30212162</v>
      </c>
      <c r="B565" s="17" t="s">
        <v>608</v>
      </c>
      <c r="C565" s="23" t="n">
        <v>1</v>
      </c>
      <c r="D565" s="25" t="s">
        <v>339</v>
      </c>
      <c r="E565" s="19"/>
      <c r="F565" s="21" t="n">
        <v>1</v>
      </c>
      <c r="G565" s="21" t="n">
        <v>5</v>
      </c>
      <c r="H565" s="21"/>
      <c r="I565" s="21"/>
      <c r="J565" s="21"/>
      <c r="K565" s="22" t="n">
        <f aca="false">INDEX('Porte Honorário'!B:D,MATCH(TabJud!D565,'Porte Honorário'!A:A,0),1)</f>
        <v>991.29</v>
      </c>
      <c r="L565" s="22" t="n">
        <f aca="false">ROUND(C565*K565,2)</f>
        <v>991.29</v>
      </c>
      <c r="M565" s="22" t="n">
        <f aca="false">IF(E565&gt;0,ROUND(E565*'UCO e Filme'!$A$2,2),0)</f>
        <v>0</v>
      </c>
      <c r="N565" s="22" t="n">
        <f aca="false">IF(I565&gt;0,ROUND(I565*'UCO e Filme'!$A$11,2),0)</f>
        <v>0</v>
      </c>
      <c r="O565" s="22" t="n">
        <f aca="false">ROUND(L565+M565+N565,2)</f>
        <v>991.29</v>
      </c>
    </row>
    <row r="566" customFormat="false" ht="11.25" hidden="false" customHeight="true" outlineLevel="0" collapsed="false">
      <c r="A566" s="17" t="n">
        <v>30212170</v>
      </c>
      <c r="B566" s="17" t="s">
        <v>609</v>
      </c>
      <c r="C566" s="23" t="n">
        <v>1</v>
      </c>
      <c r="D566" s="25" t="s">
        <v>343</v>
      </c>
      <c r="E566" s="19"/>
      <c r="F566" s="21" t="n">
        <v>1</v>
      </c>
      <c r="G566" s="21" t="n">
        <v>4</v>
      </c>
      <c r="H566" s="21"/>
      <c r="I566" s="21"/>
      <c r="J566" s="21"/>
      <c r="K566" s="22" t="n">
        <f aca="false">INDEX('Porte Honorário'!B:D,MATCH(TabJud!D566,'Porte Honorário'!A:A,0),1)</f>
        <v>909.36</v>
      </c>
      <c r="L566" s="22" t="n">
        <f aca="false">ROUND(C566*K566,2)</f>
        <v>909.36</v>
      </c>
      <c r="M566" s="22" t="n">
        <f aca="false">IF(E566&gt;0,ROUND(E566*'UCO e Filme'!$A$2,2),0)</f>
        <v>0</v>
      </c>
      <c r="N566" s="22" t="n">
        <f aca="false">IF(I566&gt;0,ROUND(I566*'UCO e Filme'!$A$11,2),0)</f>
        <v>0</v>
      </c>
      <c r="O566" s="22" t="n">
        <f aca="false">ROUND(L566+M566+N566,2)</f>
        <v>909.36</v>
      </c>
    </row>
    <row r="567" customFormat="false" ht="11.25" hidden="false" customHeight="true" outlineLevel="0" collapsed="false">
      <c r="A567" s="17" t="n">
        <v>30212189</v>
      </c>
      <c r="B567" s="17" t="s">
        <v>610</v>
      </c>
      <c r="C567" s="23" t="n">
        <v>1</v>
      </c>
      <c r="D567" s="25" t="s">
        <v>296</v>
      </c>
      <c r="E567" s="19"/>
      <c r="F567" s="21" t="n">
        <v>2</v>
      </c>
      <c r="G567" s="21" t="n">
        <v>4</v>
      </c>
      <c r="H567" s="21"/>
      <c r="I567" s="21"/>
      <c r="J567" s="21"/>
      <c r="K567" s="22" t="n">
        <f aca="false">INDEX('Porte Honorário'!B:D,MATCH(TabJud!D567,'Porte Honorário'!A:A,0),1)</f>
        <v>709.46</v>
      </c>
      <c r="L567" s="22" t="n">
        <f aca="false">ROUND(C567*K567,2)</f>
        <v>709.46</v>
      </c>
      <c r="M567" s="22" t="n">
        <f aca="false">IF(E567&gt;0,ROUND(E567*'UCO e Filme'!$A$2,2),0)</f>
        <v>0</v>
      </c>
      <c r="N567" s="22" t="n">
        <f aca="false">IF(I567&gt;0,ROUND(I567*'UCO e Filme'!$A$11,2),0)</f>
        <v>0</v>
      </c>
      <c r="O567" s="22" t="n">
        <f aca="false">ROUND(L567+M567+N567,2)</f>
        <v>709.46</v>
      </c>
    </row>
    <row r="568" customFormat="false" ht="11.25" hidden="false" customHeight="true" outlineLevel="0" collapsed="false">
      <c r="A568" s="17" t="n">
        <v>30212197</v>
      </c>
      <c r="B568" s="17" t="s">
        <v>611</v>
      </c>
      <c r="C568" s="23" t="n">
        <v>1</v>
      </c>
      <c r="D568" s="25" t="s">
        <v>73</v>
      </c>
      <c r="E568" s="19"/>
      <c r="F568" s="21" t="n">
        <v>1</v>
      </c>
      <c r="G568" s="21" t="n">
        <v>3</v>
      </c>
      <c r="H568" s="21"/>
      <c r="I568" s="21"/>
      <c r="J568" s="21"/>
      <c r="K568" s="22" t="n">
        <f aca="false">INDEX('Porte Honorário'!B:D,MATCH(TabJud!D568,'Porte Honorário'!A:A,0),1)</f>
        <v>360.46</v>
      </c>
      <c r="L568" s="22" t="n">
        <f aca="false">ROUND(C568*K568,2)</f>
        <v>360.46</v>
      </c>
      <c r="M568" s="22" t="n">
        <f aca="false">IF(E568&gt;0,ROUND(E568*'UCO e Filme'!$A$2,2),0)</f>
        <v>0</v>
      </c>
      <c r="N568" s="22" t="n">
        <f aca="false">IF(I568&gt;0,ROUND(I568*'UCO e Filme'!$A$11,2),0)</f>
        <v>0</v>
      </c>
      <c r="O568" s="22" t="n">
        <f aca="false">ROUND(L568+M568+N568,2)</f>
        <v>360.46</v>
      </c>
    </row>
    <row r="569" customFormat="false" ht="27.75" hidden="false" customHeight="true" outlineLevel="0" collapsed="false">
      <c r="A569" s="14" t="s">
        <v>612</v>
      </c>
      <c r="B569" s="14"/>
      <c r="C569" s="14"/>
      <c r="D569" s="14"/>
      <c r="E569" s="14"/>
      <c r="F569" s="14"/>
      <c r="G569" s="14"/>
      <c r="H569" s="14"/>
      <c r="I569" s="14"/>
      <c r="J569" s="14"/>
      <c r="K569" s="14"/>
      <c r="L569" s="14"/>
      <c r="M569" s="14"/>
      <c r="N569" s="14"/>
      <c r="O569" s="14"/>
    </row>
    <row r="570" customFormat="false" ht="11.25" hidden="false" customHeight="true" outlineLevel="0" collapsed="false">
      <c r="A570" s="17" t="n">
        <v>30213010</v>
      </c>
      <c r="B570" s="17" t="s">
        <v>613</v>
      </c>
      <c r="C570" s="23" t="n">
        <v>1</v>
      </c>
      <c r="D570" s="25" t="s">
        <v>52</v>
      </c>
      <c r="E570" s="19"/>
      <c r="F570" s="21"/>
      <c r="G570" s="21" t="n">
        <v>0</v>
      </c>
      <c r="H570" s="21"/>
      <c r="I570" s="21"/>
      <c r="J570" s="21"/>
      <c r="K570" s="22" t="n">
        <f aca="false">INDEX('Porte Honorário'!B:D,MATCH(TabJud!D570,'Porte Honorário'!A:A,0),1)</f>
        <v>144.2</v>
      </c>
      <c r="L570" s="22" t="n">
        <f aca="false">ROUND(C570*K570,2)</f>
        <v>144.2</v>
      </c>
      <c r="M570" s="22" t="n">
        <f aca="false">IF(E570&gt;0,ROUND(E570*'UCO e Filme'!$A$2,2),0)</f>
        <v>0</v>
      </c>
      <c r="N570" s="22" t="n">
        <f aca="false">IF(I570&gt;0,ROUND(I570*'UCO e Filme'!$A$11,2),0)</f>
        <v>0</v>
      </c>
      <c r="O570" s="22" t="n">
        <f aca="false">ROUND(L570+M570+N570,2)</f>
        <v>144.2</v>
      </c>
    </row>
    <row r="571" customFormat="false" ht="11.25" hidden="false" customHeight="true" outlineLevel="0" collapsed="false">
      <c r="A571" s="17" t="n">
        <v>30213029</v>
      </c>
      <c r="B571" s="17" t="s">
        <v>614</v>
      </c>
      <c r="C571" s="23" t="n">
        <v>1</v>
      </c>
      <c r="D571" s="25" t="s">
        <v>436</v>
      </c>
      <c r="E571" s="19"/>
      <c r="F571" s="21" t="n">
        <v>3</v>
      </c>
      <c r="G571" s="21" t="n">
        <v>5</v>
      </c>
      <c r="H571" s="21"/>
      <c r="I571" s="21"/>
      <c r="J571" s="21"/>
      <c r="K571" s="22" t="n">
        <f aca="false">INDEX('Porte Honorário'!B:D,MATCH(TabJud!D571,'Porte Honorário'!A:A,0),1)</f>
        <v>1269.81</v>
      </c>
      <c r="L571" s="22" t="n">
        <f aca="false">ROUND(C571*K571,2)</f>
        <v>1269.81</v>
      </c>
      <c r="M571" s="22" t="n">
        <f aca="false">IF(E571&gt;0,ROUND(E571*'UCO e Filme'!$A$2,2),0)</f>
        <v>0</v>
      </c>
      <c r="N571" s="22" t="n">
        <f aca="false">IF(I571&gt;0,ROUND(I571*'UCO e Filme'!$A$11,2),0)</f>
        <v>0</v>
      </c>
      <c r="O571" s="22" t="n">
        <f aca="false">ROUND(L571+M571+N571,2)</f>
        <v>1269.81</v>
      </c>
    </row>
    <row r="572" customFormat="false" ht="11.25" hidden="false" customHeight="true" outlineLevel="0" collapsed="false">
      <c r="A572" s="17" t="n">
        <v>30213037</v>
      </c>
      <c r="B572" s="17" t="s">
        <v>615</v>
      </c>
      <c r="C572" s="23" t="n">
        <v>1</v>
      </c>
      <c r="D572" s="25" t="s">
        <v>73</v>
      </c>
      <c r="E572" s="19"/>
      <c r="F572" s="21" t="n">
        <v>2</v>
      </c>
      <c r="G572" s="21" t="n">
        <v>4</v>
      </c>
      <c r="H572" s="21"/>
      <c r="I572" s="21"/>
      <c r="J572" s="21"/>
      <c r="K572" s="22" t="n">
        <f aca="false">INDEX('Porte Honorário'!B:D,MATCH(TabJud!D572,'Porte Honorário'!A:A,0),1)</f>
        <v>360.46</v>
      </c>
      <c r="L572" s="22" t="n">
        <f aca="false">ROUND(C572*K572,2)</f>
        <v>360.46</v>
      </c>
      <c r="M572" s="22" t="n">
        <f aca="false">IF(E572&gt;0,ROUND(E572*'UCO e Filme'!$A$2,2),0)</f>
        <v>0</v>
      </c>
      <c r="N572" s="22" t="n">
        <f aca="false">IF(I572&gt;0,ROUND(I572*'UCO e Filme'!$A$11,2),0)</f>
        <v>0</v>
      </c>
      <c r="O572" s="22" t="n">
        <f aca="false">ROUND(L572+M572+N572,2)</f>
        <v>360.46</v>
      </c>
    </row>
    <row r="573" customFormat="false" ht="11.25" hidden="false" customHeight="true" outlineLevel="0" collapsed="false">
      <c r="A573" s="17" t="n">
        <v>30213045</v>
      </c>
      <c r="B573" s="17" t="s">
        <v>616</v>
      </c>
      <c r="C573" s="23" t="n">
        <v>1</v>
      </c>
      <c r="D573" s="25" t="s">
        <v>296</v>
      </c>
      <c r="E573" s="19"/>
      <c r="F573" s="21" t="n">
        <v>2</v>
      </c>
      <c r="G573" s="21" t="n">
        <v>4</v>
      </c>
      <c r="H573" s="21"/>
      <c r="I573" s="21"/>
      <c r="J573" s="21"/>
      <c r="K573" s="22" t="n">
        <f aca="false">INDEX('Porte Honorário'!B:D,MATCH(TabJud!D573,'Porte Honorário'!A:A,0),1)</f>
        <v>709.46</v>
      </c>
      <c r="L573" s="22" t="n">
        <f aca="false">ROUND(C573*K573,2)</f>
        <v>709.46</v>
      </c>
      <c r="M573" s="22" t="n">
        <f aca="false">IF(E573&gt;0,ROUND(E573*'UCO e Filme'!$A$2,2),0)</f>
        <v>0</v>
      </c>
      <c r="N573" s="22" t="n">
        <f aca="false">IF(I573&gt;0,ROUND(I573*'UCO e Filme'!$A$11,2),0)</f>
        <v>0</v>
      </c>
      <c r="O573" s="22" t="n">
        <f aca="false">ROUND(L573+M573+N573,2)</f>
        <v>709.46</v>
      </c>
    </row>
    <row r="574" customFormat="false" ht="11.25" hidden="false" customHeight="true" outlineLevel="0" collapsed="false">
      <c r="A574" s="17" t="n">
        <v>30213053</v>
      </c>
      <c r="B574" s="17" t="s">
        <v>617</v>
      </c>
      <c r="C574" s="23" t="n">
        <v>1</v>
      </c>
      <c r="D574" s="25" t="s">
        <v>343</v>
      </c>
      <c r="E574" s="19"/>
      <c r="F574" s="21" t="n">
        <v>2</v>
      </c>
      <c r="G574" s="21" t="n">
        <v>5</v>
      </c>
      <c r="H574" s="21"/>
      <c r="I574" s="21"/>
      <c r="J574" s="21"/>
      <c r="K574" s="22" t="n">
        <f aca="false">INDEX('Porte Honorário'!B:D,MATCH(TabJud!D574,'Porte Honorário'!A:A,0),1)</f>
        <v>909.36</v>
      </c>
      <c r="L574" s="22" t="n">
        <f aca="false">ROUND(C574*K574,2)</f>
        <v>909.36</v>
      </c>
      <c r="M574" s="22" t="n">
        <f aca="false">IF(E574&gt;0,ROUND(E574*'UCO e Filme'!$A$2,2),0)</f>
        <v>0</v>
      </c>
      <c r="N574" s="22" t="n">
        <f aca="false">IF(I574&gt;0,ROUND(I574*'UCO e Filme'!$A$11,2),0)</f>
        <v>0</v>
      </c>
      <c r="O574" s="22" t="n">
        <f aca="false">ROUND(L574+M574+N574,2)</f>
        <v>909.36</v>
      </c>
    </row>
    <row r="575" customFormat="false" ht="27.75" hidden="false" customHeight="true" outlineLevel="0" collapsed="false">
      <c r="A575" s="14" t="s">
        <v>618</v>
      </c>
      <c r="B575" s="14"/>
      <c r="C575" s="14"/>
      <c r="D575" s="14"/>
      <c r="E575" s="14"/>
      <c r="F575" s="14"/>
      <c r="G575" s="14"/>
      <c r="H575" s="14"/>
      <c r="I575" s="14"/>
      <c r="J575" s="14"/>
      <c r="K575" s="14"/>
      <c r="L575" s="14"/>
      <c r="M575" s="14"/>
      <c r="N575" s="14"/>
      <c r="O575" s="14"/>
    </row>
    <row r="576" customFormat="false" ht="11.25" hidden="false" customHeight="true" outlineLevel="0" collapsed="false">
      <c r="A576" s="17" t="n">
        <v>30214017</v>
      </c>
      <c r="B576" s="17" t="s">
        <v>619</v>
      </c>
      <c r="C576" s="23" t="n">
        <v>1</v>
      </c>
      <c r="D576" s="25" t="s">
        <v>247</v>
      </c>
      <c r="E576" s="19"/>
      <c r="F576" s="21" t="n">
        <v>1</v>
      </c>
      <c r="G576" s="21" t="n">
        <v>1</v>
      </c>
      <c r="H576" s="21"/>
      <c r="I576" s="21"/>
      <c r="J576" s="21"/>
      <c r="K576" s="22" t="n">
        <f aca="false">INDEX('Porte Honorário'!B:D,MATCH(TabJud!D576,'Porte Honorário'!A:A,0),1)</f>
        <v>542.33</v>
      </c>
      <c r="L576" s="22" t="n">
        <f aca="false">ROUND(C576*K576,2)</f>
        <v>542.33</v>
      </c>
      <c r="M576" s="22" t="n">
        <f aca="false">IF(E576&gt;0,ROUND(E576*'UCO e Filme'!$A$2,2),0)</f>
        <v>0</v>
      </c>
      <c r="N576" s="22" t="n">
        <f aca="false">IF(I576&gt;0,ROUND(I576*'UCO e Filme'!$A$11,2),0)</f>
        <v>0</v>
      </c>
      <c r="O576" s="22" t="n">
        <f aca="false">ROUND(L576+M576+N576,2)</f>
        <v>542.33</v>
      </c>
    </row>
    <row r="577" customFormat="false" ht="11.25" hidden="false" customHeight="true" outlineLevel="0" collapsed="false">
      <c r="A577" s="17" t="n">
        <v>30214025</v>
      </c>
      <c r="B577" s="17" t="s">
        <v>620</v>
      </c>
      <c r="C577" s="23" t="n">
        <v>1</v>
      </c>
      <c r="D577" s="25" t="s">
        <v>436</v>
      </c>
      <c r="E577" s="19"/>
      <c r="F577" s="21" t="n">
        <v>2</v>
      </c>
      <c r="G577" s="21" t="n">
        <v>5</v>
      </c>
      <c r="H577" s="21"/>
      <c r="I577" s="21"/>
      <c r="J577" s="21"/>
      <c r="K577" s="22" t="n">
        <f aca="false">INDEX('Porte Honorário'!B:D,MATCH(TabJud!D577,'Porte Honorário'!A:A,0),1)</f>
        <v>1269.81</v>
      </c>
      <c r="L577" s="22" t="n">
        <f aca="false">ROUND(C577*K577,2)</f>
        <v>1269.81</v>
      </c>
      <c r="M577" s="22" t="n">
        <f aca="false">IF(E577&gt;0,ROUND(E577*'UCO e Filme'!$A$2,2),0)</f>
        <v>0</v>
      </c>
      <c r="N577" s="22" t="n">
        <f aca="false">IF(I577&gt;0,ROUND(I577*'UCO e Filme'!$A$11,2),0)</f>
        <v>0</v>
      </c>
      <c r="O577" s="22" t="n">
        <f aca="false">ROUND(L577+M577+N577,2)</f>
        <v>1269.81</v>
      </c>
    </row>
    <row r="578" customFormat="false" ht="11.25" hidden="false" customHeight="true" outlineLevel="0" collapsed="false">
      <c r="A578" s="17" t="n">
        <v>30214033</v>
      </c>
      <c r="B578" s="17" t="s">
        <v>621</v>
      </c>
      <c r="C578" s="23" t="n">
        <v>1</v>
      </c>
      <c r="D578" s="25" t="s">
        <v>73</v>
      </c>
      <c r="E578" s="19"/>
      <c r="F578" s="21" t="n">
        <v>1</v>
      </c>
      <c r="G578" s="21" t="n">
        <v>4</v>
      </c>
      <c r="H578" s="21"/>
      <c r="I578" s="21"/>
      <c r="J578" s="21"/>
      <c r="K578" s="22" t="n">
        <f aca="false">INDEX('Porte Honorário'!B:D,MATCH(TabJud!D578,'Porte Honorário'!A:A,0),1)</f>
        <v>360.46</v>
      </c>
      <c r="L578" s="22" t="n">
        <f aca="false">ROUND(C578*K578,2)</f>
        <v>360.46</v>
      </c>
      <c r="M578" s="22" t="n">
        <f aca="false">IF(E578&gt;0,ROUND(E578*'UCO e Filme'!$A$2,2),0)</f>
        <v>0</v>
      </c>
      <c r="N578" s="22" t="n">
        <f aca="false">IF(I578&gt;0,ROUND(I578*'UCO e Filme'!$A$11,2),0)</f>
        <v>0</v>
      </c>
      <c r="O578" s="22" t="n">
        <f aca="false">ROUND(L578+M578+N578,2)</f>
        <v>360.46</v>
      </c>
    </row>
    <row r="579" customFormat="false" ht="11.25" hidden="false" customHeight="true" outlineLevel="0" collapsed="false">
      <c r="A579" s="17" t="n">
        <v>30214041</v>
      </c>
      <c r="B579" s="17" t="s">
        <v>622</v>
      </c>
      <c r="C579" s="23" t="n">
        <v>1</v>
      </c>
      <c r="D579" s="25" t="s">
        <v>343</v>
      </c>
      <c r="E579" s="19"/>
      <c r="F579" s="21" t="n">
        <v>2</v>
      </c>
      <c r="G579" s="21" t="n">
        <v>4</v>
      </c>
      <c r="H579" s="21"/>
      <c r="I579" s="21"/>
      <c r="J579" s="21"/>
      <c r="K579" s="22" t="n">
        <f aca="false">INDEX('Porte Honorário'!B:D,MATCH(TabJud!D579,'Porte Honorário'!A:A,0),1)</f>
        <v>909.36</v>
      </c>
      <c r="L579" s="22" t="n">
        <f aca="false">ROUND(C579*K579,2)</f>
        <v>909.36</v>
      </c>
      <c r="M579" s="22" t="n">
        <f aca="false">IF(E579&gt;0,ROUND(E579*'UCO e Filme'!$A$2,2),0)</f>
        <v>0</v>
      </c>
      <c r="N579" s="22" t="n">
        <f aca="false">IF(I579&gt;0,ROUND(I579*'UCO e Filme'!$A$11,2),0)</f>
        <v>0</v>
      </c>
      <c r="O579" s="22" t="n">
        <f aca="false">ROUND(L579+M579+N579,2)</f>
        <v>909.36</v>
      </c>
    </row>
    <row r="580" customFormat="false" ht="11.25" hidden="false" customHeight="true" outlineLevel="0" collapsed="false">
      <c r="A580" s="17" t="n">
        <v>30214050</v>
      </c>
      <c r="B580" s="17" t="s">
        <v>623</v>
      </c>
      <c r="C580" s="23" t="n">
        <v>1</v>
      </c>
      <c r="D580" s="25" t="s">
        <v>449</v>
      </c>
      <c r="E580" s="19"/>
      <c r="F580" s="21" t="n">
        <v>2</v>
      </c>
      <c r="G580" s="21" t="n">
        <v>4</v>
      </c>
      <c r="H580" s="21"/>
      <c r="I580" s="21"/>
      <c r="J580" s="21"/>
      <c r="K580" s="22" t="n">
        <f aca="false">INDEX('Porte Honorário'!B:D,MATCH(TabJud!D580,'Porte Honorário'!A:A,0),1)</f>
        <v>1171.51</v>
      </c>
      <c r="L580" s="22" t="n">
        <f aca="false">ROUND(C580*K580,2)</f>
        <v>1171.51</v>
      </c>
      <c r="M580" s="22" t="n">
        <f aca="false">IF(E580&gt;0,ROUND(E580*'UCO e Filme'!$A$2,2),0)</f>
        <v>0</v>
      </c>
      <c r="N580" s="22" t="n">
        <f aca="false">IF(I580&gt;0,ROUND(I580*'UCO e Filme'!$A$11,2),0)</f>
        <v>0</v>
      </c>
      <c r="O580" s="22" t="n">
        <f aca="false">ROUND(L580+M580+N580,2)</f>
        <v>1171.51</v>
      </c>
    </row>
    <row r="581" customFormat="false" ht="27.75" hidden="false" customHeight="true" outlineLevel="0" collapsed="false">
      <c r="A581" s="14" t="s">
        <v>624</v>
      </c>
      <c r="B581" s="14"/>
      <c r="C581" s="14"/>
      <c r="D581" s="14"/>
      <c r="E581" s="14"/>
      <c r="F581" s="14"/>
      <c r="G581" s="14"/>
      <c r="H581" s="14"/>
      <c r="I581" s="14"/>
      <c r="J581" s="14"/>
      <c r="K581" s="14"/>
      <c r="L581" s="14"/>
      <c r="M581" s="14"/>
      <c r="N581" s="14"/>
      <c r="O581" s="14"/>
    </row>
    <row r="582" customFormat="false" ht="11.25" hidden="false" customHeight="true" outlineLevel="0" collapsed="false">
      <c r="A582" s="17" t="n">
        <v>30215013</v>
      </c>
      <c r="B582" s="17" t="s">
        <v>625</v>
      </c>
      <c r="C582" s="23" t="n">
        <v>1</v>
      </c>
      <c r="D582" s="25" t="s">
        <v>343</v>
      </c>
      <c r="E582" s="19"/>
      <c r="F582" s="21" t="n">
        <v>1</v>
      </c>
      <c r="G582" s="21" t="n">
        <v>4</v>
      </c>
      <c r="H582" s="21"/>
      <c r="I582" s="21"/>
      <c r="J582" s="21"/>
      <c r="K582" s="22" t="n">
        <f aca="false">INDEX('Porte Honorário'!B:D,MATCH(TabJud!D582,'Porte Honorário'!A:A,0),1)</f>
        <v>909.36</v>
      </c>
      <c r="L582" s="22" t="n">
        <f aca="false">ROUND(C582*K582,2)</f>
        <v>909.36</v>
      </c>
      <c r="M582" s="22" t="n">
        <f aca="false">IF(E582&gt;0,ROUND(E582*'UCO e Filme'!$A$2,2),0)</f>
        <v>0</v>
      </c>
      <c r="N582" s="22" t="n">
        <f aca="false">IF(I582&gt;0,ROUND(I582*'UCO e Filme'!$A$11,2),0)</f>
        <v>0</v>
      </c>
      <c r="O582" s="22" t="n">
        <f aca="false">ROUND(L582+M582+N582,2)</f>
        <v>909.36</v>
      </c>
    </row>
    <row r="583" customFormat="false" ht="11.25" hidden="false" customHeight="true" outlineLevel="0" collapsed="false">
      <c r="A583" s="17" t="n">
        <v>30215021</v>
      </c>
      <c r="B583" s="17" t="s">
        <v>626</v>
      </c>
      <c r="C583" s="23" t="n">
        <v>1</v>
      </c>
      <c r="D583" s="25" t="s">
        <v>335</v>
      </c>
      <c r="E583" s="19"/>
      <c r="F583" s="21" t="n">
        <v>2</v>
      </c>
      <c r="G583" s="21" t="n">
        <v>5</v>
      </c>
      <c r="H583" s="21"/>
      <c r="I583" s="21"/>
      <c r="J583" s="21"/>
      <c r="K583" s="22" t="n">
        <f aca="false">INDEX('Porte Honorário'!B:D,MATCH(TabJud!D583,'Porte Honorário'!A:A,0),1)</f>
        <v>1091.25</v>
      </c>
      <c r="L583" s="22" t="n">
        <f aca="false">ROUND(C583*K583,2)</f>
        <v>1091.25</v>
      </c>
      <c r="M583" s="22" t="n">
        <f aca="false">IF(E583&gt;0,ROUND(E583*'UCO e Filme'!$A$2,2),0)</f>
        <v>0</v>
      </c>
      <c r="N583" s="22" t="n">
        <f aca="false">IF(I583&gt;0,ROUND(I583*'UCO e Filme'!$A$11,2),0)</f>
        <v>0</v>
      </c>
      <c r="O583" s="22" t="n">
        <f aca="false">ROUND(L583+M583+N583,2)</f>
        <v>1091.25</v>
      </c>
    </row>
    <row r="584" customFormat="false" ht="11.25" hidden="false" customHeight="true" outlineLevel="0" collapsed="false">
      <c r="A584" s="17" t="n">
        <v>30215030</v>
      </c>
      <c r="B584" s="17" t="s">
        <v>627</v>
      </c>
      <c r="C584" s="23" t="n">
        <v>1</v>
      </c>
      <c r="D584" s="25" t="s">
        <v>343</v>
      </c>
      <c r="E584" s="19"/>
      <c r="F584" s="21" t="n">
        <v>2</v>
      </c>
      <c r="G584" s="21" t="n">
        <v>4</v>
      </c>
      <c r="H584" s="21"/>
      <c r="I584" s="21"/>
      <c r="J584" s="21"/>
      <c r="K584" s="22" t="n">
        <f aca="false">INDEX('Porte Honorário'!B:D,MATCH(TabJud!D584,'Porte Honorário'!A:A,0),1)</f>
        <v>909.36</v>
      </c>
      <c r="L584" s="22" t="n">
        <f aca="false">ROUND(C584*K584,2)</f>
        <v>909.36</v>
      </c>
      <c r="M584" s="22" t="n">
        <f aca="false">IF(E584&gt;0,ROUND(E584*'UCO e Filme'!$A$2,2),0)</f>
        <v>0</v>
      </c>
      <c r="N584" s="22" t="n">
        <f aca="false">IF(I584&gt;0,ROUND(I584*'UCO e Filme'!$A$11,2),0)</f>
        <v>0</v>
      </c>
      <c r="O584" s="22" t="n">
        <f aca="false">ROUND(L584+M584+N584,2)</f>
        <v>909.36</v>
      </c>
    </row>
    <row r="585" customFormat="false" ht="11.25" hidden="false" customHeight="true" outlineLevel="0" collapsed="false">
      <c r="A585" s="17" t="n">
        <v>30215048</v>
      </c>
      <c r="B585" s="17" t="s">
        <v>628</v>
      </c>
      <c r="C585" s="23" t="n">
        <v>1</v>
      </c>
      <c r="D585" s="25" t="s">
        <v>473</v>
      </c>
      <c r="E585" s="19"/>
      <c r="F585" s="21" t="n">
        <v>2</v>
      </c>
      <c r="G585" s="21" t="n">
        <v>7</v>
      </c>
      <c r="H585" s="21"/>
      <c r="I585" s="21"/>
      <c r="J585" s="21"/>
      <c r="K585" s="22" t="n">
        <f aca="false">INDEX('Porte Honorário'!B:D,MATCH(TabJud!D585,'Porte Honorário'!A:A,0),1)</f>
        <v>1491.02</v>
      </c>
      <c r="L585" s="22" t="n">
        <f aca="false">ROUND(C585*K585,2)</f>
        <v>1491.02</v>
      </c>
      <c r="M585" s="22" t="n">
        <f aca="false">IF(E585&gt;0,ROUND(E585*'UCO e Filme'!$A$2,2),0)</f>
        <v>0</v>
      </c>
      <c r="N585" s="22" t="n">
        <f aca="false">IF(I585&gt;0,ROUND(I585*'UCO e Filme'!$A$11,2),0)</f>
        <v>0</v>
      </c>
      <c r="O585" s="22" t="n">
        <f aca="false">ROUND(L585+M585+N585,2)</f>
        <v>1491.02</v>
      </c>
    </row>
    <row r="586" customFormat="false" ht="11.25" hidden="false" customHeight="true" outlineLevel="0" collapsed="false">
      <c r="A586" s="17" t="n">
        <v>30215056</v>
      </c>
      <c r="B586" s="17" t="s">
        <v>629</v>
      </c>
      <c r="C586" s="23" t="n">
        <v>1</v>
      </c>
      <c r="D586" s="25" t="s">
        <v>296</v>
      </c>
      <c r="E586" s="19"/>
      <c r="F586" s="21" t="n">
        <v>1</v>
      </c>
      <c r="G586" s="21" t="n">
        <v>3</v>
      </c>
      <c r="H586" s="21"/>
      <c r="I586" s="21"/>
      <c r="J586" s="21"/>
      <c r="K586" s="22" t="n">
        <f aca="false">INDEX('Porte Honorário'!B:D,MATCH(TabJud!D586,'Porte Honorário'!A:A,0),1)</f>
        <v>709.46</v>
      </c>
      <c r="L586" s="22" t="n">
        <f aca="false">ROUND(C586*K586,2)</f>
        <v>709.46</v>
      </c>
      <c r="M586" s="22" t="n">
        <f aca="false">IF(E586&gt;0,ROUND(E586*'UCO e Filme'!$A$2,2),0)</f>
        <v>0</v>
      </c>
      <c r="N586" s="22" t="n">
        <f aca="false">IF(I586&gt;0,ROUND(I586*'UCO e Filme'!$A$11,2),0)</f>
        <v>0</v>
      </c>
      <c r="O586" s="22" t="n">
        <f aca="false">ROUND(L586+M586+N586,2)</f>
        <v>709.46</v>
      </c>
    </row>
    <row r="587" customFormat="false" ht="11.25" hidden="false" customHeight="true" outlineLevel="0" collapsed="false">
      <c r="A587" s="17" t="n">
        <v>30215072</v>
      </c>
      <c r="B587" s="17" t="s">
        <v>630</v>
      </c>
      <c r="C587" s="23" t="n">
        <v>1</v>
      </c>
      <c r="D587" s="25" t="s">
        <v>264</v>
      </c>
      <c r="E587" s="19"/>
      <c r="F587" s="21" t="n">
        <v>1</v>
      </c>
      <c r="G587" s="21" t="n">
        <v>5</v>
      </c>
      <c r="H587" s="21"/>
      <c r="I587" s="21"/>
      <c r="J587" s="21"/>
      <c r="K587" s="22" t="n">
        <f aca="false">INDEX('Porte Honorário'!B:D,MATCH(TabJud!D587,'Porte Honorário'!A:A,0),1)</f>
        <v>852.02</v>
      </c>
      <c r="L587" s="22" t="n">
        <f aca="false">ROUND(C587*K587,2)</f>
        <v>852.02</v>
      </c>
      <c r="M587" s="22" t="n">
        <f aca="false">IF(E587&gt;0,ROUND(E587*'UCO e Filme'!$A$2,2),0)</f>
        <v>0</v>
      </c>
      <c r="N587" s="22" t="n">
        <f aca="false">IF(I587&gt;0,ROUND(I587*'UCO e Filme'!$A$11,2),0)</f>
        <v>0</v>
      </c>
      <c r="O587" s="22" t="n">
        <f aca="false">ROUND(L587+M587+N587,2)</f>
        <v>852.02</v>
      </c>
    </row>
    <row r="588" customFormat="false" ht="11.25" hidden="false" customHeight="true" outlineLevel="0" collapsed="false">
      <c r="A588" s="17" t="n">
        <v>30215080</v>
      </c>
      <c r="B588" s="17" t="s">
        <v>631</v>
      </c>
      <c r="C588" s="23" t="n">
        <v>1</v>
      </c>
      <c r="D588" s="25" t="s">
        <v>339</v>
      </c>
      <c r="E588" s="19"/>
      <c r="F588" s="21" t="n">
        <v>2</v>
      </c>
      <c r="G588" s="21" t="n">
        <v>5</v>
      </c>
      <c r="H588" s="21"/>
      <c r="I588" s="21"/>
      <c r="J588" s="21"/>
      <c r="K588" s="22" t="n">
        <f aca="false">INDEX('Porte Honorário'!B:D,MATCH(TabJud!D588,'Porte Honorário'!A:A,0),1)</f>
        <v>991.29</v>
      </c>
      <c r="L588" s="22" t="n">
        <f aca="false">ROUND(C588*K588,2)</f>
        <v>991.29</v>
      </c>
      <c r="M588" s="22" t="n">
        <f aca="false">IF(E588&gt;0,ROUND(E588*'UCO e Filme'!$A$2,2),0)</f>
        <v>0</v>
      </c>
      <c r="N588" s="22" t="n">
        <f aca="false">IF(I588&gt;0,ROUND(I588*'UCO e Filme'!$A$11,2),0)</f>
        <v>0</v>
      </c>
      <c r="O588" s="22" t="n">
        <f aca="false">ROUND(L588+M588+N588,2)</f>
        <v>991.29</v>
      </c>
    </row>
    <row r="589" customFormat="false" ht="11.25" hidden="false" customHeight="true" outlineLevel="0" collapsed="false">
      <c r="A589" s="17" t="n">
        <v>30215099</v>
      </c>
      <c r="B589" s="17" t="s">
        <v>632</v>
      </c>
      <c r="C589" s="23" t="n">
        <v>1</v>
      </c>
      <c r="D589" s="25" t="s">
        <v>310</v>
      </c>
      <c r="E589" s="19"/>
      <c r="F589" s="21" t="n">
        <v>2</v>
      </c>
      <c r="G589" s="21" t="n">
        <v>4</v>
      </c>
      <c r="H589" s="21"/>
      <c r="I589" s="21"/>
      <c r="J589" s="21"/>
      <c r="K589" s="22" t="n">
        <f aca="false">INDEX('Porte Honorário'!B:D,MATCH(TabJud!D589,'Porte Honorário'!A:A,0),1)</f>
        <v>802.86</v>
      </c>
      <c r="L589" s="22" t="n">
        <f aca="false">ROUND(C589*K589,2)</f>
        <v>802.86</v>
      </c>
      <c r="M589" s="22" t="n">
        <f aca="false">IF(E589&gt;0,ROUND(E589*'UCO e Filme'!$A$2,2),0)</f>
        <v>0</v>
      </c>
      <c r="N589" s="22" t="n">
        <f aca="false">IF(I589&gt;0,ROUND(I589*'UCO e Filme'!$A$11,2),0)</f>
        <v>0</v>
      </c>
      <c r="O589" s="22" t="n">
        <f aca="false">ROUND(L589+M589+N589,2)</f>
        <v>802.86</v>
      </c>
    </row>
    <row r="590" customFormat="false" ht="22.5" hidden="false" customHeight="true" outlineLevel="0" collapsed="false">
      <c r="A590" s="15" t="s">
        <v>633</v>
      </c>
      <c r="B590" s="15"/>
      <c r="C590" s="15"/>
      <c r="D590" s="15"/>
      <c r="E590" s="15"/>
      <c r="F590" s="15"/>
      <c r="G590" s="15"/>
      <c r="H590" s="15"/>
      <c r="I590" s="15"/>
      <c r="J590" s="15"/>
      <c r="K590" s="15"/>
      <c r="L590" s="15"/>
      <c r="M590" s="15"/>
      <c r="N590" s="15"/>
      <c r="O590" s="15"/>
    </row>
    <row r="591" customFormat="false" ht="22.5" hidden="false" customHeight="true" outlineLevel="0" collapsed="false">
      <c r="A591" s="15" t="s">
        <v>634</v>
      </c>
      <c r="B591" s="15"/>
      <c r="C591" s="15"/>
      <c r="D591" s="15"/>
      <c r="E591" s="15"/>
      <c r="F591" s="15"/>
      <c r="G591" s="15"/>
      <c r="H591" s="15"/>
      <c r="I591" s="15"/>
      <c r="J591" s="15"/>
      <c r="K591" s="15"/>
      <c r="L591" s="15"/>
      <c r="M591" s="15"/>
      <c r="N591" s="15"/>
      <c r="O591" s="15"/>
    </row>
    <row r="592" customFormat="false" ht="27.75" hidden="false" customHeight="true" outlineLevel="0" collapsed="false">
      <c r="A592" s="14" t="s">
        <v>635</v>
      </c>
      <c r="B592" s="14"/>
      <c r="C592" s="14"/>
      <c r="D592" s="14"/>
      <c r="E592" s="14"/>
      <c r="F592" s="14"/>
      <c r="G592" s="14"/>
      <c r="H592" s="14"/>
      <c r="I592" s="14"/>
      <c r="J592" s="14"/>
      <c r="K592" s="14"/>
      <c r="L592" s="14"/>
      <c r="M592" s="14"/>
      <c r="N592" s="14"/>
      <c r="O592" s="14"/>
    </row>
    <row r="593" customFormat="false" ht="11.25" hidden="false" customHeight="true" outlineLevel="0" collapsed="false">
      <c r="A593" s="17" t="n">
        <v>30301017</v>
      </c>
      <c r="B593" s="17" t="s">
        <v>636</v>
      </c>
      <c r="C593" s="23" t="n">
        <v>1</v>
      </c>
      <c r="D593" s="25" t="s">
        <v>82</v>
      </c>
      <c r="E593" s="19"/>
      <c r="F593" s="21"/>
      <c r="G593" s="21" t="n">
        <v>0</v>
      </c>
      <c r="H593" s="21"/>
      <c r="I593" s="21"/>
      <c r="J593" s="21"/>
      <c r="K593" s="22" t="n">
        <f aca="false">INDEX('Porte Honorário'!B:D,MATCH(TabJud!D593,'Porte Honorário'!A:A,0),1)</f>
        <v>88.48</v>
      </c>
      <c r="L593" s="22" t="n">
        <f aca="false">ROUND(C593*K593,2)</f>
        <v>88.48</v>
      </c>
      <c r="M593" s="22" t="n">
        <f aca="false">IF(E593&gt;0,ROUND(E593*'UCO e Filme'!$A$2,2),0)</f>
        <v>0</v>
      </c>
      <c r="N593" s="22" t="n">
        <f aca="false">IF(I593&gt;0,ROUND(I593*'UCO e Filme'!$A$11,2),0)</f>
        <v>0</v>
      </c>
      <c r="O593" s="22" t="n">
        <f aca="false">ROUND(L593+M593+N593,2)</f>
        <v>88.48</v>
      </c>
    </row>
    <row r="594" customFormat="false" ht="11.25" hidden="false" customHeight="true" outlineLevel="0" collapsed="false">
      <c r="A594" s="17" t="n">
        <v>30301025</v>
      </c>
      <c r="B594" s="17" t="s">
        <v>637</v>
      </c>
      <c r="C594" s="23" t="n">
        <v>1</v>
      </c>
      <c r="D594" s="25" t="s">
        <v>82</v>
      </c>
      <c r="E594" s="19"/>
      <c r="F594" s="21"/>
      <c r="G594" s="21" t="n">
        <v>0</v>
      </c>
      <c r="H594" s="21"/>
      <c r="I594" s="21"/>
      <c r="J594" s="21"/>
      <c r="K594" s="22" t="n">
        <f aca="false">INDEX('Porte Honorário'!B:D,MATCH(TabJud!D594,'Porte Honorário'!A:A,0),1)</f>
        <v>88.48</v>
      </c>
      <c r="L594" s="22" t="n">
        <f aca="false">ROUND(C594*K594,2)</f>
        <v>88.48</v>
      </c>
      <c r="M594" s="22" t="n">
        <f aca="false">IF(E594&gt;0,ROUND(E594*'UCO e Filme'!$A$2,2),0)</f>
        <v>0</v>
      </c>
      <c r="N594" s="22" t="n">
        <f aca="false">IF(I594&gt;0,ROUND(I594*'UCO e Filme'!$A$11,2),0)</f>
        <v>0</v>
      </c>
      <c r="O594" s="22" t="n">
        <f aca="false">ROUND(L594+M594+N594,2)</f>
        <v>88.48</v>
      </c>
    </row>
    <row r="595" customFormat="false" ht="11.25" hidden="false" customHeight="true" outlineLevel="0" collapsed="false">
      <c r="A595" s="17" t="n">
        <v>30301033</v>
      </c>
      <c r="B595" s="17" t="s">
        <v>638</v>
      </c>
      <c r="C595" s="23" t="n">
        <v>1</v>
      </c>
      <c r="D595" s="25" t="s">
        <v>103</v>
      </c>
      <c r="E595" s="19"/>
      <c r="F595" s="21"/>
      <c r="G595" s="21" t="n">
        <v>1</v>
      </c>
      <c r="H595" s="21"/>
      <c r="I595" s="21"/>
      <c r="J595" s="21"/>
      <c r="K595" s="22" t="n">
        <f aca="false">INDEX('Porte Honorário'!B:D,MATCH(TabJud!D595,'Porte Honorário'!A:A,0),1)</f>
        <v>183.5</v>
      </c>
      <c r="L595" s="22" t="n">
        <f aca="false">ROUND(C595*K595,2)</f>
        <v>183.5</v>
      </c>
      <c r="M595" s="22" t="n">
        <f aca="false">IF(E595&gt;0,ROUND(E595*'UCO e Filme'!$A$2,2),0)</f>
        <v>0</v>
      </c>
      <c r="N595" s="22" t="n">
        <f aca="false">IF(I595&gt;0,ROUND(I595*'UCO e Filme'!$A$11,2),0)</f>
        <v>0</v>
      </c>
      <c r="O595" s="22" t="n">
        <f aca="false">ROUND(L595+M595+N595,2)</f>
        <v>183.5</v>
      </c>
    </row>
    <row r="596" customFormat="false" ht="11.25" hidden="false" customHeight="true" outlineLevel="0" collapsed="false">
      <c r="A596" s="17" t="n">
        <v>30301041</v>
      </c>
      <c r="B596" s="17" t="s">
        <v>639</v>
      </c>
      <c r="C596" s="23" t="n">
        <v>1</v>
      </c>
      <c r="D596" s="25" t="s">
        <v>82</v>
      </c>
      <c r="E596" s="19"/>
      <c r="F596" s="21"/>
      <c r="G596" s="21" t="n">
        <v>0</v>
      </c>
      <c r="H596" s="21"/>
      <c r="I596" s="21"/>
      <c r="J596" s="21"/>
      <c r="K596" s="22" t="n">
        <f aca="false">INDEX('Porte Honorário'!B:D,MATCH(TabJud!D596,'Porte Honorário'!A:A,0),1)</f>
        <v>88.48</v>
      </c>
      <c r="L596" s="22" t="n">
        <f aca="false">ROUND(C596*K596,2)</f>
        <v>88.48</v>
      </c>
      <c r="M596" s="22" t="n">
        <f aca="false">IF(E596&gt;0,ROUND(E596*'UCO e Filme'!$A$2,2),0)</f>
        <v>0</v>
      </c>
      <c r="N596" s="22" t="n">
        <f aca="false">IF(I596&gt;0,ROUND(I596*'UCO e Filme'!$A$11,2),0)</f>
        <v>0</v>
      </c>
      <c r="O596" s="22" t="n">
        <f aca="false">ROUND(L596+M596+N596,2)</f>
        <v>88.48</v>
      </c>
    </row>
    <row r="597" customFormat="false" ht="11.25" hidden="false" customHeight="true" outlineLevel="0" collapsed="false">
      <c r="A597" s="17" t="n">
        <v>30301050</v>
      </c>
      <c r="B597" s="17" t="s">
        <v>640</v>
      </c>
      <c r="C597" s="23" t="n">
        <v>1</v>
      </c>
      <c r="D597" s="25" t="s">
        <v>251</v>
      </c>
      <c r="E597" s="19"/>
      <c r="F597" s="21" t="n">
        <v>1</v>
      </c>
      <c r="G597" s="21" t="n">
        <v>2</v>
      </c>
      <c r="H597" s="21"/>
      <c r="I597" s="21"/>
      <c r="J597" s="21"/>
      <c r="K597" s="22" t="n">
        <f aca="false">INDEX('Porte Honorário'!B:D,MATCH(TabJud!D597,'Porte Honorário'!A:A,0),1)</f>
        <v>275.28</v>
      </c>
      <c r="L597" s="22" t="n">
        <f aca="false">ROUND(C597*K597,2)</f>
        <v>275.28</v>
      </c>
      <c r="M597" s="22" t="n">
        <f aca="false">IF(E597&gt;0,ROUND(E597*'UCO e Filme'!$A$2,2),0)</f>
        <v>0</v>
      </c>
      <c r="N597" s="22" t="n">
        <f aca="false">IF(I597&gt;0,ROUND(I597*'UCO e Filme'!$A$11,2),0)</f>
        <v>0</v>
      </c>
      <c r="O597" s="22" t="n">
        <f aca="false">ROUND(L597+M597+N597,2)</f>
        <v>275.28</v>
      </c>
    </row>
    <row r="598" customFormat="false" ht="11.25" hidden="false" customHeight="true" outlineLevel="0" collapsed="false">
      <c r="A598" s="17" t="n">
        <v>30301068</v>
      </c>
      <c r="B598" s="17" t="s">
        <v>641</v>
      </c>
      <c r="C598" s="23" t="n">
        <v>1</v>
      </c>
      <c r="D598" s="25" t="s">
        <v>251</v>
      </c>
      <c r="E598" s="19"/>
      <c r="F598" s="21"/>
      <c r="G598" s="21" t="n">
        <v>2</v>
      </c>
      <c r="H598" s="21"/>
      <c r="I598" s="21"/>
      <c r="J598" s="21"/>
      <c r="K598" s="22" t="n">
        <f aca="false">INDEX('Porte Honorário'!B:D,MATCH(TabJud!D598,'Porte Honorário'!A:A,0),1)</f>
        <v>275.28</v>
      </c>
      <c r="L598" s="22" t="n">
        <f aca="false">ROUND(C598*K598,2)</f>
        <v>275.28</v>
      </c>
      <c r="M598" s="22" t="n">
        <f aca="false">IF(E598&gt;0,ROUND(E598*'UCO e Filme'!$A$2,2),0)</f>
        <v>0</v>
      </c>
      <c r="N598" s="22" t="n">
        <f aca="false">IF(I598&gt;0,ROUND(I598*'UCO e Filme'!$A$11,2),0)</f>
        <v>0</v>
      </c>
      <c r="O598" s="22" t="n">
        <f aca="false">ROUND(L598+M598+N598,2)</f>
        <v>275.28</v>
      </c>
    </row>
    <row r="599" customFormat="false" ht="11.25" hidden="false" customHeight="true" outlineLevel="0" collapsed="false">
      <c r="A599" s="17" t="n">
        <v>30301076</v>
      </c>
      <c r="B599" s="17" t="s">
        <v>642</v>
      </c>
      <c r="C599" s="23" t="n">
        <v>1</v>
      </c>
      <c r="D599" s="25" t="s">
        <v>144</v>
      </c>
      <c r="E599" s="19"/>
      <c r="F599" s="21" t="n">
        <v>1</v>
      </c>
      <c r="G599" s="21" t="n">
        <v>3</v>
      </c>
      <c r="H599" s="21"/>
      <c r="I599" s="21"/>
      <c r="J599" s="21"/>
      <c r="K599" s="22" t="n">
        <f aca="false">INDEX('Porte Honorário'!B:D,MATCH(TabJud!D599,'Porte Honorário'!A:A,0),1)</f>
        <v>501.37</v>
      </c>
      <c r="L599" s="22" t="n">
        <f aca="false">ROUND(C599*K599,2)</f>
        <v>501.37</v>
      </c>
      <c r="M599" s="22" t="n">
        <f aca="false">IF(E599&gt;0,ROUND(E599*'UCO e Filme'!$A$2,2),0)</f>
        <v>0</v>
      </c>
      <c r="N599" s="22" t="n">
        <f aca="false">IF(I599&gt;0,ROUND(I599*'UCO e Filme'!$A$11,2),0)</f>
        <v>0</v>
      </c>
      <c r="O599" s="22" t="n">
        <f aca="false">ROUND(L599+M599+N599,2)</f>
        <v>501.37</v>
      </c>
    </row>
    <row r="600" customFormat="false" ht="11.25" hidden="false" customHeight="true" outlineLevel="0" collapsed="false">
      <c r="A600" s="17" t="n">
        <v>30301084</v>
      </c>
      <c r="B600" s="17" t="s">
        <v>643</v>
      </c>
      <c r="C600" s="23" t="n">
        <v>1</v>
      </c>
      <c r="D600" s="25" t="s">
        <v>247</v>
      </c>
      <c r="E600" s="19"/>
      <c r="F600" s="21" t="n">
        <v>1</v>
      </c>
      <c r="G600" s="21" t="n">
        <v>2</v>
      </c>
      <c r="H600" s="21"/>
      <c r="I600" s="21"/>
      <c r="J600" s="21"/>
      <c r="K600" s="22" t="n">
        <f aca="false">INDEX('Porte Honorário'!B:D,MATCH(TabJud!D600,'Porte Honorário'!A:A,0),1)</f>
        <v>542.33</v>
      </c>
      <c r="L600" s="22" t="n">
        <f aca="false">ROUND(C600*K600,2)</f>
        <v>542.33</v>
      </c>
      <c r="M600" s="22" t="n">
        <f aca="false">IF(E600&gt;0,ROUND(E600*'UCO e Filme'!$A$2,2),0)</f>
        <v>0</v>
      </c>
      <c r="N600" s="22" t="n">
        <f aca="false">IF(I600&gt;0,ROUND(I600*'UCO e Filme'!$A$11,2),0)</f>
        <v>0</v>
      </c>
      <c r="O600" s="22" t="n">
        <f aca="false">ROUND(L600+M600+N600,2)</f>
        <v>542.33</v>
      </c>
    </row>
    <row r="601" customFormat="false" ht="11.25" hidden="false" customHeight="true" outlineLevel="0" collapsed="false">
      <c r="A601" s="17" t="n">
        <v>30301092</v>
      </c>
      <c r="B601" s="17" t="s">
        <v>644</v>
      </c>
      <c r="C601" s="23" t="n">
        <v>1</v>
      </c>
      <c r="D601" s="25" t="s">
        <v>73</v>
      </c>
      <c r="E601" s="19"/>
      <c r="F601" s="21" t="n">
        <v>1</v>
      </c>
      <c r="G601" s="21" t="n">
        <v>3</v>
      </c>
      <c r="H601" s="21"/>
      <c r="I601" s="21"/>
      <c r="J601" s="21"/>
      <c r="K601" s="22" t="n">
        <f aca="false">INDEX('Porte Honorário'!B:D,MATCH(TabJud!D601,'Porte Honorário'!A:A,0),1)</f>
        <v>360.46</v>
      </c>
      <c r="L601" s="22" t="n">
        <f aca="false">ROUND(C601*K601,2)</f>
        <v>360.46</v>
      </c>
      <c r="M601" s="22" t="n">
        <f aca="false">IF(E601&gt;0,ROUND(E601*'UCO e Filme'!$A$2,2),0)</f>
        <v>0</v>
      </c>
      <c r="N601" s="22" t="n">
        <f aca="false">IF(I601&gt;0,ROUND(I601*'UCO e Filme'!$A$11,2),0)</f>
        <v>0</v>
      </c>
      <c r="O601" s="22" t="n">
        <f aca="false">ROUND(L601+M601+N601,2)</f>
        <v>360.46</v>
      </c>
    </row>
    <row r="602" customFormat="false" ht="11.25" hidden="false" customHeight="true" outlineLevel="0" collapsed="false">
      <c r="A602" s="17" t="n">
        <v>30301114</v>
      </c>
      <c r="B602" s="17" t="s">
        <v>645</v>
      </c>
      <c r="C602" s="23" t="n">
        <v>1</v>
      </c>
      <c r="D602" s="25" t="s">
        <v>504</v>
      </c>
      <c r="E602" s="19"/>
      <c r="F602" s="21" t="n">
        <v>1</v>
      </c>
      <c r="G602" s="21" t="n">
        <v>2</v>
      </c>
      <c r="H602" s="21"/>
      <c r="I602" s="21"/>
      <c r="J602" s="21"/>
      <c r="K602" s="22" t="n">
        <f aca="false">INDEX('Porte Honorário'!B:D,MATCH(TabJud!D602,'Porte Honorário'!A:A,0),1)</f>
        <v>458.79</v>
      </c>
      <c r="L602" s="22" t="n">
        <f aca="false">ROUND(C602*K602,2)</f>
        <v>458.79</v>
      </c>
      <c r="M602" s="22" t="n">
        <f aca="false">IF(E602&gt;0,ROUND(E602*'UCO e Filme'!$A$2,2),0)</f>
        <v>0</v>
      </c>
      <c r="N602" s="22" t="n">
        <f aca="false">IF(I602&gt;0,ROUND(I602*'UCO e Filme'!$A$11,2),0)</f>
        <v>0</v>
      </c>
      <c r="O602" s="22" t="n">
        <f aca="false">ROUND(L602+M602+N602,2)</f>
        <v>458.79</v>
      </c>
    </row>
    <row r="603" customFormat="false" ht="11.25" hidden="false" customHeight="true" outlineLevel="0" collapsed="false">
      <c r="A603" s="17" t="n">
        <v>30301122</v>
      </c>
      <c r="B603" s="17" t="s">
        <v>646</v>
      </c>
      <c r="C603" s="23" t="n">
        <v>1</v>
      </c>
      <c r="D603" s="25" t="s">
        <v>99</v>
      </c>
      <c r="E603" s="19"/>
      <c r="F603" s="21"/>
      <c r="G603" s="21" t="n">
        <v>0</v>
      </c>
      <c r="H603" s="21"/>
      <c r="I603" s="21"/>
      <c r="J603" s="21"/>
      <c r="K603" s="22" t="n">
        <f aca="false">INDEX('Porte Honorário'!B:D,MATCH(TabJud!D603,'Porte Honorário'!A:A,0),1)</f>
        <v>49.16</v>
      </c>
      <c r="L603" s="22" t="n">
        <f aca="false">ROUND(C603*K603,2)</f>
        <v>49.16</v>
      </c>
      <c r="M603" s="22" t="n">
        <f aca="false">IF(E603&gt;0,ROUND(E603*'UCO e Filme'!$A$2,2),0)</f>
        <v>0</v>
      </c>
      <c r="N603" s="22" t="n">
        <f aca="false">IF(I603&gt;0,ROUND(I603*'UCO e Filme'!$A$11,2),0)</f>
        <v>0</v>
      </c>
      <c r="O603" s="22" t="n">
        <f aca="false">ROUND(L603+M603+N603,2)</f>
        <v>49.16</v>
      </c>
    </row>
    <row r="604" customFormat="false" ht="11.25" hidden="false" customHeight="true" outlineLevel="0" collapsed="false">
      <c r="A604" s="17" t="n">
        <v>30301130</v>
      </c>
      <c r="B604" s="17" t="s">
        <v>647</v>
      </c>
      <c r="C604" s="23" t="n">
        <v>1</v>
      </c>
      <c r="D604" s="25" t="s">
        <v>69</v>
      </c>
      <c r="E604" s="19"/>
      <c r="F604" s="21" t="n">
        <v>1</v>
      </c>
      <c r="G604" s="21" t="n">
        <v>2</v>
      </c>
      <c r="H604" s="21"/>
      <c r="I604" s="21"/>
      <c r="J604" s="21"/>
      <c r="K604" s="22" t="n">
        <f aca="false">INDEX('Porte Honorário'!B:D,MATCH(TabJud!D604,'Porte Honorário'!A:A,0),1)</f>
        <v>209.71</v>
      </c>
      <c r="L604" s="22" t="n">
        <f aca="false">ROUND(C604*K604,2)</f>
        <v>209.71</v>
      </c>
      <c r="M604" s="22" t="n">
        <f aca="false">IF(E604&gt;0,ROUND(E604*'UCO e Filme'!$A$2,2),0)</f>
        <v>0</v>
      </c>
      <c r="N604" s="22" t="n">
        <f aca="false">IF(I604&gt;0,ROUND(I604*'UCO e Filme'!$A$11,2),0)</f>
        <v>0</v>
      </c>
      <c r="O604" s="22" t="n">
        <f aca="false">ROUND(L604+M604+N604,2)</f>
        <v>209.71</v>
      </c>
    </row>
    <row r="605" customFormat="false" ht="11.25" hidden="false" customHeight="true" outlineLevel="0" collapsed="false">
      <c r="A605" s="17" t="n">
        <v>30301149</v>
      </c>
      <c r="B605" s="17" t="s">
        <v>648</v>
      </c>
      <c r="C605" s="23" t="n">
        <v>1</v>
      </c>
      <c r="D605" s="25" t="s">
        <v>247</v>
      </c>
      <c r="E605" s="19"/>
      <c r="F605" s="21" t="n">
        <v>1</v>
      </c>
      <c r="G605" s="21" t="n">
        <v>3</v>
      </c>
      <c r="H605" s="21"/>
      <c r="I605" s="21"/>
      <c r="J605" s="21"/>
      <c r="K605" s="22" t="n">
        <f aca="false">INDEX('Porte Honorário'!B:D,MATCH(TabJud!D605,'Porte Honorário'!A:A,0),1)</f>
        <v>542.33</v>
      </c>
      <c r="L605" s="22" t="n">
        <f aca="false">ROUND(C605*K605,2)</f>
        <v>542.33</v>
      </c>
      <c r="M605" s="22" t="n">
        <f aca="false">IF(E605&gt;0,ROUND(E605*'UCO e Filme'!$A$2,2),0)</f>
        <v>0</v>
      </c>
      <c r="N605" s="22" t="n">
        <f aca="false">IF(I605&gt;0,ROUND(I605*'UCO e Filme'!$A$11,2),0)</f>
        <v>0</v>
      </c>
      <c r="O605" s="22" t="n">
        <f aca="false">ROUND(L605+M605+N605,2)</f>
        <v>542.33</v>
      </c>
    </row>
    <row r="606" customFormat="false" ht="11.25" hidden="false" customHeight="true" outlineLevel="0" collapsed="false">
      <c r="A606" s="17" t="n">
        <v>30301157</v>
      </c>
      <c r="B606" s="17" t="s">
        <v>649</v>
      </c>
      <c r="C606" s="23" t="n">
        <v>1</v>
      </c>
      <c r="D606" s="25" t="s">
        <v>504</v>
      </c>
      <c r="E606" s="19"/>
      <c r="F606" s="21" t="n">
        <v>1</v>
      </c>
      <c r="G606" s="21" t="n">
        <v>2</v>
      </c>
      <c r="H606" s="21"/>
      <c r="I606" s="21"/>
      <c r="J606" s="21"/>
      <c r="K606" s="22" t="n">
        <f aca="false">INDEX('Porte Honorário'!B:D,MATCH(TabJud!D606,'Porte Honorário'!A:A,0),1)</f>
        <v>458.79</v>
      </c>
      <c r="L606" s="22" t="n">
        <f aca="false">ROUND(C606*K606,2)</f>
        <v>458.79</v>
      </c>
      <c r="M606" s="22" t="n">
        <f aca="false">IF(E606&gt;0,ROUND(E606*'UCO e Filme'!$A$2,2),0)</f>
        <v>0</v>
      </c>
      <c r="N606" s="22" t="n">
        <f aca="false">IF(I606&gt;0,ROUND(I606*'UCO e Filme'!$A$11,2),0)</f>
        <v>0</v>
      </c>
      <c r="O606" s="22" t="n">
        <f aca="false">ROUND(L606+M606+N606,2)</f>
        <v>458.79</v>
      </c>
    </row>
    <row r="607" customFormat="false" ht="11.25" hidden="false" customHeight="true" outlineLevel="0" collapsed="false">
      <c r="A607" s="17" t="n">
        <v>30301165</v>
      </c>
      <c r="B607" s="17" t="s">
        <v>650</v>
      </c>
      <c r="C607" s="23" t="n">
        <v>1</v>
      </c>
      <c r="D607" s="25" t="s">
        <v>504</v>
      </c>
      <c r="E607" s="19"/>
      <c r="F607" s="21" t="n">
        <v>1</v>
      </c>
      <c r="G607" s="21" t="n">
        <v>3</v>
      </c>
      <c r="H607" s="21"/>
      <c r="I607" s="21"/>
      <c r="J607" s="21"/>
      <c r="K607" s="22" t="n">
        <f aca="false">INDEX('Porte Honorário'!B:D,MATCH(TabJud!D607,'Porte Honorário'!A:A,0),1)</f>
        <v>458.79</v>
      </c>
      <c r="L607" s="22" t="n">
        <f aca="false">ROUND(C607*K607,2)</f>
        <v>458.79</v>
      </c>
      <c r="M607" s="22" t="n">
        <f aca="false">IF(E607&gt;0,ROUND(E607*'UCO e Filme'!$A$2,2),0)</f>
        <v>0</v>
      </c>
      <c r="N607" s="22" t="n">
        <f aca="false">IF(I607&gt;0,ROUND(I607*'UCO e Filme'!$A$11,2),0)</f>
        <v>0</v>
      </c>
      <c r="O607" s="22" t="n">
        <f aca="false">ROUND(L607+M607+N607,2)</f>
        <v>458.79</v>
      </c>
    </row>
    <row r="608" customFormat="false" ht="11.25" hidden="false" customHeight="true" outlineLevel="0" collapsed="false">
      <c r="A608" s="17" t="n">
        <v>30301173</v>
      </c>
      <c r="B608" s="17" t="s">
        <v>651</v>
      </c>
      <c r="C608" s="23" t="n">
        <v>1</v>
      </c>
      <c r="D608" s="25" t="s">
        <v>247</v>
      </c>
      <c r="E608" s="19"/>
      <c r="F608" s="21" t="n">
        <v>2</v>
      </c>
      <c r="G608" s="21" t="n">
        <v>4</v>
      </c>
      <c r="H608" s="21"/>
      <c r="I608" s="21"/>
      <c r="J608" s="21"/>
      <c r="K608" s="22" t="n">
        <f aca="false">INDEX('Porte Honorário'!B:D,MATCH(TabJud!D608,'Porte Honorário'!A:A,0),1)</f>
        <v>542.33</v>
      </c>
      <c r="L608" s="22" t="n">
        <f aca="false">ROUND(C608*K608,2)</f>
        <v>542.33</v>
      </c>
      <c r="M608" s="22" t="n">
        <f aca="false">IF(E608&gt;0,ROUND(E608*'UCO e Filme'!$A$2,2),0)</f>
        <v>0</v>
      </c>
      <c r="N608" s="22" t="n">
        <f aca="false">IF(I608&gt;0,ROUND(I608*'UCO e Filme'!$A$11,2),0)</f>
        <v>0</v>
      </c>
      <c r="O608" s="22" t="n">
        <f aca="false">ROUND(L608+M608+N608,2)</f>
        <v>542.33</v>
      </c>
    </row>
    <row r="609" customFormat="false" ht="11.25" hidden="false" customHeight="true" outlineLevel="0" collapsed="false">
      <c r="A609" s="17" t="n">
        <v>30301181</v>
      </c>
      <c r="B609" s="17" t="s">
        <v>652</v>
      </c>
      <c r="C609" s="23" t="n">
        <v>1</v>
      </c>
      <c r="D609" s="25" t="s">
        <v>247</v>
      </c>
      <c r="E609" s="19"/>
      <c r="F609" s="21" t="n">
        <v>1</v>
      </c>
      <c r="G609" s="21" t="n">
        <v>2</v>
      </c>
      <c r="H609" s="21"/>
      <c r="I609" s="21"/>
      <c r="J609" s="21"/>
      <c r="K609" s="22" t="n">
        <f aca="false">INDEX('Porte Honorário'!B:D,MATCH(TabJud!D609,'Porte Honorário'!A:A,0),1)</f>
        <v>542.33</v>
      </c>
      <c r="L609" s="22" t="n">
        <f aca="false">ROUND(C609*K609,2)</f>
        <v>542.33</v>
      </c>
      <c r="M609" s="22" t="n">
        <f aca="false">IF(E609&gt;0,ROUND(E609*'UCO e Filme'!$A$2,2),0)</f>
        <v>0</v>
      </c>
      <c r="N609" s="22" t="n">
        <f aca="false">IF(I609&gt;0,ROUND(I609*'UCO e Filme'!$A$11,2),0)</f>
        <v>0</v>
      </c>
      <c r="O609" s="22" t="n">
        <f aca="false">ROUND(L609+M609+N609,2)</f>
        <v>542.33</v>
      </c>
    </row>
    <row r="610" customFormat="false" ht="11.25" hidden="false" customHeight="true" outlineLevel="0" collapsed="false">
      <c r="A610" s="17" t="n">
        <v>30301190</v>
      </c>
      <c r="B610" s="17" t="s">
        <v>653</v>
      </c>
      <c r="C610" s="23" t="n">
        <v>1</v>
      </c>
      <c r="D610" s="25" t="s">
        <v>251</v>
      </c>
      <c r="E610" s="19"/>
      <c r="F610" s="21" t="n">
        <v>2</v>
      </c>
      <c r="G610" s="21" t="n">
        <v>3</v>
      </c>
      <c r="H610" s="21"/>
      <c r="I610" s="21"/>
      <c r="J610" s="21"/>
      <c r="K610" s="22" t="n">
        <f aca="false">INDEX('Porte Honorário'!B:D,MATCH(TabJud!D610,'Porte Honorário'!A:A,0),1)</f>
        <v>275.28</v>
      </c>
      <c r="L610" s="22" t="n">
        <f aca="false">ROUND(C610*K610,2)</f>
        <v>275.28</v>
      </c>
      <c r="M610" s="22" t="n">
        <f aca="false">IF(E610&gt;0,ROUND(E610*'UCO e Filme'!$A$2,2),0)</f>
        <v>0</v>
      </c>
      <c r="N610" s="22" t="n">
        <f aca="false">IF(I610&gt;0,ROUND(I610*'UCO e Filme'!$A$11,2),0)</f>
        <v>0</v>
      </c>
      <c r="O610" s="22" t="n">
        <f aca="false">ROUND(L610+M610+N610,2)</f>
        <v>275.28</v>
      </c>
    </row>
    <row r="611" customFormat="false" ht="11.25" hidden="false" customHeight="true" outlineLevel="0" collapsed="false">
      <c r="A611" s="17" t="n">
        <v>30301203</v>
      </c>
      <c r="B611" s="17" t="s">
        <v>654</v>
      </c>
      <c r="C611" s="23" t="n">
        <v>1</v>
      </c>
      <c r="D611" s="25" t="s">
        <v>247</v>
      </c>
      <c r="E611" s="19"/>
      <c r="F611" s="21" t="n">
        <v>1</v>
      </c>
      <c r="G611" s="21" t="n">
        <v>3</v>
      </c>
      <c r="H611" s="21"/>
      <c r="I611" s="21"/>
      <c r="J611" s="21"/>
      <c r="K611" s="22" t="n">
        <f aca="false">INDEX('Porte Honorário'!B:D,MATCH(TabJud!D611,'Porte Honorário'!A:A,0),1)</f>
        <v>542.33</v>
      </c>
      <c r="L611" s="22" t="n">
        <f aca="false">ROUND(C611*K611,2)</f>
        <v>542.33</v>
      </c>
      <c r="M611" s="22" t="n">
        <f aca="false">IF(E611&gt;0,ROUND(E611*'UCO e Filme'!$A$2,2),0)</f>
        <v>0</v>
      </c>
      <c r="N611" s="22" t="n">
        <f aca="false">IF(I611&gt;0,ROUND(I611*'UCO e Filme'!$A$11,2),0)</f>
        <v>0</v>
      </c>
      <c r="O611" s="22" t="n">
        <f aca="false">ROUND(L611+M611+N611,2)</f>
        <v>542.33</v>
      </c>
    </row>
    <row r="612" customFormat="false" ht="11.25" hidden="false" customHeight="true" outlineLevel="0" collapsed="false">
      <c r="A612" s="17" t="n">
        <v>30301211</v>
      </c>
      <c r="B612" s="17" t="s">
        <v>655</v>
      </c>
      <c r="C612" s="23" t="n">
        <v>1</v>
      </c>
      <c r="D612" s="25" t="s">
        <v>504</v>
      </c>
      <c r="E612" s="19"/>
      <c r="F612" s="21" t="n">
        <v>1</v>
      </c>
      <c r="G612" s="21" t="n">
        <v>2</v>
      </c>
      <c r="H612" s="21"/>
      <c r="I612" s="21"/>
      <c r="J612" s="21"/>
      <c r="K612" s="22" t="n">
        <f aca="false">INDEX('Porte Honorário'!B:D,MATCH(TabJud!D612,'Porte Honorário'!A:A,0),1)</f>
        <v>458.79</v>
      </c>
      <c r="L612" s="22" t="n">
        <f aca="false">ROUND(C612*K612,2)</f>
        <v>458.79</v>
      </c>
      <c r="M612" s="22" t="n">
        <f aca="false">IF(E612&gt;0,ROUND(E612*'UCO e Filme'!$A$2,2),0)</f>
        <v>0</v>
      </c>
      <c r="N612" s="22" t="n">
        <f aca="false">IF(I612&gt;0,ROUND(I612*'UCO e Filme'!$A$11,2),0)</f>
        <v>0</v>
      </c>
      <c r="O612" s="22" t="n">
        <f aca="false">ROUND(L612+M612+N612,2)</f>
        <v>458.79</v>
      </c>
    </row>
    <row r="613" customFormat="false" ht="11.25" hidden="false" customHeight="true" outlineLevel="0" collapsed="false">
      <c r="A613" s="17" t="n">
        <v>30301220</v>
      </c>
      <c r="B613" s="17" t="s">
        <v>656</v>
      </c>
      <c r="C613" s="23" t="n">
        <v>1</v>
      </c>
      <c r="D613" s="25" t="s">
        <v>247</v>
      </c>
      <c r="E613" s="19"/>
      <c r="F613" s="21" t="n">
        <v>1</v>
      </c>
      <c r="G613" s="21" t="n">
        <v>4</v>
      </c>
      <c r="H613" s="21"/>
      <c r="I613" s="21"/>
      <c r="J613" s="21"/>
      <c r="K613" s="22" t="n">
        <f aca="false">INDEX('Porte Honorário'!B:D,MATCH(TabJud!D613,'Porte Honorário'!A:A,0),1)</f>
        <v>542.33</v>
      </c>
      <c r="L613" s="22" t="n">
        <f aca="false">ROUND(C613*K613,2)</f>
        <v>542.33</v>
      </c>
      <c r="M613" s="22" t="n">
        <f aca="false">IF(E613&gt;0,ROUND(E613*'UCO e Filme'!$A$2,2),0)</f>
        <v>0</v>
      </c>
      <c r="N613" s="22" t="n">
        <f aca="false">IF(I613&gt;0,ROUND(I613*'UCO e Filme'!$A$11,2),0)</f>
        <v>0</v>
      </c>
      <c r="O613" s="22" t="n">
        <f aca="false">ROUND(L613+M613+N613,2)</f>
        <v>542.33</v>
      </c>
    </row>
    <row r="614" customFormat="false" ht="11.25" hidden="false" customHeight="true" outlineLevel="0" collapsed="false">
      <c r="A614" s="17" t="n">
        <v>30301238</v>
      </c>
      <c r="B614" s="17" t="s">
        <v>657</v>
      </c>
      <c r="C614" s="23" t="n">
        <v>1</v>
      </c>
      <c r="D614" s="25" t="s">
        <v>103</v>
      </c>
      <c r="E614" s="19"/>
      <c r="F614" s="21" t="n">
        <v>1</v>
      </c>
      <c r="G614" s="21" t="n">
        <v>0</v>
      </c>
      <c r="H614" s="21"/>
      <c r="I614" s="21"/>
      <c r="J614" s="21"/>
      <c r="K614" s="22" t="n">
        <f aca="false">INDEX('Porte Honorário'!B:D,MATCH(TabJud!D614,'Porte Honorário'!A:A,0),1)</f>
        <v>183.5</v>
      </c>
      <c r="L614" s="22" t="n">
        <f aca="false">ROUND(C614*K614,2)</f>
        <v>183.5</v>
      </c>
      <c r="M614" s="22" t="n">
        <f aca="false">IF(E614&gt;0,ROUND(E614*'UCO e Filme'!$A$2,2),0)</f>
        <v>0</v>
      </c>
      <c r="N614" s="22" t="n">
        <f aca="false">IF(I614&gt;0,ROUND(I614*'UCO e Filme'!$A$11,2),0)</f>
        <v>0</v>
      </c>
      <c r="O614" s="22" t="n">
        <f aca="false">ROUND(L614+M614+N614,2)</f>
        <v>183.5</v>
      </c>
    </row>
    <row r="615" customFormat="false" ht="11.25" hidden="false" customHeight="true" outlineLevel="0" collapsed="false">
      <c r="A615" s="17" t="n">
        <v>30301246</v>
      </c>
      <c r="B615" s="17" t="s">
        <v>658</v>
      </c>
      <c r="C615" s="23" t="n">
        <v>1</v>
      </c>
      <c r="D615" s="25" t="s">
        <v>251</v>
      </c>
      <c r="E615" s="19"/>
      <c r="F615" s="21"/>
      <c r="G615" s="21" t="n">
        <v>3</v>
      </c>
      <c r="H615" s="21"/>
      <c r="I615" s="21"/>
      <c r="J615" s="21"/>
      <c r="K615" s="22" t="n">
        <f aca="false">INDEX('Porte Honorário'!B:D,MATCH(TabJud!D615,'Porte Honorário'!A:A,0),1)</f>
        <v>275.28</v>
      </c>
      <c r="L615" s="22" t="n">
        <f aca="false">ROUND(C615*K615,2)</f>
        <v>275.28</v>
      </c>
      <c r="M615" s="22" t="n">
        <f aca="false">IF(E615&gt;0,ROUND(E615*'UCO e Filme'!$A$2,2),0)</f>
        <v>0</v>
      </c>
      <c r="N615" s="22" t="n">
        <f aca="false">IF(I615&gt;0,ROUND(I615*'UCO e Filme'!$A$11,2),0)</f>
        <v>0</v>
      </c>
      <c r="O615" s="22" t="n">
        <f aca="false">ROUND(L615+M615+N615,2)</f>
        <v>275.28</v>
      </c>
    </row>
    <row r="616" customFormat="false" ht="11.25" hidden="false" customHeight="true" outlineLevel="0" collapsed="false">
      <c r="A616" s="17" t="n">
        <v>30301254</v>
      </c>
      <c r="B616" s="17" t="s">
        <v>659</v>
      </c>
      <c r="C616" s="23" t="n">
        <v>1</v>
      </c>
      <c r="D616" s="25" t="s">
        <v>504</v>
      </c>
      <c r="E616" s="19"/>
      <c r="F616" s="21" t="n">
        <v>1</v>
      </c>
      <c r="G616" s="21" t="n">
        <v>3</v>
      </c>
      <c r="H616" s="21"/>
      <c r="I616" s="21"/>
      <c r="J616" s="21"/>
      <c r="K616" s="22" t="n">
        <f aca="false">INDEX('Porte Honorário'!B:D,MATCH(TabJud!D616,'Porte Honorário'!A:A,0),1)</f>
        <v>458.79</v>
      </c>
      <c r="L616" s="22" t="n">
        <f aca="false">ROUND(C616*K616,2)</f>
        <v>458.79</v>
      </c>
      <c r="M616" s="22" t="n">
        <f aca="false">IF(E616&gt;0,ROUND(E616*'UCO e Filme'!$A$2,2),0)</f>
        <v>0</v>
      </c>
      <c r="N616" s="22" t="n">
        <f aca="false">IF(I616&gt;0,ROUND(I616*'UCO e Filme'!$A$11,2),0)</f>
        <v>0</v>
      </c>
      <c r="O616" s="22" t="n">
        <f aca="false">ROUND(L616+M616+N616,2)</f>
        <v>458.79</v>
      </c>
    </row>
    <row r="617" customFormat="false" ht="11.25" hidden="false" customHeight="true" outlineLevel="0" collapsed="false">
      <c r="A617" s="17" t="n">
        <v>30301262</v>
      </c>
      <c r="B617" s="17" t="s">
        <v>660</v>
      </c>
      <c r="C617" s="23" t="n">
        <v>1</v>
      </c>
      <c r="D617" s="25" t="s">
        <v>73</v>
      </c>
      <c r="E617" s="19"/>
      <c r="F617" s="21"/>
      <c r="G617" s="21" t="n">
        <v>3</v>
      </c>
      <c r="H617" s="21"/>
      <c r="I617" s="21"/>
      <c r="J617" s="21"/>
      <c r="K617" s="22" t="n">
        <f aca="false">INDEX('Porte Honorário'!B:D,MATCH(TabJud!D617,'Porte Honorário'!A:A,0),1)</f>
        <v>360.46</v>
      </c>
      <c r="L617" s="22" t="n">
        <f aca="false">ROUND(C617*K617,2)</f>
        <v>360.46</v>
      </c>
      <c r="M617" s="22" t="n">
        <f aca="false">IF(E617&gt;0,ROUND(E617*'UCO e Filme'!$A$2,2),0)</f>
        <v>0</v>
      </c>
      <c r="N617" s="22" t="n">
        <f aca="false">IF(I617&gt;0,ROUND(I617*'UCO e Filme'!$A$11,2),0)</f>
        <v>0</v>
      </c>
      <c r="O617" s="22" t="n">
        <f aca="false">ROUND(L617+M617+N617,2)</f>
        <v>360.46</v>
      </c>
    </row>
    <row r="618" customFormat="false" ht="11.25" hidden="false" customHeight="true" outlineLevel="0" collapsed="false">
      <c r="A618" s="17" t="n">
        <v>30301270</v>
      </c>
      <c r="B618" s="17" t="s">
        <v>661</v>
      </c>
      <c r="C618" s="23" t="n">
        <v>1</v>
      </c>
      <c r="D618" s="25" t="s">
        <v>251</v>
      </c>
      <c r="E618" s="19"/>
      <c r="F618" s="21"/>
      <c r="G618" s="21" t="n">
        <v>0</v>
      </c>
      <c r="H618" s="21"/>
      <c r="I618" s="21"/>
      <c r="J618" s="21"/>
      <c r="K618" s="22" t="n">
        <f aca="false">INDEX('Porte Honorário'!B:D,MATCH(TabJud!D618,'Porte Honorário'!A:A,0),1)</f>
        <v>275.28</v>
      </c>
      <c r="L618" s="22" t="n">
        <f aca="false">ROUND(C618*K618,2)</f>
        <v>275.28</v>
      </c>
      <c r="M618" s="22" t="n">
        <f aca="false">IF(E618&gt;0,ROUND(E618*'UCO e Filme'!$A$2,2),0)</f>
        <v>0</v>
      </c>
      <c r="N618" s="22" t="n">
        <f aca="false">IF(I618&gt;0,ROUND(I618*'UCO e Filme'!$A$11,2),0)</f>
        <v>0</v>
      </c>
      <c r="O618" s="22" t="n">
        <f aca="false">ROUND(L618+M618+N618,2)</f>
        <v>275.28</v>
      </c>
    </row>
    <row r="619" customFormat="false" ht="27.75" hidden="false" customHeight="true" outlineLevel="0" collapsed="false">
      <c r="A619" s="14" t="s">
        <v>662</v>
      </c>
      <c r="B619" s="14"/>
      <c r="C619" s="14"/>
      <c r="D619" s="14"/>
      <c r="E619" s="14"/>
      <c r="F619" s="14"/>
      <c r="G619" s="14"/>
      <c r="H619" s="14"/>
      <c r="I619" s="14"/>
      <c r="J619" s="14"/>
      <c r="K619" s="14"/>
      <c r="L619" s="14"/>
      <c r="M619" s="14"/>
      <c r="N619" s="14"/>
      <c r="O619" s="14"/>
    </row>
    <row r="620" customFormat="false" ht="11.25" hidden="false" customHeight="true" outlineLevel="0" collapsed="false">
      <c r="A620" s="17" t="n">
        <v>30302013</v>
      </c>
      <c r="B620" s="17" t="s">
        <v>663</v>
      </c>
      <c r="C620" s="23" t="n">
        <v>1</v>
      </c>
      <c r="D620" s="25" t="s">
        <v>385</v>
      </c>
      <c r="E620" s="19"/>
      <c r="F620" s="21" t="n">
        <v>1</v>
      </c>
      <c r="G620" s="21" t="n">
        <v>4</v>
      </c>
      <c r="H620" s="21"/>
      <c r="I620" s="21"/>
      <c r="J620" s="21"/>
      <c r="K620" s="22" t="n">
        <f aca="false">INDEX('Porte Honorário'!B:D,MATCH(TabJud!D620,'Porte Honorário'!A:A,0),1)</f>
        <v>766.81</v>
      </c>
      <c r="L620" s="22" t="n">
        <f aca="false">ROUND(C620*K620,2)</f>
        <v>766.81</v>
      </c>
      <c r="M620" s="22" t="n">
        <f aca="false">IF(E620&gt;0,ROUND(E620*'UCO e Filme'!$A$2,2),0)</f>
        <v>0</v>
      </c>
      <c r="N620" s="22" t="n">
        <f aca="false">IF(I620&gt;0,ROUND(I620*'UCO e Filme'!$A$11,2),0)</f>
        <v>0</v>
      </c>
      <c r="O620" s="22" t="n">
        <f aca="false">ROUND(L620+M620+N620,2)</f>
        <v>766.81</v>
      </c>
    </row>
    <row r="621" customFormat="false" ht="11.25" hidden="false" customHeight="true" outlineLevel="0" collapsed="false">
      <c r="A621" s="17" t="n">
        <v>30302021</v>
      </c>
      <c r="B621" s="17" t="s">
        <v>664</v>
      </c>
      <c r="C621" s="23" t="n">
        <v>1</v>
      </c>
      <c r="D621" s="25" t="s">
        <v>339</v>
      </c>
      <c r="E621" s="19"/>
      <c r="F621" s="21" t="n">
        <v>1</v>
      </c>
      <c r="G621" s="21" t="n">
        <v>5</v>
      </c>
      <c r="H621" s="21"/>
      <c r="I621" s="21"/>
      <c r="J621" s="21"/>
      <c r="K621" s="22" t="n">
        <f aca="false">INDEX('Porte Honorário'!B:D,MATCH(TabJud!D621,'Porte Honorário'!A:A,0),1)</f>
        <v>991.29</v>
      </c>
      <c r="L621" s="22" t="n">
        <f aca="false">ROUND(C621*K621,2)</f>
        <v>991.29</v>
      </c>
      <c r="M621" s="22" t="n">
        <f aca="false">IF(E621&gt;0,ROUND(E621*'UCO e Filme'!$A$2,2),0)</f>
        <v>0</v>
      </c>
      <c r="N621" s="22" t="n">
        <f aca="false">IF(I621&gt;0,ROUND(I621*'UCO e Filme'!$A$11,2),0)</f>
        <v>0</v>
      </c>
      <c r="O621" s="22" t="n">
        <f aca="false">ROUND(L621+M621+N621,2)</f>
        <v>991.29</v>
      </c>
    </row>
    <row r="622" customFormat="false" ht="11.25" hidden="false" customHeight="true" outlineLevel="0" collapsed="false">
      <c r="A622" s="17" t="n">
        <v>30302030</v>
      </c>
      <c r="B622" s="17" t="s">
        <v>665</v>
      </c>
      <c r="C622" s="23" t="n">
        <v>1</v>
      </c>
      <c r="D622" s="25" t="s">
        <v>343</v>
      </c>
      <c r="E622" s="19"/>
      <c r="F622" s="21" t="n">
        <v>2</v>
      </c>
      <c r="G622" s="21" t="n">
        <v>5</v>
      </c>
      <c r="H622" s="21"/>
      <c r="I622" s="21"/>
      <c r="J622" s="21"/>
      <c r="K622" s="22" t="n">
        <f aca="false">INDEX('Porte Honorário'!B:D,MATCH(TabJud!D622,'Porte Honorário'!A:A,0),1)</f>
        <v>909.36</v>
      </c>
      <c r="L622" s="22" t="n">
        <f aca="false">ROUND(C622*K622,2)</f>
        <v>909.36</v>
      </c>
      <c r="M622" s="22" t="n">
        <f aca="false">IF(E622&gt;0,ROUND(E622*'UCO e Filme'!$A$2,2),0)</f>
        <v>0</v>
      </c>
      <c r="N622" s="22" t="n">
        <f aca="false">IF(I622&gt;0,ROUND(I622*'UCO e Filme'!$A$11,2),0)</f>
        <v>0</v>
      </c>
      <c r="O622" s="22" t="n">
        <f aca="false">ROUND(L622+M622+N622,2)</f>
        <v>909.36</v>
      </c>
    </row>
    <row r="623" customFormat="false" ht="11.25" hidden="false" customHeight="true" outlineLevel="0" collapsed="false">
      <c r="A623" s="17" t="n">
        <v>30302048</v>
      </c>
      <c r="B623" s="17" t="s">
        <v>666</v>
      </c>
      <c r="C623" s="23" t="n">
        <v>1</v>
      </c>
      <c r="D623" s="25" t="s">
        <v>335</v>
      </c>
      <c r="E623" s="19"/>
      <c r="F623" s="21" t="n">
        <v>1</v>
      </c>
      <c r="G623" s="21" t="n">
        <v>5</v>
      </c>
      <c r="H623" s="21"/>
      <c r="I623" s="21"/>
      <c r="J623" s="21"/>
      <c r="K623" s="22" t="n">
        <f aca="false">INDEX('Porte Honorário'!B:D,MATCH(TabJud!D623,'Porte Honorário'!A:A,0),1)</f>
        <v>1091.25</v>
      </c>
      <c r="L623" s="22" t="n">
        <f aca="false">ROUND(C623*K623,2)</f>
        <v>1091.25</v>
      </c>
      <c r="M623" s="22" t="n">
        <f aca="false">IF(E623&gt;0,ROUND(E623*'UCO e Filme'!$A$2,2),0)</f>
        <v>0</v>
      </c>
      <c r="N623" s="22" t="n">
        <f aca="false">IF(I623&gt;0,ROUND(I623*'UCO e Filme'!$A$11,2),0)</f>
        <v>0</v>
      </c>
      <c r="O623" s="22" t="n">
        <f aca="false">ROUND(L623+M623+N623,2)</f>
        <v>1091.25</v>
      </c>
    </row>
    <row r="624" customFormat="false" ht="22.5" hidden="false" customHeight="true" outlineLevel="0" collapsed="false">
      <c r="A624" s="17" t="n">
        <v>30302056</v>
      </c>
      <c r="B624" s="17" t="s">
        <v>667</v>
      </c>
      <c r="C624" s="23" t="n">
        <v>1</v>
      </c>
      <c r="D624" s="25" t="s">
        <v>262</v>
      </c>
      <c r="E624" s="19"/>
      <c r="F624" s="21" t="n">
        <v>4</v>
      </c>
      <c r="G624" s="21" t="n">
        <v>7</v>
      </c>
      <c r="H624" s="21"/>
      <c r="I624" s="21"/>
      <c r="J624" s="21"/>
      <c r="K624" s="22" t="n">
        <f aca="false">INDEX('Porte Honorário'!B:D,MATCH(TabJud!D624,'Porte Honorário'!A:A,0),1)</f>
        <v>1635.2</v>
      </c>
      <c r="L624" s="22" t="n">
        <f aca="false">ROUND(C624*K624,2)</f>
        <v>1635.2</v>
      </c>
      <c r="M624" s="22" t="n">
        <f aca="false">IF(E624&gt;0,ROUND(E624*'UCO e Filme'!$A$2,2),0)</f>
        <v>0</v>
      </c>
      <c r="N624" s="22" t="n">
        <f aca="false">IF(I624&gt;0,ROUND(I624*'UCO e Filme'!$A$11,2),0)</f>
        <v>0</v>
      </c>
      <c r="O624" s="22" t="n">
        <f aca="false">ROUND(L624+M624+N624,2)</f>
        <v>1635.2</v>
      </c>
    </row>
    <row r="625" customFormat="false" ht="11.25" hidden="false" customHeight="true" outlineLevel="0" collapsed="false">
      <c r="A625" s="17" t="n">
        <v>30302064</v>
      </c>
      <c r="B625" s="17" t="s">
        <v>668</v>
      </c>
      <c r="C625" s="23" t="n">
        <v>1</v>
      </c>
      <c r="D625" s="25" t="s">
        <v>343</v>
      </c>
      <c r="E625" s="19"/>
      <c r="F625" s="21" t="n">
        <v>1</v>
      </c>
      <c r="G625" s="21" t="n">
        <v>3</v>
      </c>
      <c r="H625" s="21"/>
      <c r="I625" s="21"/>
      <c r="J625" s="21"/>
      <c r="K625" s="22" t="n">
        <f aca="false">INDEX('Porte Honorário'!B:D,MATCH(TabJud!D625,'Porte Honorário'!A:A,0),1)</f>
        <v>909.36</v>
      </c>
      <c r="L625" s="22" t="n">
        <f aca="false">ROUND(C625*K625,2)</f>
        <v>909.36</v>
      </c>
      <c r="M625" s="22" t="n">
        <f aca="false">IF(E625&gt;0,ROUND(E625*'UCO e Filme'!$A$2,2),0)</f>
        <v>0</v>
      </c>
      <c r="N625" s="22" t="n">
        <f aca="false">IF(I625&gt;0,ROUND(I625*'UCO e Filme'!$A$11,2),0)</f>
        <v>0</v>
      </c>
      <c r="O625" s="22" t="n">
        <f aca="false">ROUND(L625+M625+N625,2)</f>
        <v>909.36</v>
      </c>
    </row>
    <row r="626" customFormat="false" ht="11.25" hidden="false" customHeight="true" outlineLevel="0" collapsed="false">
      <c r="A626" s="17" t="n">
        <v>30302072</v>
      </c>
      <c r="B626" s="17" t="s">
        <v>669</v>
      </c>
      <c r="C626" s="23" t="n">
        <v>1</v>
      </c>
      <c r="D626" s="25" t="s">
        <v>335</v>
      </c>
      <c r="E626" s="19"/>
      <c r="F626" s="21" t="n">
        <v>1</v>
      </c>
      <c r="G626" s="21" t="n">
        <v>4</v>
      </c>
      <c r="H626" s="21"/>
      <c r="I626" s="21"/>
      <c r="J626" s="21"/>
      <c r="K626" s="22" t="n">
        <f aca="false">INDEX('Porte Honorário'!B:D,MATCH(TabJud!D626,'Porte Honorário'!A:A,0),1)</f>
        <v>1091.25</v>
      </c>
      <c r="L626" s="22" t="n">
        <f aca="false">ROUND(C626*K626,2)</f>
        <v>1091.25</v>
      </c>
      <c r="M626" s="22" t="n">
        <f aca="false">IF(E626&gt;0,ROUND(E626*'UCO e Filme'!$A$2,2),0)</f>
        <v>0</v>
      </c>
      <c r="N626" s="22" t="n">
        <f aca="false">IF(I626&gt;0,ROUND(I626*'UCO e Filme'!$A$11,2),0)</f>
        <v>0</v>
      </c>
      <c r="O626" s="22" t="n">
        <f aca="false">ROUND(L626+M626+N626,2)</f>
        <v>1091.25</v>
      </c>
    </row>
    <row r="627" customFormat="false" ht="11.25" hidden="false" customHeight="true" outlineLevel="0" collapsed="false">
      <c r="A627" s="17" t="n">
        <v>30302080</v>
      </c>
      <c r="B627" s="17" t="s">
        <v>670</v>
      </c>
      <c r="C627" s="23" t="n">
        <v>1</v>
      </c>
      <c r="D627" s="25" t="s">
        <v>370</v>
      </c>
      <c r="E627" s="19"/>
      <c r="F627" s="21" t="n">
        <v>1</v>
      </c>
      <c r="G627" s="21" t="n">
        <v>3</v>
      </c>
      <c r="H627" s="21"/>
      <c r="I627" s="21"/>
      <c r="J627" s="21"/>
      <c r="K627" s="22" t="n">
        <f aca="false">INDEX('Porte Honorário'!B:D,MATCH(TabJud!D627,'Porte Honorário'!A:A,0),1)</f>
        <v>383.42</v>
      </c>
      <c r="L627" s="22" t="n">
        <f aca="false">ROUND(C627*K627,2)</f>
        <v>383.42</v>
      </c>
      <c r="M627" s="22" t="n">
        <f aca="false">IF(E627&gt;0,ROUND(E627*'UCO e Filme'!$A$2,2),0)</f>
        <v>0</v>
      </c>
      <c r="N627" s="22" t="n">
        <f aca="false">IF(I627&gt;0,ROUND(I627*'UCO e Filme'!$A$11,2),0)</f>
        <v>0</v>
      </c>
      <c r="O627" s="22" t="n">
        <f aca="false">ROUND(L627+M627+N627,2)</f>
        <v>383.42</v>
      </c>
    </row>
    <row r="628" customFormat="false" ht="11.25" hidden="false" customHeight="true" outlineLevel="0" collapsed="false">
      <c r="A628" s="17" t="n">
        <v>30302099</v>
      </c>
      <c r="B628" s="17" t="s">
        <v>671</v>
      </c>
      <c r="C628" s="23" t="n">
        <v>1</v>
      </c>
      <c r="D628" s="25" t="s">
        <v>262</v>
      </c>
      <c r="E628" s="19"/>
      <c r="F628" s="21" t="n">
        <v>2</v>
      </c>
      <c r="G628" s="21" t="n">
        <v>7</v>
      </c>
      <c r="H628" s="21"/>
      <c r="I628" s="21"/>
      <c r="J628" s="21"/>
      <c r="K628" s="22" t="n">
        <f aca="false">INDEX('Porte Honorário'!B:D,MATCH(TabJud!D628,'Porte Honorário'!A:A,0),1)</f>
        <v>1635.2</v>
      </c>
      <c r="L628" s="22" t="n">
        <f aca="false">ROUND(C628*K628,2)</f>
        <v>1635.2</v>
      </c>
      <c r="M628" s="22" t="n">
        <f aca="false">IF(E628&gt;0,ROUND(E628*'UCO e Filme'!$A$2,2),0)</f>
        <v>0</v>
      </c>
      <c r="N628" s="22" t="n">
        <f aca="false">IF(I628&gt;0,ROUND(I628*'UCO e Filme'!$A$11,2),0)</f>
        <v>0</v>
      </c>
      <c r="O628" s="22" t="n">
        <f aca="false">ROUND(L628+M628+N628,2)</f>
        <v>1635.2</v>
      </c>
    </row>
    <row r="629" customFormat="false" ht="11.25" hidden="false" customHeight="true" outlineLevel="0" collapsed="false">
      <c r="A629" s="17" t="n">
        <v>30302102</v>
      </c>
      <c r="B629" s="17" t="s">
        <v>672</v>
      </c>
      <c r="C629" s="23" t="n">
        <v>1</v>
      </c>
      <c r="D629" s="25" t="s">
        <v>339</v>
      </c>
      <c r="E629" s="19"/>
      <c r="F629" s="21" t="n">
        <v>1</v>
      </c>
      <c r="G629" s="21" t="n">
        <v>5</v>
      </c>
      <c r="H629" s="21"/>
      <c r="I629" s="21"/>
      <c r="J629" s="21"/>
      <c r="K629" s="22" t="n">
        <f aca="false">INDEX('Porte Honorário'!B:D,MATCH(TabJud!D629,'Porte Honorário'!A:A,0),1)</f>
        <v>991.29</v>
      </c>
      <c r="L629" s="22" t="n">
        <f aca="false">ROUND(C629*K629,2)</f>
        <v>991.29</v>
      </c>
      <c r="M629" s="22" t="n">
        <f aca="false">IF(E629&gt;0,ROUND(E629*'UCO e Filme'!$A$2,2),0)</f>
        <v>0</v>
      </c>
      <c r="N629" s="22" t="n">
        <f aca="false">IF(I629&gt;0,ROUND(I629*'UCO e Filme'!$A$11,2),0)</f>
        <v>0</v>
      </c>
      <c r="O629" s="22" t="n">
        <f aca="false">ROUND(L629+M629+N629,2)</f>
        <v>991.29</v>
      </c>
    </row>
    <row r="630" customFormat="false" ht="11.25" hidden="false" customHeight="true" outlineLevel="0" collapsed="false">
      <c r="A630" s="17" t="n">
        <v>30302110</v>
      </c>
      <c r="B630" s="17" t="s">
        <v>673</v>
      </c>
      <c r="C630" s="23" t="n">
        <v>1</v>
      </c>
      <c r="D630" s="25" t="s">
        <v>264</v>
      </c>
      <c r="E630" s="19"/>
      <c r="F630" s="21" t="n">
        <v>1</v>
      </c>
      <c r="G630" s="21" t="n">
        <v>4</v>
      </c>
      <c r="H630" s="21"/>
      <c r="I630" s="21"/>
      <c r="J630" s="21"/>
      <c r="K630" s="22" t="n">
        <f aca="false">INDEX('Porte Honorário'!B:D,MATCH(TabJud!D630,'Porte Honorário'!A:A,0),1)</f>
        <v>852.02</v>
      </c>
      <c r="L630" s="22" t="n">
        <f aca="false">ROUND(C630*K630,2)</f>
        <v>852.02</v>
      </c>
      <c r="M630" s="22" t="n">
        <f aca="false">IF(E630&gt;0,ROUND(E630*'UCO e Filme'!$A$2,2),0)</f>
        <v>0</v>
      </c>
      <c r="N630" s="22" t="n">
        <f aca="false">IF(I630&gt;0,ROUND(I630*'UCO e Filme'!$A$11,2),0)</f>
        <v>0</v>
      </c>
      <c r="O630" s="22" t="n">
        <f aca="false">ROUND(L630+M630+N630,2)</f>
        <v>852.02</v>
      </c>
    </row>
    <row r="631" customFormat="false" ht="11.25" hidden="false" customHeight="true" outlineLevel="0" collapsed="false">
      <c r="A631" s="17" t="n">
        <v>30302129</v>
      </c>
      <c r="B631" s="17" t="s">
        <v>674</v>
      </c>
      <c r="C631" s="23" t="n">
        <v>1</v>
      </c>
      <c r="D631" s="25" t="s">
        <v>339</v>
      </c>
      <c r="E631" s="19"/>
      <c r="F631" s="21" t="n">
        <v>1</v>
      </c>
      <c r="G631" s="21" t="n">
        <v>5</v>
      </c>
      <c r="H631" s="21"/>
      <c r="I631" s="21"/>
      <c r="J631" s="21"/>
      <c r="K631" s="22" t="n">
        <f aca="false">INDEX('Porte Honorário'!B:D,MATCH(TabJud!D631,'Porte Honorário'!A:A,0),1)</f>
        <v>991.29</v>
      </c>
      <c r="L631" s="22" t="n">
        <f aca="false">ROUND(C631*K631,2)</f>
        <v>991.29</v>
      </c>
      <c r="M631" s="22" t="n">
        <f aca="false">IF(E631&gt;0,ROUND(E631*'UCO e Filme'!$A$2,2),0)</f>
        <v>0</v>
      </c>
      <c r="N631" s="22" t="n">
        <f aca="false">IF(I631&gt;0,ROUND(I631*'UCO e Filme'!$A$11,2),0)</f>
        <v>0</v>
      </c>
      <c r="O631" s="22" t="n">
        <f aca="false">ROUND(L631+M631+N631,2)</f>
        <v>991.29</v>
      </c>
    </row>
    <row r="632" customFormat="false" ht="11.25" hidden="false" customHeight="true" outlineLevel="0" collapsed="false">
      <c r="A632" s="17" t="n">
        <v>30302137</v>
      </c>
      <c r="B632" s="17" t="s">
        <v>675</v>
      </c>
      <c r="C632" s="23" t="n">
        <v>1</v>
      </c>
      <c r="D632" s="25" t="s">
        <v>335</v>
      </c>
      <c r="E632" s="19"/>
      <c r="F632" s="21" t="n">
        <v>1</v>
      </c>
      <c r="G632" s="21" t="n">
        <v>5</v>
      </c>
      <c r="H632" s="21"/>
      <c r="I632" s="21"/>
      <c r="J632" s="21"/>
      <c r="K632" s="22" t="n">
        <f aca="false">INDEX('Porte Honorário'!B:D,MATCH(TabJud!D632,'Porte Honorário'!A:A,0),1)</f>
        <v>1091.25</v>
      </c>
      <c r="L632" s="22" t="n">
        <f aca="false">ROUND(C632*K632,2)</f>
        <v>1091.25</v>
      </c>
      <c r="M632" s="22" t="n">
        <f aca="false">IF(E632&gt;0,ROUND(E632*'UCO e Filme'!$A$2,2),0)</f>
        <v>0</v>
      </c>
      <c r="N632" s="22" t="n">
        <f aca="false">IF(I632&gt;0,ROUND(I632*'UCO e Filme'!$A$11,2),0)</f>
        <v>0</v>
      </c>
      <c r="O632" s="22" t="n">
        <f aca="false">ROUND(L632+M632+N632,2)</f>
        <v>1091.25</v>
      </c>
    </row>
    <row r="633" customFormat="false" ht="27.75" hidden="false" customHeight="true" outlineLevel="0" collapsed="false">
      <c r="A633" s="14" t="s">
        <v>676</v>
      </c>
      <c r="B633" s="14"/>
      <c r="C633" s="14"/>
      <c r="D633" s="14"/>
      <c r="E633" s="14"/>
      <c r="F633" s="14"/>
      <c r="G633" s="14"/>
      <c r="H633" s="14"/>
      <c r="I633" s="14"/>
      <c r="J633" s="14"/>
      <c r="K633" s="14"/>
      <c r="L633" s="14"/>
      <c r="M633" s="14"/>
      <c r="N633" s="14"/>
      <c r="O633" s="14"/>
    </row>
    <row r="634" customFormat="false" ht="11.25" hidden="false" customHeight="true" outlineLevel="0" collapsed="false">
      <c r="A634" s="17" t="n">
        <v>30303010</v>
      </c>
      <c r="B634" s="17" t="s">
        <v>677</v>
      </c>
      <c r="C634" s="23" t="n">
        <v>1</v>
      </c>
      <c r="D634" s="25" t="s">
        <v>251</v>
      </c>
      <c r="E634" s="19"/>
      <c r="F634" s="21" t="n">
        <v>1</v>
      </c>
      <c r="G634" s="21" t="n">
        <v>3</v>
      </c>
      <c r="H634" s="21"/>
      <c r="I634" s="21"/>
      <c r="J634" s="21"/>
      <c r="K634" s="22" t="n">
        <f aca="false">INDEX('Porte Honorário'!B:D,MATCH(TabJud!D634,'Porte Honorário'!A:A,0),1)</f>
        <v>275.28</v>
      </c>
      <c r="L634" s="22" t="n">
        <f aca="false">ROUND(C634*K634,2)</f>
        <v>275.28</v>
      </c>
      <c r="M634" s="22" t="n">
        <f aca="false">IF(E634&gt;0,ROUND(E634*'UCO e Filme'!$A$2,2),0)</f>
        <v>0</v>
      </c>
      <c r="N634" s="22" t="n">
        <f aca="false">IF(I634&gt;0,ROUND(I634*'UCO e Filme'!$A$11,2),0)</f>
        <v>0</v>
      </c>
      <c r="O634" s="22" t="n">
        <f aca="false">ROUND(L634+M634+N634,2)</f>
        <v>275.28</v>
      </c>
    </row>
    <row r="635" customFormat="false" ht="11.25" hidden="false" customHeight="true" outlineLevel="0" collapsed="false">
      <c r="A635" s="17" t="n">
        <v>30303028</v>
      </c>
      <c r="B635" s="17" t="s">
        <v>678</v>
      </c>
      <c r="C635" s="23" t="n">
        <v>1</v>
      </c>
      <c r="D635" s="25" t="s">
        <v>64</v>
      </c>
      <c r="E635" s="19"/>
      <c r="F635" s="21"/>
      <c r="G635" s="21" t="n">
        <v>1</v>
      </c>
      <c r="H635" s="21"/>
      <c r="I635" s="21"/>
      <c r="J635" s="21"/>
      <c r="K635" s="22" t="n">
        <f aca="false">INDEX('Porte Honorário'!B:D,MATCH(TabJud!D635,'Porte Honorário'!A:A,0),1)</f>
        <v>65.56</v>
      </c>
      <c r="L635" s="22" t="n">
        <f aca="false">ROUND(C635*K635,2)</f>
        <v>65.56</v>
      </c>
      <c r="M635" s="22" t="n">
        <f aca="false">IF(E635&gt;0,ROUND(E635*'UCO e Filme'!$A$2,2),0)</f>
        <v>0</v>
      </c>
      <c r="N635" s="22" t="n">
        <f aca="false">IF(I635&gt;0,ROUND(I635*'UCO e Filme'!$A$11,2),0)</f>
        <v>0</v>
      </c>
      <c r="O635" s="22" t="n">
        <f aca="false">ROUND(L635+M635+N635,2)</f>
        <v>65.56</v>
      </c>
    </row>
    <row r="636" customFormat="false" ht="11.25" hidden="false" customHeight="true" outlineLevel="0" collapsed="false">
      <c r="A636" s="17" t="n">
        <v>30303036</v>
      </c>
      <c r="B636" s="17" t="s">
        <v>679</v>
      </c>
      <c r="C636" s="23" t="n">
        <v>1</v>
      </c>
      <c r="D636" s="25" t="s">
        <v>69</v>
      </c>
      <c r="E636" s="19"/>
      <c r="F636" s="21"/>
      <c r="G636" s="21" t="n">
        <v>3</v>
      </c>
      <c r="H636" s="21"/>
      <c r="I636" s="21"/>
      <c r="J636" s="21"/>
      <c r="K636" s="22" t="n">
        <f aca="false">INDEX('Porte Honorário'!B:D,MATCH(TabJud!D636,'Porte Honorário'!A:A,0),1)</f>
        <v>209.71</v>
      </c>
      <c r="L636" s="22" t="n">
        <f aca="false">ROUND(C636*K636,2)</f>
        <v>209.71</v>
      </c>
      <c r="M636" s="22" t="n">
        <f aca="false">IF(E636&gt;0,ROUND(E636*'UCO e Filme'!$A$2,2),0)</f>
        <v>0</v>
      </c>
      <c r="N636" s="22" t="n">
        <f aca="false">IF(I636&gt;0,ROUND(I636*'UCO e Filme'!$A$11,2),0)</f>
        <v>0</v>
      </c>
      <c r="O636" s="22" t="n">
        <f aca="false">ROUND(L636+M636+N636,2)</f>
        <v>209.71</v>
      </c>
    </row>
    <row r="637" customFormat="false" ht="11.25" hidden="false" customHeight="true" outlineLevel="0" collapsed="false">
      <c r="A637" s="17" t="n">
        <v>30303044</v>
      </c>
      <c r="B637" s="17" t="s">
        <v>680</v>
      </c>
      <c r="C637" s="23" t="n">
        <v>1</v>
      </c>
      <c r="D637" s="25" t="s">
        <v>138</v>
      </c>
      <c r="E637" s="19"/>
      <c r="F637" s="21"/>
      <c r="G637" s="21" t="n">
        <v>0</v>
      </c>
      <c r="H637" s="21"/>
      <c r="I637" s="21"/>
      <c r="J637" s="21"/>
      <c r="K637" s="22" t="n">
        <f aca="false">INDEX('Porte Honorário'!B:D,MATCH(TabJud!D637,'Porte Honorário'!A:A,0),1)</f>
        <v>32.78</v>
      </c>
      <c r="L637" s="22" t="n">
        <f aca="false">ROUND(C637*K637,2)</f>
        <v>32.78</v>
      </c>
      <c r="M637" s="22" t="n">
        <f aca="false">IF(E637&gt;0,ROUND(E637*'UCO e Filme'!$A$2,2),0)</f>
        <v>0</v>
      </c>
      <c r="N637" s="22" t="n">
        <f aca="false">IF(I637&gt;0,ROUND(I637*'UCO e Filme'!$A$11,2),0)</f>
        <v>0</v>
      </c>
      <c r="O637" s="22" t="n">
        <f aca="false">ROUND(L637+M637+N637,2)</f>
        <v>32.78</v>
      </c>
    </row>
    <row r="638" customFormat="false" ht="11.25" hidden="false" customHeight="true" outlineLevel="0" collapsed="false">
      <c r="A638" s="17" t="n">
        <v>30303052</v>
      </c>
      <c r="B638" s="17" t="s">
        <v>681</v>
      </c>
      <c r="C638" s="23" t="n">
        <v>1</v>
      </c>
      <c r="D638" s="25" t="s">
        <v>71</v>
      </c>
      <c r="E638" s="19"/>
      <c r="F638" s="21" t="n">
        <v>1</v>
      </c>
      <c r="G638" s="21" t="n">
        <v>3</v>
      </c>
      <c r="H638" s="21"/>
      <c r="I638" s="21"/>
      <c r="J638" s="21"/>
      <c r="K638" s="22" t="n">
        <f aca="false">INDEX('Porte Honorário'!B:D,MATCH(TabJud!D638,'Porte Honorário'!A:A,0),1)</f>
        <v>309.68</v>
      </c>
      <c r="L638" s="22" t="n">
        <f aca="false">ROUND(C638*K638,2)</f>
        <v>309.68</v>
      </c>
      <c r="M638" s="22" t="n">
        <f aca="false">IF(E638&gt;0,ROUND(E638*'UCO e Filme'!$A$2,2),0)</f>
        <v>0</v>
      </c>
      <c r="N638" s="22" t="n">
        <f aca="false">IF(I638&gt;0,ROUND(I638*'UCO e Filme'!$A$11,2),0)</f>
        <v>0</v>
      </c>
      <c r="O638" s="22" t="n">
        <f aca="false">ROUND(L638+M638+N638,2)</f>
        <v>309.68</v>
      </c>
    </row>
    <row r="639" customFormat="false" ht="11.25" hidden="false" customHeight="true" outlineLevel="0" collapsed="false">
      <c r="A639" s="17" t="n">
        <v>30303060</v>
      </c>
      <c r="B639" s="17" t="s">
        <v>682</v>
      </c>
      <c r="C639" s="23" t="n">
        <v>1</v>
      </c>
      <c r="D639" s="25" t="s">
        <v>69</v>
      </c>
      <c r="E639" s="19"/>
      <c r="F639" s="21"/>
      <c r="G639" s="21" t="n">
        <v>0</v>
      </c>
      <c r="H639" s="21"/>
      <c r="I639" s="21"/>
      <c r="J639" s="21"/>
      <c r="K639" s="22" t="n">
        <f aca="false">INDEX('Porte Honorário'!B:D,MATCH(TabJud!D639,'Porte Honorário'!A:A,0),1)</f>
        <v>209.71</v>
      </c>
      <c r="L639" s="22" t="n">
        <f aca="false">ROUND(C639*K639,2)</f>
        <v>209.71</v>
      </c>
      <c r="M639" s="22" t="n">
        <f aca="false">IF(E639&gt;0,ROUND(E639*'UCO e Filme'!$A$2,2),0)</f>
        <v>0</v>
      </c>
      <c r="N639" s="22" t="n">
        <f aca="false">IF(I639&gt;0,ROUND(I639*'UCO e Filme'!$A$11,2),0)</f>
        <v>0</v>
      </c>
      <c r="O639" s="22" t="n">
        <f aca="false">ROUND(L639+M639+N639,2)</f>
        <v>209.71</v>
      </c>
    </row>
    <row r="640" customFormat="false" ht="11.25" hidden="false" customHeight="true" outlineLevel="0" collapsed="false">
      <c r="A640" s="17" t="n">
        <v>30303079</v>
      </c>
      <c r="B640" s="17" t="s">
        <v>683</v>
      </c>
      <c r="C640" s="23" t="n">
        <v>1</v>
      </c>
      <c r="D640" s="25" t="s">
        <v>504</v>
      </c>
      <c r="E640" s="19"/>
      <c r="F640" s="21" t="n">
        <v>1</v>
      </c>
      <c r="G640" s="21" t="n">
        <v>3</v>
      </c>
      <c r="H640" s="21"/>
      <c r="I640" s="21"/>
      <c r="J640" s="21"/>
      <c r="K640" s="22" t="n">
        <f aca="false">INDEX('Porte Honorário'!B:D,MATCH(TabJud!D640,'Porte Honorário'!A:A,0),1)</f>
        <v>458.79</v>
      </c>
      <c r="L640" s="22" t="n">
        <f aca="false">ROUND(C640*K640,2)</f>
        <v>458.79</v>
      </c>
      <c r="M640" s="22" t="n">
        <f aca="false">IF(E640&gt;0,ROUND(E640*'UCO e Filme'!$A$2,2),0)</f>
        <v>0</v>
      </c>
      <c r="N640" s="22" t="n">
        <f aca="false">IF(I640&gt;0,ROUND(I640*'UCO e Filme'!$A$11,2),0)</f>
        <v>0</v>
      </c>
      <c r="O640" s="22" t="n">
        <f aca="false">ROUND(L640+M640+N640,2)</f>
        <v>458.79</v>
      </c>
    </row>
    <row r="641" customFormat="false" ht="11.25" hidden="false" customHeight="true" outlineLevel="0" collapsed="false">
      <c r="A641" s="17" t="n">
        <v>30303087</v>
      </c>
      <c r="B641" s="17" t="s">
        <v>684</v>
      </c>
      <c r="C641" s="23" t="n">
        <v>1</v>
      </c>
      <c r="D641" s="25" t="s">
        <v>52</v>
      </c>
      <c r="E641" s="19"/>
      <c r="F641" s="21"/>
      <c r="G641" s="21" t="n">
        <v>0</v>
      </c>
      <c r="H641" s="21"/>
      <c r="I641" s="21"/>
      <c r="J641" s="21"/>
      <c r="K641" s="22" t="n">
        <f aca="false">INDEX('Porte Honorário'!B:D,MATCH(TabJud!D641,'Porte Honorário'!A:A,0),1)</f>
        <v>144.2</v>
      </c>
      <c r="L641" s="22" t="n">
        <f aca="false">ROUND(C641*K641,2)</f>
        <v>144.2</v>
      </c>
      <c r="M641" s="22" t="n">
        <f aca="false">IF(E641&gt;0,ROUND(E641*'UCO e Filme'!$A$2,2),0)</f>
        <v>0</v>
      </c>
      <c r="N641" s="22" t="n">
        <f aca="false">IF(I641&gt;0,ROUND(I641*'UCO e Filme'!$A$11,2),0)</f>
        <v>0</v>
      </c>
      <c r="O641" s="22" t="n">
        <f aca="false">ROUND(L641+M641+N641,2)</f>
        <v>144.2</v>
      </c>
    </row>
    <row r="642" customFormat="false" ht="11.25" hidden="false" customHeight="true" outlineLevel="0" collapsed="false">
      <c r="A642" s="17" t="n">
        <v>30303095</v>
      </c>
      <c r="B642" s="17" t="s">
        <v>685</v>
      </c>
      <c r="C642" s="23" t="n">
        <v>1</v>
      </c>
      <c r="D642" s="25" t="s">
        <v>296</v>
      </c>
      <c r="E642" s="19"/>
      <c r="F642" s="21" t="n">
        <v>1</v>
      </c>
      <c r="G642" s="21" t="n">
        <v>5</v>
      </c>
      <c r="H642" s="21"/>
      <c r="I642" s="21"/>
      <c r="J642" s="21"/>
      <c r="K642" s="22" t="n">
        <f aca="false">INDEX('Porte Honorário'!B:D,MATCH(TabJud!D642,'Porte Honorário'!A:A,0),1)</f>
        <v>709.46</v>
      </c>
      <c r="L642" s="22" t="n">
        <f aca="false">ROUND(C642*K642,2)</f>
        <v>709.46</v>
      </c>
      <c r="M642" s="22" t="n">
        <f aca="false">IF(E642&gt;0,ROUND(E642*'UCO e Filme'!$A$2,2),0)</f>
        <v>0</v>
      </c>
      <c r="N642" s="22" t="n">
        <f aca="false">IF(I642&gt;0,ROUND(I642*'UCO e Filme'!$A$11,2),0)</f>
        <v>0</v>
      </c>
      <c r="O642" s="22" t="n">
        <f aca="false">ROUND(L642+M642+N642,2)</f>
        <v>709.46</v>
      </c>
    </row>
    <row r="643" customFormat="false" ht="11.25" hidden="false" customHeight="true" outlineLevel="0" collapsed="false">
      <c r="A643" s="17" t="n">
        <v>30303109</v>
      </c>
      <c r="B643" s="17" t="s">
        <v>686</v>
      </c>
      <c r="C643" s="23" t="n">
        <v>1</v>
      </c>
      <c r="D643" s="25" t="s">
        <v>69</v>
      </c>
      <c r="E643" s="19"/>
      <c r="F643" s="21"/>
      <c r="G643" s="21" t="n">
        <v>0</v>
      </c>
      <c r="H643" s="21"/>
      <c r="I643" s="21"/>
      <c r="J643" s="21"/>
      <c r="K643" s="22" t="n">
        <f aca="false">INDEX('Porte Honorário'!B:D,MATCH(TabJud!D643,'Porte Honorário'!A:A,0),1)</f>
        <v>209.71</v>
      </c>
      <c r="L643" s="22" t="n">
        <f aca="false">ROUND(C643*K643,2)</f>
        <v>209.71</v>
      </c>
      <c r="M643" s="22" t="n">
        <f aca="false">IF(E643&gt;0,ROUND(E643*'UCO e Filme'!$A$2,2),0)</f>
        <v>0</v>
      </c>
      <c r="N643" s="22" t="n">
        <f aca="false">IF(I643&gt;0,ROUND(I643*'UCO e Filme'!$A$11,2),0)</f>
        <v>0</v>
      </c>
      <c r="O643" s="22" t="n">
        <f aca="false">ROUND(L643+M643+N643,2)</f>
        <v>209.71</v>
      </c>
    </row>
    <row r="644" customFormat="false" ht="11.25" hidden="false" customHeight="true" outlineLevel="0" collapsed="false">
      <c r="A644" s="17" t="n">
        <v>30303117</v>
      </c>
      <c r="B644" s="17" t="s">
        <v>687</v>
      </c>
      <c r="C644" s="23" t="n">
        <v>1</v>
      </c>
      <c r="D644" s="25" t="s">
        <v>141</v>
      </c>
      <c r="E644" s="19" t="n">
        <v>0.99</v>
      </c>
      <c r="F644" s="21" t="n">
        <v>1</v>
      </c>
      <c r="G644" s="21" t="n">
        <v>2</v>
      </c>
      <c r="H644" s="21"/>
      <c r="I644" s="21"/>
      <c r="J644" s="21"/>
      <c r="K644" s="22" t="n">
        <f aca="false">INDEX('Porte Honorário'!B:D,MATCH(TabJud!D644,'Porte Honorário'!A:A,0),1)</f>
        <v>334.24</v>
      </c>
      <c r="L644" s="22" t="n">
        <f aca="false">ROUND(C644*K644,2)</f>
        <v>334.24</v>
      </c>
      <c r="M644" s="22" t="n">
        <f aca="false">IF(E644&gt;0,ROUND(E644*'UCO e Filme'!$A$2,2),0)</f>
        <v>18.67</v>
      </c>
      <c r="N644" s="22" t="n">
        <f aca="false">IF(I644&gt;0,ROUND(I644*'UCO e Filme'!$A$11,2),0)</f>
        <v>0</v>
      </c>
      <c r="O644" s="22" t="n">
        <f aca="false">ROUND(L644+M644+N644,2)</f>
        <v>352.91</v>
      </c>
    </row>
    <row r="645" customFormat="false" ht="27.75" hidden="false" customHeight="true" outlineLevel="0" collapsed="false">
      <c r="A645" s="14" t="s">
        <v>688</v>
      </c>
      <c r="B645" s="14"/>
      <c r="C645" s="14"/>
      <c r="D645" s="14"/>
      <c r="E645" s="14"/>
      <c r="F645" s="14"/>
      <c r="G645" s="14"/>
      <c r="H645" s="14"/>
      <c r="I645" s="14"/>
      <c r="J645" s="14"/>
      <c r="K645" s="14"/>
      <c r="L645" s="14"/>
      <c r="M645" s="14"/>
      <c r="N645" s="14"/>
      <c r="O645" s="14"/>
    </row>
    <row r="646" customFormat="false" ht="11.25" hidden="false" customHeight="true" outlineLevel="0" collapsed="false">
      <c r="A646" s="17" t="n">
        <v>30304016</v>
      </c>
      <c r="B646" s="17" t="s">
        <v>689</v>
      </c>
      <c r="C646" s="23" t="n">
        <v>1</v>
      </c>
      <c r="D646" s="25" t="s">
        <v>64</v>
      </c>
      <c r="E646" s="19"/>
      <c r="F646" s="21"/>
      <c r="G646" s="21" t="n">
        <v>0</v>
      </c>
      <c r="H646" s="21"/>
      <c r="I646" s="21"/>
      <c r="J646" s="21"/>
      <c r="K646" s="22" t="n">
        <f aca="false">INDEX('Porte Honorário'!B:D,MATCH(TabJud!D646,'Porte Honorário'!A:A,0),1)</f>
        <v>65.56</v>
      </c>
      <c r="L646" s="22" t="n">
        <f aca="false">ROUND(C646*K646,2)</f>
        <v>65.56</v>
      </c>
      <c r="M646" s="22" t="n">
        <f aca="false">IF(E646&gt;0,ROUND(E646*'UCO e Filme'!$A$2,2),0)</f>
        <v>0</v>
      </c>
      <c r="N646" s="22" t="n">
        <f aca="false">IF(I646&gt;0,ROUND(I646*'UCO e Filme'!$A$11,2),0)</f>
        <v>0</v>
      </c>
      <c r="O646" s="22" t="n">
        <f aca="false">ROUND(L646+M646+N646,2)</f>
        <v>65.56</v>
      </c>
    </row>
    <row r="647" customFormat="false" ht="11.25" hidden="false" customHeight="true" outlineLevel="0" collapsed="false">
      <c r="A647" s="17" t="n">
        <v>30304024</v>
      </c>
      <c r="B647" s="17" t="s">
        <v>690</v>
      </c>
      <c r="C647" s="23" t="n">
        <v>1</v>
      </c>
      <c r="D647" s="25" t="s">
        <v>69</v>
      </c>
      <c r="E647" s="19"/>
      <c r="F647" s="21"/>
      <c r="G647" s="21" t="n">
        <v>3</v>
      </c>
      <c r="H647" s="21"/>
      <c r="I647" s="21"/>
      <c r="J647" s="21"/>
      <c r="K647" s="22" t="n">
        <f aca="false">INDEX('Porte Honorário'!B:D,MATCH(TabJud!D647,'Porte Honorário'!A:A,0),1)</f>
        <v>209.71</v>
      </c>
      <c r="L647" s="22" t="n">
        <f aca="false">ROUND(C647*K647,2)</f>
        <v>209.71</v>
      </c>
      <c r="M647" s="22" t="n">
        <f aca="false">IF(E647&gt;0,ROUND(E647*'UCO e Filme'!$A$2,2),0)</f>
        <v>0</v>
      </c>
      <c r="N647" s="22" t="n">
        <f aca="false">IF(I647&gt;0,ROUND(I647*'UCO e Filme'!$A$11,2),0)</f>
        <v>0</v>
      </c>
      <c r="O647" s="22" t="n">
        <f aca="false">ROUND(L647+M647+N647,2)</f>
        <v>209.71</v>
      </c>
    </row>
    <row r="648" customFormat="false" ht="11.25" hidden="false" customHeight="true" outlineLevel="0" collapsed="false">
      <c r="A648" s="17" t="n">
        <v>30304032</v>
      </c>
      <c r="B648" s="17" t="s">
        <v>691</v>
      </c>
      <c r="C648" s="23" t="n">
        <v>1</v>
      </c>
      <c r="D648" s="25" t="s">
        <v>64</v>
      </c>
      <c r="E648" s="19"/>
      <c r="F648" s="21"/>
      <c r="G648" s="21" t="n">
        <v>3</v>
      </c>
      <c r="H648" s="21"/>
      <c r="I648" s="21"/>
      <c r="J648" s="21"/>
      <c r="K648" s="22" t="n">
        <f aca="false">INDEX('Porte Honorário'!B:D,MATCH(TabJud!D648,'Porte Honorário'!A:A,0),1)</f>
        <v>65.56</v>
      </c>
      <c r="L648" s="22" t="n">
        <f aca="false">ROUND(C648*K648,2)</f>
        <v>65.56</v>
      </c>
      <c r="M648" s="22" t="n">
        <f aca="false">IF(E648&gt;0,ROUND(E648*'UCO e Filme'!$A$2,2),0)</f>
        <v>0</v>
      </c>
      <c r="N648" s="22" t="n">
        <f aca="false">IF(I648&gt;0,ROUND(I648*'UCO e Filme'!$A$11,2),0)</f>
        <v>0</v>
      </c>
      <c r="O648" s="22" t="n">
        <f aca="false">ROUND(L648+M648+N648,2)</f>
        <v>65.56</v>
      </c>
    </row>
    <row r="649" customFormat="false" ht="11.25" hidden="false" customHeight="true" outlineLevel="0" collapsed="false">
      <c r="A649" s="17" t="n">
        <v>30304040</v>
      </c>
      <c r="B649" s="17" t="s">
        <v>692</v>
      </c>
      <c r="C649" s="23" t="n">
        <v>1</v>
      </c>
      <c r="D649" s="25" t="s">
        <v>296</v>
      </c>
      <c r="E649" s="19" t="n">
        <v>31.33</v>
      </c>
      <c r="F649" s="21" t="n">
        <v>1</v>
      </c>
      <c r="G649" s="21" t="n">
        <v>3</v>
      </c>
      <c r="H649" s="21"/>
      <c r="I649" s="21"/>
      <c r="J649" s="21"/>
      <c r="K649" s="22" t="n">
        <f aca="false">INDEX('Porte Honorário'!B:D,MATCH(TabJud!D649,'Porte Honorário'!A:A,0),1)</f>
        <v>709.46</v>
      </c>
      <c r="L649" s="22" t="n">
        <f aca="false">ROUND(C649*K649,2)</f>
        <v>709.46</v>
      </c>
      <c r="M649" s="22" t="n">
        <f aca="false">IF(E649&gt;0,ROUND(E649*'UCO e Filme'!$A$2,2),0)</f>
        <v>590.88</v>
      </c>
      <c r="N649" s="22" t="n">
        <f aca="false">IF(I649&gt;0,ROUND(I649*'UCO e Filme'!$A$11,2),0)</f>
        <v>0</v>
      </c>
      <c r="O649" s="22" t="n">
        <f aca="false">ROUND(L649+M649+N649,2)</f>
        <v>1300.34</v>
      </c>
    </row>
    <row r="650" customFormat="false" ht="11.25" hidden="false" customHeight="true" outlineLevel="0" collapsed="false">
      <c r="A650" s="17" t="n">
        <v>30304059</v>
      </c>
      <c r="B650" s="17" t="s">
        <v>693</v>
      </c>
      <c r="C650" s="23" t="n">
        <v>1</v>
      </c>
      <c r="D650" s="25" t="s">
        <v>69</v>
      </c>
      <c r="E650" s="19"/>
      <c r="F650" s="21"/>
      <c r="G650" s="21" t="n">
        <v>0</v>
      </c>
      <c r="H650" s="21"/>
      <c r="I650" s="21"/>
      <c r="J650" s="21"/>
      <c r="K650" s="22" t="n">
        <f aca="false">INDEX('Porte Honorário'!B:D,MATCH(TabJud!D650,'Porte Honorário'!A:A,0),1)</f>
        <v>209.71</v>
      </c>
      <c r="L650" s="22" t="n">
        <f aca="false">ROUND(C650*K650,2)</f>
        <v>209.71</v>
      </c>
      <c r="M650" s="22" t="n">
        <f aca="false">IF(E650&gt;0,ROUND(E650*'UCO e Filme'!$A$2,2),0)</f>
        <v>0</v>
      </c>
      <c r="N650" s="22" t="n">
        <f aca="false">IF(I650&gt;0,ROUND(I650*'UCO e Filme'!$A$11,2),0)</f>
        <v>0</v>
      </c>
      <c r="O650" s="22" t="n">
        <f aca="false">ROUND(L650+M650+N650,2)</f>
        <v>209.71</v>
      </c>
    </row>
    <row r="651" customFormat="false" ht="11.25" hidden="false" customHeight="true" outlineLevel="0" collapsed="false">
      <c r="A651" s="17" t="n">
        <v>30304067</v>
      </c>
      <c r="B651" s="17" t="s">
        <v>694</v>
      </c>
      <c r="C651" s="23" t="n">
        <v>1</v>
      </c>
      <c r="D651" s="25" t="s">
        <v>370</v>
      </c>
      <c r="E651" s="19"/>
      <c r="F651" s="21" t="n">
        <v>1</v>
      </c>
      <c r="G651" s="21" t="n">
        <v>3</v>
      </c>
      <c r="H651" s="21"/>
      <c r="I651" s="21"/>
      <c r="J651" s="21"/>
      <c r="K651" s="22" t="n">
        <f aca="false">INDEX('Porte Honorário'!B:D,MATCH(TabJud!D651,'Porte Honorário'!A:A,0),1)</f>
        <v>383.42</v>
      </c>
      <c r="L651" s="22" t="n">
        <f aca="false">ROUND(C651*K651,2)</f>
        <v>383.42</v>
      </c>
      <c r="M651" s="22" t="n">
        <f aca="false">IF(E651&gt;0,ROUND(E651*'UCO e Filme'!$A$2,2),0)</f>
        <v>0</v>
      </c>
      <c r="N651" s="22" t="n">
        <f aca="false">IF(I651&gt;0,ROUND(I651*'UCO e Filme'!$A$11,2),0)</f>
        <v>0</v>
      </c>
      <c r="O651" s="22" t="n">
        <f aca="false">ROUND(L651+M651+N651,2)</f>
        <v>383.42</v>
      </c>
    </row>
    <row r="652" customFormat="false" ht="11.25" hidden="false" customHeight="true" outlineLevel="0" collapsed="false">
      <c r="A652" s="17" t="n">
        <v>30304075</v>
      </c>
      <c r="B652" s="17" t="s">
        <v>695</v>
      </c>
      <c r="C652" s="23" t="n">
        <v>1</v>
      </c>
      <c r="D652" s="25" t="s">
        <v>296</v>
      </c>
      <c r="E652" s="19"/>
      <c r="F652" s="21" t="n">
        <v>1</v>
      </c>
      <c r="G652" s="21" t="n">
        <v>3</v>
      </c>
      <c r="H652" s="21"/>
      <c r="I652" s="21"/>
      <c r="J652" s="21"/>
      <c r="K652" s="22" t="n">
        <f aca="false">INDEX('Porte Honorário'!B:D,MATCH(TabJud!D652,'Porte Honorário'!A:A,0),1)</f>
        <v>709.46</v>
      </c>
      <c r="L652" s="22" t="n">
        <f aca="false">ROUND(C652*K652,2)</f>
        <v>709.46</v>
      </c>
      <c r="M652" s="22" t="n">
        <f aca="false">IF(E652&gt;0,ROUND(E652*'UCO e Filme'!$A$2,2),0)</f>
        <v>0</v>
      </c>
      <c r="N652" s="22" t="n">
        <f aca="false">IF(I652&gt;0,ROUND(I652*'UCO e Filme'!$A$11,2),0)</f>
        <v>0</v>
      </c>
      <c r="O652" s="22" t="n">
        <f aca="false">ROUND(L652+M652+N652,2)</f>
        <v>709.46</v>
      </c>
    </row>
    <row r="653" customFormat="false" ht="11.25" hidden="false" customHeight="true" outlineLevel="0" collapsed="false">
      <c r="A653" s="17" t="n">
        <v>30304083</v>
      </c>
      <c r="B653" s="17" t="s">
        <v>696</v>
      </c>
      <c r="C653" s="23" t="n">
        <v>1</v>
      </c>
      <c r="D653" s="25" t="s">
        <v>490</v>
      </c>
      <c r="E653" s="19"/>
      <c r="F653" s="21" t="n">
        <v>1</v>
      </c>
      <c r="G653" s="21" t="n">
        <v>3</v>
      </c>
      <c r="H653" s="21"/>
      <c r="I653" s="21"/>
      <c r="J653" s="21"/>
      <c r="K653" s="22" t="n">
        <f aca="false">INDEX('Porte Honorário'!B:D,MATCH(TabJud!D653,'Porte Honorário'!A:A,0),1)</f>
        <v>1409.1</v>
      </c>
      <c r="L653" s="22" t="n">
        <f aca="false">ROUND(C653*K653,2)</f>
        <v>1409.1</v>
      </c>
      <c r="M653" s="22" t="n">
        <f aca="false">IF(E653&gt;0,ROUND(E653*'UCO e Filme'!$A$2,2),0)</f>
        <v>0</v>
      </c>
      <c r="N653" s="22" t="n">
        <f aca="false">IF(I653&gt;0,ROUND(I653*'UCO e Filme'!$A$11,2),0)</f>
        <v>0</v>
      </c>
      <c r="O653" s="22" t="n">
        <f aca="false">ROUND(L653+M653+N653,2)</f>
        <v>1409.1</v>
      </c>
    </row>
    <row r="654" customFormat="false" ht="11.25" hidden="false" customHeight="true" outlineLevel="0" collapsed="false">
      <c r="A654" s="17" t="n">
        <v>30304091</v>
      </c>
      <c r="B654" s="17" t="s">
        <v>697</v>
      </c>
      <c r="C654" s="23" t="n">
        <v>1</v>
      </c>
      <c r="D654" s="25" t="s">
        <v>296</v>
      </c>
      <c r="E654" s="19" t="n">
        <v>31.33</v>
      </c>
      <c r="F654" s="21"/>
      <c r="G654" s="21" t="n">
        <v>0</v>
      </c>
      <c r="H654" s="21"/>
      <c r="I654" s="21"/>
      <c r="J654" s="21"/>
      <c r="K654" s="22" t="n">
        <f aca="false">INDEX('Porte Honorário'!B:D,MATCH(TabJud!D654,'Porte Honorário'!A:A,0),1)</f>
        <v>709.46</v>
      </c>
      <c r="L654" s="22" t="n">
        <f aca="false">ROUND(C654*K654,2)</f>
        <v>709.46</v>
      </c>
      <c r="M654" s="22" t="n">
        <f aca="false">IF(E654&gt;0,ROUND(E654*'UCO e Filme'!$A$2,2),0)</f>
        <v>590.88</v>
      </c>
      <c r="N654" s="22" t="n">
        <f aca="false">IF(I654&gt;0,ROUND(I654*'UCO e Filme'!$A$11,2),0)</f>
        <v>0</v>
      </c>
      <c r="O654" s="22" t="n">
        <f aca="false">ROUND(L654+M654+N654,2)</f>
        <v>1300.34</v>
      </c>
    </row>
    <row r="655" customFormat="false" ht="11.25" hidden="false" customHeight="true" outlineLevel="0" collapsed="false">
      <c r="A655" s="17" t="n">
        <v>30304105</v>
      </c>
      <c r="B655" s="17" t="s">
        <v>698</v>
      </c>
      <c r="C655" s="23" t="n">
        <v>1</v>
      </c>
      <c r="D655" s="25" t="s">
        <v>335</v>
      </c>
      <c r="E655" s="19" t="n">
        <v>34.47</v>
      </c>
      <c r="F655" s="21"/>
      <c r="G655" s="21" t="n">
        <v>0</v>
      </c>
      <c r="H655" s="21"/>
      <c r="I655" s="21"/>
      <c r="J655" s="21"/>
      <c r="K655" s="22" t="n">
        <f aca="false">INDEX('Porte Honorário'!B:D,MATCH(TabJud!D655,'Porte Honorário'!A:A,0),1)</f>
        <v>1091.25</v>
      </c>
      <c r="L655" s="22" t="n">
        <f aca="false">ROUND(C655*K655,2)</f>
        <v>1091.25</v>
      </c>
      <c r="M655" s="22" t="n">
        <f aca="false">IF(E655&gt;0,ROUND(E655*'UCO e Filme'!$A$2,2),0)</f>
        <v>650.1</v>
      </c>
      <c r="N655" s="22" t="n">
        <f aca="false">IF(I655&gt;0,ROUND(I655*'UCO e Filme'!$A$11,2),0)</f>
        <v>0</v>
      </c>
      <c r="O655" s="22" t="n">
        <f aca="false">ROUND(L655+M655+N655,2)</f>
        <v>1741.35</v>
      </c>
    </row>
    <row r="656" customFormat="false" ht="27.75" hidden="false" customHeight="true" outlineLevel="0" collapsed="false">
      <c r="A656" s="14" t="s">
        <v>699</v>
      </c>
      <c r="B656" s="14"/>
      <c r="C656" s="14"/>
      <c r="D656" s="14"/>
      <c r="E656" s="14"/>
      <c r="F656" s="14"/>
      <c r="G656" s="14"/>
      <c r="H656" s="14"/>
      <c r="I656" s="14"/>
      <c r="J656" s="14"/>
      <c r="K656" s="14"/>
      <c r="L656" s="14"/>
      <c r="M656" s="14"/>
      <c r="N656" s="14"/>
      <c r="O656" s="14"/>
    </row>
    <row r="657" customFormat="false" ht="11.25" hidden="false" customHeight="true" outlineLevel="0" collapsed="false">
      <c r="A657" s="17" t="n">
        <v>30305012</v>
      </c>
      <c r="B657" s="17" t="s">
        <v>700</v>
      </c>
      <c r="C657" s="23" t="n">
        <v>1</v>
      </c>
      <c r="D657" s="25" t="s">
        <v>52</v>
      </c>
      <c r="E657" s="19"/>
      <c r="F657" s="21"/>
      <c r="G657" s="21" t="n">
        <v>1</v>
      </c>
      <c r="H657" s="21"/>
      <c r="I657" s="21"/>
      <c r="J657" s="21"/>
      <c r="K657" s="22" t="n">
        <f aca="false">INDEX('Porte Honorário'!B:D,MATCH(TabJud!D657,'Porte Honorário'!A:A,0),1)</f>
        <v>144.2</v>
      </c>
      <c r="L657" s="22" t="n">
        <f aca="false">ROUND(C657*K657,2)</f>
        <v>144.2</v>
      </c>
      <c r="M657" s="22" t="n">
        <f aca="false">IF(E657&gt;0,ROUND(E657*'UCO e Filme'!$A$2,2),0)</f>
        <v>0</v>
      </c>
      <c r="N657" s="22" t="n">
        <f aca="false">IF(I657&gt;0,ROUND(I657*'UCO e Filme'!$A$11,2),0)</f>
        <v>0</v>
      </c>
      <c r="O657" s="22" t="n">
        <f aca="false">ROUND(L657+M657+N657,2)</f>
        <v>144.2</v>
      </c>
    </row>
    <row r="658" customFormat="false" ht="11.25" hidden="false" customHeight="true" outlineLevel="0" collapsed="false">
      <c r="A658" s="17" t="n">
        <v>30305020</v>
      </c>
      <c r="B658" s="17" t="s">
        <v>701</v>
      </c>
      <c r="C658" s="23" t="n">
        <v>1</v>
      </c>
      <c r="D658" s="25" t="s">
        <v>339</v>
      </c>
      <c r="E658" s="19"/>
      <c r="F658" s="21" t="n">
        <v>1</v>
      </c>
      <c r="G658" s="21" t="n">
        <v>4</v>
      </c>
      <c r="H658" s="21"/>
      <c r="I658" s="21"/>
      <c r="J658" s="21"/>
      <c r="K658" s="22" t="n">
        <f aca="false">INDEX('Porte Honorário'!B:D,MATCH(TabJud!D658,'Porte Honorário'!A:A,0),1)</f>
        <v>991.29</v>
      </c>
      <c r="L658" s="22" t="n">
        <f aca="false">ROUND(C658*K658,2)</f>
        <v>991.29</v>
      </c>
      <c r="M658" s="22" t="n">
        <f aca="false">IF(E658&gt;0,ROUND(E658*'UCO e Filme'!$A$2,2),0)</f>
        <v>0</v>
      </c>
      <c r="N658" s="22" t="n">
        <f aca="false">IF(I658&gt;0,ROUND(I658*'UCO e Filme'!$A$11,2),0)</f>
        <v>0</v>
      </c>
      <c r="O658" s="22" t="n">
        <f aca="false">ROUND(L658+M658+N658,2)</f>
        <v>991.29</v>
      </c>
    </row>
    <row r="659" customFormat="false" ht="11.25" hidden="false" customHeight="true" outlineLevel="0" collapsed="false">
      <c r="A659" s="17" t="n">
        <v>30305039</v>
      </c>
      <c r="B659" s="17" t="s">
        <v>702</v>
      </c>
      <c r="C659" s="23" t="n">
        <v>1</v>
      </c>
      <c r="D659" s="25" t="s">
        <v>296</v>
      </c>
      <c r="E659" s="19"/>
      <c r="F659" s="21" t="n">
        <v>1</v>
      </c>
      <c r="G659" s="21" t="n">
        <v>3</v>
      </c>
      <c r="H659" s="21"/>
      <c r="I659" s="21"/>
      <c r="J659" s="21"/>
      <c r="K659" s="22" t="n">
        <f aca="false">INDEX('Porte Honorário'!B:D,MATCH(TabJud!D659,'Porte Honorário'!A:A,0),1)</f>
        <v>709.46</v>
      </c>
      <c r="L659" s="22" t="n">
        <f aca="false">ROUND(C659*K659,2)</f>
        <v>709.46</v>
      </c>
      <c r="M659" s="22" t="n">
        <f aca="false">IF(E659&gt;0,ROUND(E659*'UCO e Filme'!$A$2,2),0)</f>
        <v>0</v>
      </c>
      <c r="N659" s="22" t="n">
        <f aca="false">IF(I659&gt;0,ROUND(I659*'UCO e Filme'!$A$11,2),0)</f>
        <v>0</v>
      </c>
      <c r="O659" s="22" t="n">
        <f aca="false">ROUND(L659+M659+N659,2)</f>
        <v>709.46</v>
      </c>
    </row>
    <row r="660" customFormat="false" ht="11.25" hidden="false" customHeight="true" outlineLevel="0" collapsed="false">
      <c r="A660" s="17" t="n">
        <v>30305047</v>
      </c>
      <c r="B660" s="17" t="s">
        <v>703</v>
      </c>
      <c r="C660" s="23" t="n">
        <v>1</v>
      </c>
      <c r="D660" s="25" t="s">
        <v>296</v>
      </c>
      <c r="E660" s="19"/>
      <c r="F660" s="21" t="n">
        <v>1</v>
      </c>
      <c r="G660" s="21" t="n">
        <v>4</v>
      </c>
      <c r="H660" s="21"/>
      <c r="I660" s="21"/>
      <c r="J660" s="21"/>
      <c r="K660" s="22" t="n">
        <f aca="false">INDEX('Porte Honorário'!B:D,MATCH(TabJud!D660,'Porte Honorário'!A:A,0),1)</f>
        <v>709.46</v>
      </c>
      <c r="L660" s="22" t="n">
        <f aca="false">ROUND(C660*K660,2)</f>
        <v>709.46</v>
      </c>
      <c r="M660" s="22" t="n">
        <f aca="false">IF(E660&gt;0,ROUND(E660*'UCO e Filme'!$A$2,2),0)</f>
        <v>0</v>
      </c>
      <c r="N660" s="22" t="n">
        <f aca="false">IF(I660&gt;0,ROUND(I660*'UCO e Filme'!$A$11,2),0)</f>
        <v>0</v>
      </c>
      <c r="O660" s="22" t="n">
        <f aca="false">ROUND(L660+M660+N660,2)</f>
        <v>709.46</v>
      </c>
    </row>
    <row r="661" customFormat="false" ht="27.75" hidden="false" customHeight="true" outlineLevel="0" collapsed="false">
      <c r="A661" s="14" t="s">
        <v>704</v>
      </c>
      <c r="B661" s="14"/>
      <c r="C661" s="14"/>
      <c r="D661" s="14"/>
      <c r="E661" s="14"/>
      <c r="F661" s="14"/>
      <c r="G661" s="14"/>
      <c r="H661" s="14"/>
      <c r="I661" s="14"/>
      <c r="J661" s="14"/>
      <c r="K661" s="14"/>
      <c r="L661" s="14"/>
      <c r="M661" s="14"/>
      <c r="N661" s="14"/>
      <c r="O661" s="14"/>
    </row>
    <row r="662" customFormat="false" ht="11.25" hidden="false" customHeight="true" outlineLevel="0" collapsed="false">
      <c r="A662" s="17" t="n">
        <v>30306019</v>
      </c>
      <c r="B662" s="17" t="s">
        <v>705</v>
      </c>
      <c r="C662" s="23" t="n">
        <v>1</v>
      </c>
      <c r="D662" s="25" t="s">
        <v>141</v>
      </c>
      <c r="E662" s="19" t="n">
        <v>3.56</v>
      </c>
      <c r="F662" s="21"/>
      <c r="G662" s="21" t="n">
        <v>3</v>
      </c>
      <c r="H662" s="21"/>
      <c r="I662" s="21"/>
      <c r="J662" s="21"/>
      <c r="K662" s="22" t="n">
        <f aca="false">INDEX('Porte Honorário'!B:D,MATCH(TabJud!D662,'Porte Honorário'!A:A,0),1)</f>
        <v>334.24</v>
      </c>
      <c r="L662" s="22" t="n">
        <f aca="false">ROUND(C662*K662,2)</f>
        <v>334.24</v>
      </c>
      <c r="M662" s="22" t="n">
        <f aca="false">IF(E662&gt;0,ROUND(E662*'UCO e Filme'!$A$2,2),0)</f>
        <v>67.14</v>
      </c>
      <c r="N662" s="22" t="n">
        <f aca="false">IF(I662&gt;0,ROUND(I662*'UCO e Filme'!$A$11,2),0)</f>
        <v>0</v>
      </c>
      <c r="O662" s="22" t="n">
        <f aca="false">ROUND(L662+M662+N662,2)</f>
        <v>401.38</v>
      </c>
    </row>
    <row r="663" customFormat="false" ht="11.25" hidden="false" customHeight="true" outlineLevel="0" collapsed="false">
      <c r="A663" s="17" t="n">
        <v>30306035</v>
      </c>
      <c r="B663" s="17" t="s">
        <v>706</v>
      </c>
      <c r="C663" s="23" t="n">
        <v>1</v>
      </c>
      <c r="D663" s="25" t="s">
        <v>339</v>
      </c>
      <c r="E663" s="19"/>
      <c r="F663" s="21" t="n">
        <v>1</v>
      </c>
      <c r="G663" s="21" t="n">
        <v>4</v>
      </c>
      <c r="H663" s="21"/>
      <c r="I663" s="21"/>
      <c r="J663" s="21"/>
      <c r="K663" s="22" t="n">
        <f aca="false">INDEX('Porte Honorário'!B:D,MATCH(TabJud!D663,'Porte Honorário'!A:A,0),1)</f>
        <v>991.29</v>
      </c>
      <c r="L663" s="22" t="n">
        <f aca="false">ROUND(C663*K663,2)</f>
        <v>991.29</v>
      </c>
      <c r="M663" s="22" t="n">
        <f aca="false">IF(E663&gt;0,ROUND(E663*'UCO e Filme'!$A$2,2),0)</f>
        <v>0</v>
      </c>
      <c r="N663" s="22" t="n">
        <f aca="false">IF(I663&gt;0,ROUND(I663*'UCO e Filme'!$A$11,2),0)</f>
        <v>0</v>
      </c>
      <c r="O663" s="22" t="n">
        <f aca="false">ROUND(L663+M663+N663,2)</f>
        <v>991.29</v>
      </c>
    </row>
    <row r="664" customFormat="false" ht="11.25" hidden="false" customHeight="true" outlineLevel="0" collapsed="false">
      <c r="A664" s="17" t="n">
        <v>30306043</v>
      </c>
      <c r="B664" s="17" t="s">
        <v>707</v>
      </c>
      <c r="C664" s="23" t="n">
        <v>1</v>
      </c>
      <c r="D664" s="25" t="s">
        <v>296</v>
      </c>
      <c r="E664" s="19"/>
      <c r="F664" s="21" t="n">
        <v>1</v>
      </c>
      <c r="G664" s="21" t="n">
        <v>3</v>
      </c>
      <c r="H664" s="21"/>
      <c r="I664" s="21"/>
      <c r="J664" s="21"/>
      <c r="K664" s="22" t="n">
        <f aca="false">INDEX('Porte Honorário'!B:D,MATCH(TabJud!D664,'Porte Honorário'!A:A,0),1)</f>
        <v>709.46</v>
      </c>
      <c r="L664" s="22" t="n">
        <f aca="false">ROUND(C664*K664,2)</f>
        <v>709.46</v>
      </c>
      <c r="M664" s="22" t="n">
        <f aca="false">IF(E664&gt;0,ROUND(E664*'UCO e Filme'!$A$2,2),0)</f>
        <v>0</v>
      </c>
      <c r="N664" s="22" t="n">
        <f aca="false">IF(I664&gt;0,ROUND(I664*'UCO e Filme'!$A$11,2),0)</f>
        <v>0</v>
      </c>
      <c r="O664" s="22" t="n">
        <f aca="false">ROUND(L664+M664+N664,2)</f>
        <v>709.46</v>
      </c>
    </row>
    <row r="665" customFormat="false" ht="11.25" hidden="false" customHeight="true" outlineLevel="0" collapsed="false">
      <c r="A665" s="17" t="n">
        <v>30306051</v>
      </c>
      <c r="B665" s="17" t="s">
        <v>708</v>
      </c>
      <c r="C665" s="23" t="n">
        <v>1</v>
      </c>
      <c r="D665" s="25" t="s">
        <v>296</v>
      </c>
      <c r="E665" s="19"/>
      <c r="F665" s="21" t="n">
        <v>1</v>
      </c>
      <c r="G665" s="21" t="n">
        <v>3</v>
      </c>
      <c r="H665" s="21"/>
      <c r="I665" s="21"/>
      <c r="J665" s="21"/>
      <c r="K665" s="22" t="n">
        <f aca="false">INDEX('Porte Honorário'!B:D,MATCH(TabJud!D665,'Porte Honorário'!A:A,0),1)</f>
        <v>709.46</v>
      </c>
      <c r="L665" s="22" t="n">
        <f aca="false">ROUND(C665*K665,2)</f>
        <v>709.46</v>
      </c>
      <c r="M665" s="22" t="n">
        <f aca="false">IF(E665&gt;0,ROUND(E665*'UCO e Filme'!$A$2,2),0)</f>
        <v>0</v>
      </c>
      <c r="N665" s="22" t="n">
        <f aca="false">IF(I665&gt;0,ROUND(I665*'UCO e Filme'!$A$11,2),0)</f>
        <v>0</v>
      </c>
      <c r="O665" s="22" t="n">
        <f aca="false">ROUND(L665+M665+N665,2)</f>
        <v>709.46</v>
      </c>
    </row>
    <row r="666" customFormat="false" ht="11.25" hidden="false" customHeight="true" outlineLevel="0" collapsed="false">
      <c r="A666" s="17" t="n">
        <v>30306060</v>
      </c>
      <c r="B666" s="17" t="s">
        <v>709</v>
      </c>
      <c r="C666" s="23" t="n">
        <v>1</v>
      </c>
      <c r="D666" s="25" t="s">
        <v>296</v>
      </c>
      <c r="E666" s="19"/>
      <c r="F666" s="21" t="n">
        <v>1</v>
      </c>
      <c r="G666" s="21" t="n">
        <v>3</v>
      </c>
      <c r="H666" s="21"/>
      <c r="I666" s="21"/>
      <c r="J666" s="21"/>
      <c r="K666" s="22" t="n">
        <f aca="false">INDEX('Porte Honorário'!B:D,MATCH(TabJud!D666,'Porte Honorário'!A:A,0),1)</f>
        <v>709.46</v>
      </c>
      <c r="L666" s="22" t="n">
        <f aca="false">ROUND(C666*K666,2)</f>
        <v>709.46</v>
      </c>
      <c r="M666" s="22" t="n">
        <f aca="false">IF(E666&gt;0,ROUND(E666*'UCO e Filme'!$A$2,2),0)</f>
        <v>0</v>
      </c>
      <c r="N666" s="22" t="n">
        <f aca="false">IF(I666&gt;0,ROUND(I666*'UCO e Filme'!$A$11,2),0)</f>
        <v>0</v>
      </c>
      <c r="O666" s="22" t="n">
        <f aca="false">ROUND(L666+M666+N666,2)</f>
        <v>709.46</v>
      </c>
    </row>
    <row r="667" customFormat="false" ht="11.25" hidden="false" customHeight="true" outlineLevel="0" collapsed="false">
      <c r="A667" s="17" t="n">
        <v>30306078</v>
      </c>
      <c r="B667" s="17" t="s">
        <v>710</v>
      </c>
      <c r="C667" s="23" t="n">
        <v>1</v>
      </c>
      <c r="D667" s="25" t="s">
        <v>141</v>
      </c>
      <c r="E667" s="19" t="n">
        <v>3.56</v>
      </c>
      <c r="F667" s="21"/>
      <c r="G667" s="21" t="n">
        <v>3</v>
      </c>
      <c r="H667" s="21"/>
      <c r="I667" s="21"/>
      <c r="J667" s="21"/>
      <c r="K667" s="22" t="n">
        <f aca="false">INDEX('Porte Honorário'!B:D,MATCH(TabJud!D667,'Porte Honorário'!A:A,0),1)</f>
        <v>334.24</v>
      </c>
      <c r="L667" s="22" t="n">
        <f aca="false">ROUND(C667*K667,2)</f>
        <v>334.24</v>
      </c>
      <c r="M667" s="22" t="n">
        <f aca="false">IF(E667&gt;0,ROUND(E667*'UCO e Filme'!$A$2,2),0)</f>
        <v>67.14</v>
      </c>
      <c r="N667" s="22" t="n">
        <f aca="false">IF(I667&gt;0,ROUND(I667*'UCO e Filme'!$A$11,2),0)</f>
        <v>0</v>
      </c>
      <c r="O667" s="22" t="n">
        <f aca="false">ROUND(L667+M667+N667,2)</f>
        <v>401.38</v>
      </c>
    </row>
    <row r="668" customFormat="false" ht="27.75" hidden="false" customHeight="true" outlineLevel="0" collapsed="false">
      <c r="A668" s="14" t="s">
        <v>711</v>
      </c>
      <c r="B668" s="14"/>
      <c r="C668" s="14"/>
      <c r="D668" s="14"/>
      <c r="E668" s="14"/>
      <c r="F668" s="14"/>
      <c r="G668" s="14"/>
      <c r="H668" s="14"/>
      <c r="I668" s="14"/>
      <c r="J668" s="14"/>
      <c r="K668" s="14"/>
      <c r="L668" s="14"/>
      <c r="M668" s="14"/>
      <c r="N668" s="14"/>
      <c r="O668" s="14"/>
    </row>
    <row r="669" customFormat="false" ht="11.25" hidden="false" customHeight="true" outlineLevel="0" collapsed="false">
      <c r="A669" s="17" t="n">
        <v>30307015</v>
      </c>
      <c r="B669" s="17" t="s">
        <v>712</v>
      </c>
      <c r="C669" s="23" t="n">
        <v>1</v>
      </c>
      <c r="D669" s="25" t="s">
        <v>141</v>
      </c>
      <c r="E669" s="19"/>
      <c r="F669" s="21" t="n">
        <v>1</v>
      </c>
      <c r="G669" s="21" t="n">
        <v>3</v>
      </c>
      <c r="H669" s="21"/>
      <c r="I669" s="21"/>
      <c r="J669" s="21"/>
      <c r="K669" s="22" t="n">
        <f aca="false">INDEX('Porte Honorário'!B:D,MATCH(TabJud!D669,'Porte Honorário'!A:A,0),1)</f>
        <v>334.24</v>
      </c>
      <c r="L669" s="22" t="n">
        <f aca="false">ROUND(C669*K669,2)</f>
        <v>334.24</v>
      </c>
      <c r="M669" s="22" t="n">
        <f aca="false">IF(E669&gt;0,ROUND(E669*'UCO e Filme'!$A$2,2),0)</f>
        <v>0</v>
      </c>
      <c r="N669" s="22" t="n">
        <f aca="false">IF(I669&gt;0,ROUND(I669*'UCO e Filme'!$A$11,2),0)</f>
        <v>0</v>
      </c>
      <c r="O669" s="22" t="n">
        <f aca="false">ROUND(L669+M669+N669,2)</f>
        <v>334.24</v>
      </c>
    </row>
    <row r="670" customFormat="false" ht="11.25" hidden="false" customHeight="true" outlineLevel="0" collapsed="false">
      <c r="A670" s="17" t="n">
        <v>30307023</v>
      </c>
      <c r="B670" s="17" t="s">
        <v>713</v>
      </c>
      <c r="C670" s="23" t="n">
        <v>1</v>
      </c>
      <c r="D670" s="25" t="s">
        <v>69</v>
      </c>
      <c r="E670" s="19"/>
      <c r="F670" s="21" t="n">
        <v>1</v>
      </c>
      <c r="G670" s="21" t="n">
        <v>2</v>
      </c>
      <c r="H670" s="21"/>
      <c r="I670" s="21"/>
      <c r="J670" s="21"/>
      <c r="K670" s="22" t="n">
        <f aca="false">INDEX('Porte Honorário'!B:D,MATCH(TabJud!D670,'Porte Honorário'!A:A,0),1)</f>
        <v>209.71</v>
      </c>
      <c r="L670" s="22" t="n">
        <f aca="false">ROUND(C670*K670,2)</f>
        <v>209.71</v>
      </c>
      <c r="M670" s="22" t="n">
        <f aca="false">IF(E670&gt;0,ROUND(E670*'UCO e Filme'!$A$2,2),0)</f>
        <v>0</v>
      </c>
      <c r="N670" s="22" t="n">
        <f aca="false">IF(I670&gt;0,ROUND(I670*'UCO e Filme'!$A$11,2),0)</f>
        <v>0</v>
      </c>
      <c r="O670" s="22" t="n">
        <f aca="false">ROUND(L670+M670+N670,2)</f>
        <v>209.71</v>
      </c>
    </row>
    <row r="671" customFormat="false" ht="11.25" hidden="false" customHeight="true" outlineLevel="0" collapsed="false">
      <c r="A671" s="17" t="n">
        <v>30307031</v>
      </c>
      <c r="B671" s="17" t="s">
        <v>714</v>
      </c>
      <c r="C671" s="23" t="n">
        <v>1</v>
      </c>
      <c r="D671" s="25" t="s">
        <v>141</v>
      </c>
      <c r="E671" s="19"/>
      <c r="F671" s="21" t="n">
        <v>1</v>
      </c>
      <c r="G671" s="21" t="n">
        <v>3</v>
      </c>
      <c r="H671" s="21"/>
      <c r="I671" s="21"/>
      <c r="J671" s="21"/>
      <c r="K671" s="22" t="n">
        <f aca="false">INDEX('Porte Honorário'!B:D,MATCH(TabJud!D671,'Porte Honorário'!A:A,0),1)</f>
        <v>334.24</v>
      </c>
      <c r="L671" s="22" t="n">
        <f aca="false">ROUND(C671*K671,2)</f>
        <v>334.24</v>
      </c>
      <c r="M671" s="22" t="n">
        <f aca="false">IF(E671&gt;0,ROUND(E671*'UCO e Filme'!$A$2,2),0)</f>
        <v>0</v>
      </c>
      <c r="N671" s="22" t="n">
        <f aca="false">IF(I671&gt;0,ROUND(I671*'UCO e Filme'!$A$11,2),0)</f>
        <v>0</v>
      </c>
      <c r="O671" s="22" t="n">
        <f aca="false">ROUND(L671+M671+N671,2)</f>
        <v>334.24</v>
      </c>
    </row>
    <row r="672" customFormat="false" ht="11.25" hidden="false" customHeight="true" outlineLevel="0" collapsed="false">
      <c r="A672" s="17" t="n">
        <v>30307040</v>
      </c>
      <c r="B672" s="17" t="s">
        <v>715</v>
      </c>
      <c r="C672" s="23" t="n">
        <v>1</v>
      </c>
      <c r="D672" s="25" t="s">
        <v>141</v>
      </c>
      <c r="E672" s="19"/>
      <c r="F672" s="21" t="n">
        <v>1</v>
      </c>
      <c r="G672" s="21" t="n">
        <v>3</v>
      </c>
      <c r="H672" s="21"/>
      <c r="I672" s="21"/>
      <c r="J672" s="21"/>
      <c r="K672" s="22" t="n">
        <f aca="false">INDEX('Porte Honorário'!B:D,MATCH(TabJud!D672,'Porte Honorário'!A:A,0),1)</f>
        <v>334.24</v>
      </c>
      <c r="L672" s="22" t="n">
        <f aca="false">ROUND(C672*K672,2)</f>
        <v>334.24</v>
      </c>
      <c r="M672" s="22" t="n">
        <f aca="false">IF(E672&gt;0,ROUND(E672*'UCO e Filme'!$A$2,2),0)</f>
        <v>0</v>
      </c>
      <c r="N672" s="22" t="n">
        <f aca="false">IF(I672&gt;0,ROUND(I672*'UCO e Filme'!$A$11,2),0)</f>
        <v>0</v>
      </c>
      <c r="O672" s="22" t="n">
        <f aca="false">ROUND(L672+M672+N672,2)</f>
        <v>334.24</v>
      </c>
    </row>
    <row r="673" customFormat="false" ht="11.25" hidden="false" customHeight="true" outlineLevel="0" collapsed="false">
      <c r="A673" s="17" t="n">
        <v>30307058</v>
      </c>
      <c r="B673" s="17" t="s">
        <v>716</v>
      </c>
      <c r="C673" s="23" t="n">
        <v>1</v>
      </c>
      <c r="D673" s="25" t="s">
        <v>141</v>
      </c>
      <c r="E673" s="19"/>
      <c r="F673" s="21" t="n">
        <v>1</v>
      </c>
      <c r="G673" s="21" t="n">
        <v>3</v>
      </c>
      <c r="H673" s="21"/>
      <c r="I673" s="21"/>
      <c r="J673" s="21"/>
      <c r="K673" s="22" t="n">
        <f aca="false">INDEX('Porte Honorário'!B:D,MATCH(TabJud!D673,'Porte Honorário'!A:A,0),1)</f>
        <v>334.24</v>
      </c>
      <c r="L673" s="22" t="n">
        <f aca="false">ROUND(C673*K673,2)</f>
        <v>334.24</v>
      </c>
      <c r="M673" s="22" t="n">
        <f aca="false">IF(E673&gt;0,ROUND(E673*'UCO e Filme'!$A$2,2),0)</f>
        <v>0</v>
      </c>
      <c r="N673" s="22" t="n">
        <f aca="false">IF(I673&gt;0,ROUND(I673*'UCO e Filme'!$A$11,2),0)</f>
        <v>0</v>
      </c>
      <c r="O673" s="22" t="n">
        <f aca="false">ROUND(L673+M673+N673,2)</f>
        <v>334.24</v>
      </c>
    </row>
    <row r="674" customFormat="false" ht="11.25" hidden="false" customHeight="true" outlineLevel="0" collapsed="false">
      <c r="A674" s="17" t="n">
        <v>30307066</v>
      </c>
      <c r="B674" s="17" t="s">
        <v>717</v>
      </c>
      <c r="C674" s="23" t="n">
        <v>1</v>
      </c>
      <c r="D674" s="25" t="s">
        <v>296</v>
      </c>
      <c r="E674" s="19"/>
      <c r="F674" s="21" t="n">
        <v>1</v>
      </c>
      <c r="G674" s="21" t="n">
        <v>3</v>
      </c>
      <c r="H674" s="21"/>
      <c r="I674" s="21"/>
      <c r="J674" s="21"/>
      <c r="K674" s="22" t="n">
        <f aca="false">INDEX('Porte Honorário'!B:D,MATCH(TabJud!D674,'Porte Honorário'!A:A,0),1)</f>
        <v>709.46</v>
      </c>
      <c r="L674" s="22" t="n">
        <f aca="false">ROUND(C674*K674,2)</f>
        <v>709.46</v>
      </c>
      <c r="M674" s="22" t="n">
        <f aca="false">IF(E674&gt;0,ROUND(E674*'UCO e Filme'!$A$2,2),0)</f>
        <v>0</v>
      </c>
      <c r="N674" s="22" t="n">
        <f aca="false">IF(I674&gt;0,ROUND(I674*'UCO e Filme'!$A$11,2),0)</f>
        <v>0</v>
      </c>
      <c r="O674" s="22" t="n">
        <f aca="false">ROUND(L674+M674+N674,2)</f>
        <v>709.46</v>
      </c>
    </row>
    <row r="675" customFormat="false" ht="11.25" hidden="false" customHeight="true" outlineLevel="0" collapsed="false">
      <c r="A675" s="17" t="n">
        <v>30307074</v>
      </c>
      <c r="B675" s="17" t="s">
        <v>718</v>
      </c>
      <c r="C675" s="23" t="n">
        <v>1</v>
      </c>
      <c r="D675" s="25" t="s">
        <v>296</v>
      </c>
      <c r="E675" s="19"/>
      <c r="F675" s="21" t="n">
        <v>1</v>
      </c>
      <c r="G675" s="21" t="n">
        <v>3</v>
      </c>
      <c r="H675" s="21"/>
      <c r="I675" s="21"/>
      <c r="J675" s="21"/>
      <c r="K675" s="22" t="n">
        <f aca="false">INDEX('Porte Honorário'!B:D,MATCH(TabJud!D675,'Porte Honorário'!A:A,0),1)</f>
        <v>709.46</v>
      </c>
      <c r="L675" s="22" t="n">
        <f aca="false">ROUND(C675*K675,2)</f>
        <v>709.46</v>
      </c>
      <c r="M675" s="22" t="n">
        <f aca="false">IF(E675&gt;0,ROUND(E675*'UCO e Filme'!$A$2,2),0)</f>
        <v>0</v>
      </c>
      <c r="N675" s="22" t="n">
        <f aca="false">IF(I675&gt;0,ROUND(I675*'UCO e Filme'!$A$11,2),0)</f>
        <v>0</v>
      </c>
      <c r="O675" s="22" t="n">
        <f aca="false">ROUND(L675+M675+N675,2)</f>
        <v>709.46</v>
      </c>
    </row>
    <row r="676" customFormat="false" ht="11.25" hidden="false" customHeight="true" outlineLevel="0" collapsed="false">
      <c r="A676" s="17" t="n">
        <v>30307082</v>
      </c>
      <c r="B676" s="17" t="s">
        <v>719</v>
      </c>
      <c r="C676" s="23" t="n">
        <v>1</v>
      </c>
      <c r="D676" s="25" t="s">
        <v>264</v>
      </c>
      <c r="E676" s="19"/>
      <c r="F676" s="21"/>
      <c r="G676" s="21" t="n">
        <v>3</v>
      </c>
      <c r="H676" s="21"/>
      <c r="I676" s="21"/>
      <c r="J676" s="21"/>
      <c r="K676" s="22" t="n">
        <f aca="false">INDEX('Porte Honorário'!B:D,MATCH(TabJud!D676,'Porte Honorário'!A:A,0),1)</f>
        <v>852.02</v>
      </c>
      <c r="L676" s="22" t="n">
        <f aca="false">ROUND(C676*K676,2)</f>
        <v>852.02</v>
      </c>
      <c r="M676" s="22" t="n">
        <f aca="false">IF(E676&gt;0,ROUND(E676*'UCO e Filme'!$A$2,2),0)</f>
        <v>0</v>
      </c>
      <c r="N676" s="22" t="n">
        <f aca="false">IF(I676&gt;0,ROUND(I676*'UCO e Filme'!$A$11,2),0)</f>
        <v>0</v>
      </c>
      <c r="O676" s="22" t="n">
        <f aca="false">ROUND(L676+M676+N676,2)</f>
        <v>852.02</v>
      </c>
    </row>
    <row r="677" customFormat="false" ht="11.25" hidden="false" customHeight="true" outlineLevel="0" collapsed="false">
      <c r="A677" s="17" t="n">
        <v>30307090</v>
      </c>
      <c r="B677" s="17" t="s">
        <v>720</v>
      </c>
      <c r="C677" s="23" t="n">
        <v>1</v>
      </c>
      <c r="D677" s="25" t="s">
        <v>141</v>
      </c>
      <c r="E677" s="19"/>
      <c r="F677" s="21" t="n">
        <v>1</v>
      </c>
      <c r="G677" s="21" t="n">
        <v>3</v>
      </c>
      <c r="H677" s="21"/>
      <c r="I677" s="21"/>
      <c r="J677" s="21"/>
      <c r="K677" s="22" t="n">
        <f aca="false">INDEX('Porte Honorário'!B:D,MATCH(TabJud!D677,'Porte Honorário'!A:A,0),1)</f>
        <v>334.24</v>
      </c>
      <c r="L677" s="22" t="n">
        <f aca="false">ROUND(C677*K677,2)</f>
        <v>334.24</v>
      </c>
      <c r="M677" s="22" t="n">
        <f aca="false">IF(E677&gt;0,ROUND(E677*'UCO e Filme'!$A$2,2),0)</f>
        <v>0</v>
      </c>
      <c r="N677" s="22" t="n">
        <f aca="false">IF(I677&gt;0,ROUND(I677*'UCO e Filme'!$A$11,2),0)</f>
        <v>0</v>
      </c>
      <c r="O677" s="22" t="n">
        <f aca="false">ROUND(L677+M677+N677,2)</f>
        <v>334.24</v>
      </c>
    </row>
    <row r="678" customFormat="false" ht="11.25" hidden="false" customHeight="true" outlineLevel="0" collapsed="false">
      <c r="A678" s="17" t="n">
        <v>30307104</v>
      </c>
      <c r="B678" s="17" t="s">
        <v>721</v>
      </c>
      <c r="C678" s="23" t="n">
        <v>1</v>
      </c>
      <c r="D678" s="25" t="s">
        <v>449</v>
      </c>
      <c r="E678" s="19"/>
      <c r="F678" s="21" t="n">
        <v>1</v>
      </c>
      <c r="G678" s="21" t="n">
        <v>5</v>
      </c>
      <c r="H678" s="21"/>
      <c r="I678" s="21"/>
      <c r="J678" s="21"/>
      <c r="K678" s="22" t="n">
        <f aca="false">INDEX('Porte Honorário'!B:D,MATCH(TabJud!D678,'Porte Honorário'!A:A,0),1)</f>
        <v>1171.51</v>
      </c>
      <c r="L678" s="22" t="n">
        <f aca="false">ROUND(C678*K678,2)</f>
        <v>1171.51</v>
      </c>
      <c r="M678" s="22" t="n">
        <f aca="false">IF(E678&gt;0,ROUND(E678*'UCO e Filme'!$A$2,2),0)</f>
        <v>0</v>
      </c>
      <c r="N678" s="22" t="n">
        <f aca="false">IF(I678&gt;0,ROUND(I678*'UCO e Filme'!$A$11,2),0)</f>
        <v>0</v>
      </c>
      <c r="O678" s="22" t="n">
        <f aca="false">ROUND(L678+M678+N678,2)</f>
        <v>1171.51</v>
      </c>
    </row>
    <row r="679" customFormat="false" ht="11.25" hidden="false" customHeight="true" outlineLevel="0" collapsed="false">
      <c r="A679" s="17" t="n">
        <v>30307112</v>
      </c>
      <c r="B679" s="17" t="s">
        <v>722</v>
      </c>
      <c r="C679" s="23" t="n">
        <v>1</v>
      </c>
      <c r="D679" s="25" t="s">
        <v>296</v>
      </c>
      <c r="E679" s="19"/>
      <c r="F679" s="21" t="n">
        <v>1</v>
      </c>
      <c r="G679" s="21" t="n">
        <v>4</v>
      </c>
      <c r="H679" s="21"/>
      <c r="I679" s="21"/>
      <c r="J679" s="21"/>
      <c r="K679" s="22" t="n">
        <f aca="false">INDEX('Porte Honorário'!B:D,MATCH(TabJud!D679,'Porte Honorário'!A:A,0),1)</f>
        <v>709.46</v>
      </c>
      <c r="L679" s="22" t="n">
        <f aca="false">ROUND(C679*K679,2)</f>
        <v>709.46</v>
      </c>
      <c r="M679" s="22" t="n">
        <f aca="false">IF(E679&gt;0,ROUND(E679*'UCO e Filme'!$A$2,2),0)</f>
        <v>0</v>
      </c>
      <c r="N679" s="22" t="n">
        <f aca="false">IF(I679&gt;0,ROUND(I679*'UCO e Filme'!$A$11,2),0)</f>
        <v>0</v>
      </c>
      <c r="O679" s="22" t="n">
        <f aca="false">ROUND(L679+M679+N679,2)</f>
        <v>709.46</v>
      </c>
    </row>
    <row r="680" customFormat="false" ht="11.25" hidden="false" customHeight="true" outlineLevel="0" collapsed="false">
      <c r="A680" s="17" t="n">
        <v>30307120</v>
      </c>
      <c r="B680" s="17" t="s">
        <v>723</v>
      </c>
      <c r="C680" s="23" t="n">
        <v>1</v>
      </c>
      <c r="D680" s="25" t="s">
        <v>335</v>
      </c>
      <c r="E680" s="19" t="n">
        <v>20.33</v>
      </c>
      <c r="F680" s="21" t="n">
        <v>1</v>
      </c>
      <c r="G680" s="21" t="n">
        <v>5</v>
      </c>
      <c r="H680" s="21"/>
      <c r="I680" s="21"/>
      <c r="J680" s="21"/>
      <c r="K680" s="22" t="n">
        <f aca="false">INDEX('Porte Honorário'!B:D,MATCH(TabJud!D680,'Porte Honorário'!A:A,0),1)</f>
        <v>1091.25</v>
      </c>
      <c r="L680" s="22" t="n">
        <f aca="false">ROUND(C680*K680,2)</f>
        <v>1091.25</v>
      </c>
      <c r="M680" s="22" t="n">
        <f aca="false">IF(E680&gt;0,ROUND(E680*'UCO e Filme'!$A$2,2),0)</f>
        <v>383.42</v>
      </c>
      <c r="N680" s="22" t="n">
        <f aca="false">IF(I680&gt;0,ROUND(I680*'UCO e Filme'!$A$11,2),0)</f>
        <v>0</v>
      </c>
      <c r="O680" s="22" t="n">
        <f aca="false">ROUND(L680+M680+N680,2)</f>
        <v>1474.67</v>
      </c>
    </row>
    <row r="681" customFormat="false" ht="11.25" hidden="false" customHeight="true" outlineLevel="0" collapsed="false">
      <c r="A681" s="17" t="n">
        <v>30307139</v>
      </c>
      <c r="B681" s="17" t="s">
        <v>724</v>
      </c>
      <c r="C681" s="23" t="n">
        <v>1</v>
      </c>
      <c r="D681" s="25" t="s">
        <v>296</v>
      </c>
      <c r="E681" s="19"/>
      <c r="F681" s="21" t="n">
        <v>1</v>
      </c>
      <c r="G681" s="21" t="n">
        <v>2</v>
      </c>
      <c r="H681" s="21"/>
      <c r="I681" s="21"/>
      <c r="J681" s="21"/>
      <c r="K681" s="22" t="n">
        <f aca="false">INDEX('Porte Honorário'!B:D,MATCH(TabJud!D681,'Porte Honorário'!A:A,0),1)</f>
        <v>709.46</v>
      </c>
      <c r="L681" s="22" t="n">
        <f aca="false">ROUND(C681*K681,2)</f>
        <v>709.46</v>
      </c>
      <c r="M681" s="22" t="n">
        <f aca="false">IF(E681&gt;0,ROUND(E681*'UCO e Filme'!$A$2,2),0)</f>
        <v>0</v>
      </c>
      <c r="N681" s="22" t="n">
        <f aca="false">IF(I681&gt;0,ROUND(I681*'UCO e Filme'!$A$11,2),0)</f>
        <v>0</v>
      </c>
      <c r="O681" s="22" t="n">
        <f aca="false">ROUND(L681+M681+N681,2)</f>
        <v>709.46</v>
      </c>
    </row>
    <row r="682" customFormat="false" ht="22.5" hidden="false" customHeight="true" outlineLevel="0" collapsed="false">
      <c r="A682" s="17" t="n">
        <v>30307147</v>
      </c>
      <c r="B682" s="17" t="s">
        <v>725</v>
      </c>
      <c r="C682" s="23" t="n">
        <v>1</v>
      </c>
      <c r="D682" s="25" t="s">
        <v>296</v>
      </c>
      <c r="E682" s="19"/>
      <c r="F682" s="21" t="n">
        <v>1</v>
      </c>
      <c r="G682" s="21" t="n">
        <v>2</v>
      </c>
      <c r="H682" s="21"/>
      <c r="I682" s="21"/>
      <c r="J682" s="21"/>
      <c r="K682" s="22" t="n">
        <f aca="false">INDEX('Porte Honorário'!B:D,MATCH(TabJud!D682,'Porte Honorário'!A:A,0),1)</f>
        <v>709.46</v>
      </c>
      <c r="L682" s="22" t="n">
        <f aca="false">ROUND(C682*K682,2)</f>
        <v>709.46</v>
      </c>
      <c r="M682" s="22" t="n">
        <f aca="false">IF(E682&gt;0,ROUND(E682*'UCO e Filme'!$A$2,2),0)</f>
        <v>0</v>
      </c>
      <c r="N682" s="22" t="n">
        <f aca="false">IF(I682&gt;0,ROUND(I682*'UCO e Filme'!$A$11,2),0)</f>
        <v>0</v>
      </c>
      <c r="O682" s="22" t="n">
        <f aca="false">ROUND(L682+M682+N682,2)</f>
        <v>709.46</v>
      </c>
    </row>
    <row r="683" customFormat="false" ht="22.5" hidden="false" customHeight="true" outlineLevel="0" collapsed="false">
      <c r="A683" s="15" t="s">
        <v>726</v>
      </c>
      <c r="B683" s="15"/>
      <c r="C683" s="15"/>
      <c r="D683" s="15"/>
      <c r="E683" s="15"/>
      <c r="F683" s="15"/>
      <c r="G683" s="15"/>
      <c r="H683" s="15"/>
      <c r="I683" s="15"/>
      <c r="J683" s="15"/>
      <c r="K683" s="15"/>
      <c r="L683" s="15"/>
      <c r="M683" s="15"/>
      <c r="N683" s="15"/>
      <c r="O683" s="15"/>
    </row>
    <row r="684" customFormat="false" ht="22.5" hidden="false" customHeight="true" outlineLevel="0" collapsed="false">
      <c r="A684" s="15" t="s">
        <v>727</v>
      </c>
      <c r="B684" s="15"/>
      <c r="C684" s="15"/>
      <c r="D684" s="15"/>
      <c r="E684" s="15"/>
      <c r="F684" s="15"/>
      <c r="G684" s="15"/>
      <c r="H684" s="15"/>
      <c r="I684" s="15"/>
      <c r="J684" s="15"/>
      <c r="K684" s="15"/>
      <c r="L684" s="15"/>
      <c r="M684" s="15"/>
      <c r="N684" s="15"/>
      <c r="O684" s="15"/>
    </row>
    <row r="685" customFormat="false" ht="22.5" hidden="false" customHeight="true" outlineLevel="0" collapsed="false">
      <c r="A685" s="15" t="s">
        <v>728</v>
      </c>
      <c r="B685" s="15"/>
      <c r="C685" s="15"/>
      <c r="D685" s="15"/>
      <c r="E685" s="15"/>
      <c r="F685" s="15"/>
      <c r="G685" s="15"/>
      <c r="H685" s="15"/>
      <c r="I685" s="15"/>
      <c r="J685" s="15"/>
      <c r="K685" s="15"/>
      <c r="L685" s="15"/>
      <c r="M685" s="15"/>
      <c r="N685" s="15"/>
      <c r="O685" s="15"/>
    </row>
    <row r="686" customFormat="false" ht="22.5" hidden="false" customHeight="true" outlineLevel="0" collapsed="false">
      <c r="A686" s="15" t="s">
        <v>729</v>
      </c>
      <c r="B686" s="15"/>
      <c r="C686" s="15"/>
      <c r="D686" s="15"/>
      <c r="E686" s="15"/>
      <c r="F686" s="15"/>
      <c r="G686" s="15"/>
      <c r="H686" s="15"/>
      <c r="I686" s="15"/>
      <c r="J686" s="15"/>
      <c r="K686" s="15"/>
      <c r="L686" s="15"/>
      <c r="M686" s="15"/>
      <c r="N686" s="15"/>
      <c r="O686" s="15"/>
    </row>
    <row r="687" customFormat="false" ht="22.5" hidden="false" customHeight="true" outlineLevel="0" collapsed="false">
      <c r="A687" s="15" t="s">
        <v>730</v>
      </c>
      <c r="B687" s="15"/>
      <c r="C687" s="15"/>
      <c r="D687" s="15"/>
      <c r="E687" s="15"/>
      <c r="F687" s="15"/>
      <c r="G687" s="15"/>
      <c r="H687" s="15"/>
      <c r="I687" s="15"/>
      <c r="J687" s="15"/>
      <c r="K687" s="15"/>
      <c r="L687" s="15"/>
      <c r="M687" s="15"/>
      <c r="N687" s="15"/>
      <c r="O687" s="15"/>
    </row>
    <row r="688" customFormat="false" ht="27.75" hidden="false" customHeight="true" outlineLevel="0" collapsed="false">
      <c r="A688" s="14" t="s">
        <v>731</v>
      </c>
      <c r="B688" s="14"/>
      <c r="C688" s="14"/>
      <c r="D688" s="14"/>
      <c r="E688" s="14"/>
      <c r="F688" s="14"/>
      <c r="G688" s="14"/>
      <c r="H688" s="14"/>
      <c r="I688" s="14"/>
      <c r="J688" s="14"/>
      <c r="K688" s="14"/>
      <c r="L688" s="14"/>
      <c r="M688" s="14"/>
      <c r="N688" s="14"/>
      <c r="O688" s="14"/>
    </row>
    <row r="689" customFormat="false" ht="11.25" hidden="false" customHeight="true" outlineLevel="0" collapsed="false">
      <c r="A689" s="17" t="n">
        <v>30308011</v>
      </c>
      <c r="B689" s="17" t="s">
        <v>732</v>
      </c>
      <c r="C689" s="23" t="n">
        <v>1</v>
      </c>
      <c r="D689" s="25" t="s">
        <v>52</v>
      </c>
      <c r="E689" s="19"/>
      <c r="F689" s="21"/>
      <c r="G689" s="21" t="n">
        <v>1</v>
      </c>
      <c r="H689" s="21"/>
      <c r="I689" s="21"/>
      <c r="J689" s="21"/>
      <c r="K689" s="22" t="n">
        <f aca="false">INDEX('Porte Honorário'!B:D,MATCH(TabJud!D689,'Porte Honorário'!A:A,0),1)</f>
        <v>144.2</v>
      </c>
      <c r="L689" s="22" t="n">
        <f aca="false">ROUND(C689*K689,2)</f>
        <v>144.2</v>
      </c>
      <c r="M689" s="22" t="n">
        <f aca="false">IF(E689&gt;0,ROUND(E689*'UCO e Filme'!$A$2,2),0)</f>
        <v>0</v>
      </c>
      <c r="N689" s="22" t="n">
        <f aca="false">IF(I689&gt;0,ROUND(I689*'UCO e Filme'!$A$11,2),0)</f>
        <v>0</v>
      </c>
      <c r="O689" s="22" t="n">
        <f aca="false">ROUND(L689+M689+N689,2)</f>
        <v>144.2</v>
      </c>
    </row>
    <row r="690" customFormat="false" ht="11.25" hidden="false" customHeight="true" outlineLevel="0" collapsed="false">
      <c r="A690" s="17" t="n">
        <v>30308020</v>
      </c>
      <c r="B690" s="17" t="s">
        <v>733</v>
      </c>
      <c r="C690" s="23" t="n">
        <v>1</v>
      </c>
      <c r="D690" s="25" t="s">
        <v>339</v>
      </c>
      <c r="E690" s="19"/>
      <c r="F690" s="21"/>
      <c r="G690" s="21" t="n">
        <v>4</v>
      </c>
      <c r="H690" s="21"/>
      <c r="I690" s="21"/>
      <c r="J690" s="21"/>
      <c r="K690" s="22" t="n">
        <f aca="false">INDEX('Porte Honorário'!B:D,MATCH(TabJud!D690,'Porte Honorário'!A:A,0),1)</f>
        <v>991.29</v>
      </c>
      <c r="L690" s="22" t="n">
        <f aca="false">ROUND(C690*K690,2)</f>
        <v>991.29</v>
      </c>
      <c r="M690" s="22" t="n">
        <f aca="false">IF(E690&gt;0,ROUND(E690*'UCO e Filme'!$A$2,2),0)</f>
        <v>0</v>
      </c>
      <c r="N690" s="22" t="n">
        <f aca="false">IF(I690&gt;0,ROUND(I690*'UCO e Filme'!$A$11,2),0)</f>
        <v>0</v>
      </c>
      <c r="O690" s="22" t="n">
        <f aca="false">ROUND(L690+M690+N690,2)</f>
        <v>991.29</v>
      </c>
    </row>
    <row r="691" customFormat="false" ht="11.25" hidden="false" customHeight="true" outlineLevel="0" collapsed="false">
      <c r="A691" s="17" t="n">
        <v>30308038</v>
      </c>
      <c r="B691" s="17" t="s">
        <v>734</v>
      </c>
      <c r="C691" s="23" t="n">
        <v>1</v>
      </c>
      <c r="D691" s="25" t="s">
        <v>296</v>
      </c>
      <c r="E691" s="19"/>
      <c r="F691" s="21"/>
      <c r="G691" s="21" t="n">
        <v>1</v>
      </c>
      <c r="H691" s="21"/>
      <c r="I691" s="21"/>
      <c r="J691" s="21"/>
      <c r="K691" s="22" t="n">
        <f aca="false">INDEX('Porte Honorário'!B:D,MATCH(TabJud!D691,'Porte Honorário'!A:A,0),1)</f>
        <v>709.46</v>
      </c>
      <c r="L691" s="22" t="n">
        <f aca="false">ROUND(C691*K691,2)</f>
        <v>709.46</v>
      </c>
      <c r="M691" s="22" t="n">
        <f aca="false">IF(E691&gt;0,ROUND(E691*'UCO e Filme'!$A$2,2),0)</f>
        <v>0</v>
      </c>
      <c r="N691" s="22" t="n">
        <f aca="false">IF(I691&gt;0,ROUND(I691*'UCO e Filme'!$A$11,2),0)</f>
        <v>0</v>
      </c>
      <c r="O691" s="22" t="n">
        <f aca="false">ROUND(L691+M691+N691,2)</f>
        <v>709.46</v>
      </c>
    </row>
    <row r="692" customFormat="false" ht="27.75" hidden="false" customHeight="true" outlineLevel="0" collapsed="false">
      <c r="A692" s="14" t="s">
        <v>735</v>
      </c>
      <c r="B692" s="14"/>
      <c r="C692" s="14"/>
      <c r="D692" s="14"/>
      <c r="E692" s="14"/>
      <c r="F692" s="14"/>
      <c r="G692" s="14"/>
      <c r="H692" s="14"/>
      <c r="I692" s="14"/>
      <c r="J692" s="14"/>
      <c r="K692" s="14"/>
      <c r="L692" s="14"/>
      <c r="M692" s="14"/>
      <c r="N692" s="14"/>
      <c r="O692" s="14"/>
    </row>
    <row r="693" customFormat="false" ht="11.25" hidden="false" customHeight="true" outlineLevel="0" collapsed="false">
      <c r="A693" s="17" t="n">
        <v>30309018</v>
      </c>
      <c r="B693" s="17" t="s">
        <v>736</v>
      </c>
      <c r="C693" s="23" t="n">
        <v>1</v>
      </c>
      <c r="D693" s="25" t="s">
        <v>296</v>
      </c>
      <c r="E693" s="19"/>
      <c r="F693" s="21" t="n">
        <v>1</v>
      </c>
      <c r="G693" s="21" t="n">
        <v>3</v>
      </c>
      <c r="H693" s="21"/>
      <c r="I693" s="21"/>
      <c r="J693" s="21"/>
      <c r="K693" s="22" t="n">
        <f aca="false">INDEX('Porte Honorário'!B:D,MATCH(TabJud!D693,'Porte Honorário'!A:A,0),1)</f>
        <v>709.46</v>
      </c>
      <c r="L693" s="22" t="n">
        <f aca="false">ROUND(C693*K693,2)</f>
        <v>709.46</v>
      </c>
      <c r="M693" s="22" t="n">
        <f aca="false">IF(E693&gt;0,ROUND(E693*'UCO e Filme'!$A$2,2),0)</f>
        <v>0</v>
      </c>
      <c r="N693" s="22" t="n">
        <f aca="false">IF(I693&gt;0,ROUND(I693*'UCO e Filme'!$A$11,2),0)</f>
        <v>0</v>
      </c>
      <c r="O693" s="22" t="n">
        <f aca="false">ROUND(L693+M693+N693,2)</f>
        <v>709.46</v>
      </c>
    </row>
    <row r="694" customFormat="false" ht="11.25" hidden="false" customHeight="true" outlineLevel="0" collapsed="false">
      <c r="A694" s="17" t="n">
        <v>30309026</v>
      </c>
      <c r="B694" s="17" t="s">
        <v>737</v>
      </c>
      <c r="C694" s="23" t="n">
        <v>1</v>
      </c>
      <c r="D694" s="25" t="s">
        <v>64</v>
      </c>
      <c r="E694" s="19"/>
      <c r="F694" s="21"/>
      <c r="G694" s="21" t="n">
        <v>1</v>
      </c>
      <c r="H694" s="21"/>
      <c r="I694" s="21"/>
      <c r="J694" s="21"/>
      <c r="K694" s="22" t="n">
        <f aca="false">INDEX('Porte Honorário'!B:D,MATCH(TabJud!D694,'Porte Honorário'!A:A,0),1)</f>
        <v>65.56</v>
      </c>
      <c r="L694" s="22" t="n">
        <f aca="false">ROUND(C694*K694,2)</f>
        <v>65.56</v>
      </c>
      <c r="M694" s="22" t="n">
        <f aca="false">IF(E694&gt;0,ROUND(E694*'UCO e Filme'!$A$2,2),0)</f>
        <v>0</v>
      </c>
      <c r="N694" s="22" t="n">
        <f aca="false">IF(I694&gt;0,ROUND(I694*'UCO e Filme'!$A$11,2),0)</f>
        <v>0</v>
      </c>
      <c r="O694" s="22" t="n">
        <f aca="false">ROUND(L694+M694+N694,2)</f>
        <v>65.56</v>
      </c>
    </row>
    <row r="695" customFormat="false" ht="11.25" hidden="false" customHeight="true" outlineLevel="0" collapsed="false">
      <c r="A695" s="17" t="n">
        <v>30309034</v>
      </c>
      <c r="B695" s="17" t="s">
        <v>738</v>
      </c>
      <c r="C695" s="23" t="n">
        <v>1</v>
      </c>
      <c r="D695" s="25" t="s">
        <v>339</v>
      </c>
      <c r="E695" s="19"/>
      <c r="F695" s="21" t="n">
        <v>1</v>
      </c>
      <c r="G695" s="21" t="n">
        <v>5</v>
      </c>
      <c r="H695" s="21"/>
      <c r="I695" s="21"/>
      <c r="J695" s="21"/>
      <c r="K695" s="22" t="n">
        <f aca="false">INDEX('Porte Honorário'!B:D,MATCH(TabJud!D695,'Porte Honorário'!A:A,0),1)</f>
        <v>991.29</v>
      </c>
      <c r="L695" s="22" t="n">
        <f aca="false">ROUND(C695*K695,2)</f>
        <v>991.29</v>
      </c>
      <c r="M695" s="22" t="n">
        <f aca="false">IF(E695&gt;0,ROUND(E695*'UCO e Filme'!$A$2,2),0)</f>
        <v>0</v>
      </c>
      <c r="N695" s="22" t="n">
        <f aca="false">IF(I695&gt;0,ROUND(I695*'UCO e Filme'!$A$11,2),0)</f>
        <v>0</v>
      </c>
      <c r="O695" s="22" t="n">
        <f aca="false">ROUND(L695+M695+N695,2)</f>
        <v>991.29</v>
      </c>
    </row>
    <row r="696" customFormat="false" ht="27.75" hidden="false" customHeight="true" outlineLevel="0" collapsed="false">
      <c r="A696" s="14" t="s">
        <v>739</v>
      </c>
      <c r="B696" s="14"/>
      <c r="C696" s="14"/>
      <c r="D696" s="14"/>
      <c r="E696" s="14"/>
      <c r="F696" s="14"/>
      <c r="G696" s="14"/>
      <c r="H696" s="14"/>
      <c r="I696" s="14"/>
      <c r="J696" s="14"/>
      <c r="K696" s="14"/>
      <c r="L696" s="14"/>
      <c r="M696" s="14"/>
      <c r="N696" s="14"/>
      <c r="O696" s="14"/>
    </row>
    <row r="697" customFormat="false" ht="11.25" hidden="false" customHeight="true" outlineLevel="0" collapsed="false">
      <c r="A697" s="17" t="n">
        <v>30310016</v>
      </c>
      <c r="B697" s="17" t="s">
        <v>740</v>
      </c>
      <c r="C697" s="23" t="n">
        <v>1</v>
      </c>
      <c r="D697" s="25" t="s">
        <v>251</v>
      </c>
      <c r="E697" s="19"/>
      <c r="F697" s="21"/>
      <c r="G697" s="21" t="n">
        <v>1</v>
      </c>
      <c r="H697" s="21"/>
      <c r="I697" s="21"/>
      <c r="J697" s="21"/>
      <c r="K697" s="22" t="n">
        <f aca="false">INDEX('Porte Honorário'!B:D,MATCH(TabJud!D697,'Porte Honorário'!A:A,0),1)</f>
        <v>275.28</v>
      </c>
      <c r="L697" s="22" t="n">
        <f aca="false">ROUND(C697*K697,2)</f>
        <v>275.28</v>
      </c>
      <c r="M697" s="22" t="n">
        <f aca="false">IF(E697&gt;0,ROUND(E697*'UCO e Filme'!$A$2,2),0)</f>
        <v>0</v>
      </c>
      <c r="N697" s="22" t="n">
        <f aca="false">IF(I697&gt;0,ROUND(I697*'UCO e Filme'!$A$11,2),0)</f>
        <v>0</v>
      </c>
      <c r="O697" s="22" t="n">
        <f aca="false">ROUND(L697+M697+N697,2)</f>
        <v>275.28</v>
      </c>
    </row>
    <row r="698" customFormat="false" ht="11.25" hidden="false" customHeight="true" outlineLevel="0" collapsed="false">
      <c r="A698" s="17" t="n">
        <v>30310024</v>
      </c>
      <c r="B698" s="17" t="s">
        <v>741</v>
      </c>
      <c r="C698" s="23" t="n">
        <v>1</v>
      </c>
      <c r="D698" s="25" t="s">
        <v>141</v>
      </c>
      <c r="E698" s="19"/>
      <c r="F698" s="21" t="n">
        <v>1</v>
      </c>
      <c r="G698" s="21" t="n">
        <v>2</v>
      </c>
      <c r="H698" s="21"/>
      <c r="I698" s="21"/>
      <c r="J698" s="21"/>
      <c r="K698" s="22" t="n">
        <f aca="false">INDEX('Porte Honorário'!B:D,MATCH(TabJud!D698,'Porte Honorário'!A:A,0),1)</f>
        <v>334.24</v>
      </c>
      <c r="L698" s="22" t="n">
        <f aca="false">ROUND(C698*K698,2)</f>
        <v>334.24</v>
      </c>
      <c r="M698" s="22" t="n">
        <f aca="false">IF(E698&gt;0,ROUND(E698*'UCO e Filme'!$A$2,2),0)</f>
        <v>0</v>
      </c>
      <c r="N698" s="22" t="n">
        <f aca="false">IF(I698&gt;0,ROUND(I698*'UCO e Filme'!$A$11,2),0)</f>
        <v>0</v>
      </c>
      <c r="O698" s="22" t="n">
        <f aca="false">ROUND(L698+M698+N698,2)</f>
        <v>334.24</v>
      </c>
    </row>
    <row r="699" customFormat="false" ht="11.25" hidden="false" customHeight="true" outlineLevel="0" collapsed="false">
      <c r="A699" s="17" t="n">
        <v>30310032</v>
      </c>
      <c r="B699" s="17" t="s">
        <v>742</v>
      </c>
      <c r="C699" s="23" t="n">
        <v>1</v>
      </c>
      <c r="D699" s="25" t="s">
        <v>385</v>
      </c>
      <c r="E699" s="19"/>
      <c r="F699" s="21" t="n">
        <v>1</v>
      </c>
      <c r="G699" s="21" t="n">
        <v>4</v>
      </c>
      <c r="H699" s="21"/>
      <c r="I699" s="21"/>
      <c r="J699" s="21"/>
      <c r="K699" s="22" t="n">
        <f aca="false">INDEX('Porte Honorário'!B:D,MATCH(TabJud!D699,'Porte Honorário'!A:A,0),1)</f>
        <v>766.81</v>
      </c>
      <c r="L699" s="22" t="n">
        <f aca="false">ROUND(C699*K699,2)</f>
        <v>766.81</v>
      </c>
      <c r="M699" s="22" t="n">
        <f aca="false">IF(E699&gt;0,ROUND(E699*'UCO e Filme'!$A$2,2),0)</f>
        <v>0</v>
      </c>
      <c r="N699" s="22" t="n">
        <f aca="false">IF(I699&gt;0,ROUND(I699*'UCO e Filme'!$A$11,2),0)</f>
        <v>0</v>
      </c>
      <c r="O699" s="22" t="n">
        <f aca="false">ROUND(L699+M699+N699,2)</f>
        <v>766.81</v>
      </c>
    </row>
    <row r="700" customFormat="false" ht="11.25" hidden="false" customHeight="true" outlineLevel="0" collapsed="false">
      <c r="A700" s="17" t="n">
        <v>30310040</v>
      </c>
      <c r="B700" s="17" t="s">
        <v>743</v>
      </c>
      <c r="C700" s="23" t="n">
        <v>1</v>
      </c>
      <c r="D700" s="25" t="s">
        <v>264</v>
      </c>
      <c r="E700" s="19"/>
      <c r="F700" s="21" t="n">
        <v>1</v>
      </c>
      <c r="G700" s="21" t="n">
        <v>4</v>
      </c>
      <c r="H700" s="21"/>
      <c r="I700" s="21"/>
      <c r="J700" s="21"/>
      <c r="K700" s="22" t="n">
        <f aca="false">INDEX('Porte Honorário'!B:D,MATCH(TabJud!D700,'Porte Honorário'!A:A,0),1)</f>
        <v>852.02</v>
      </c>
      <c r="L700" s="22" t="n">
        <f aca="false">ROUND(C700*K700,2)</f>
        <v>852.02</v>
      </c>
      <c r="M700" s="22" t="n">
        <f aca="false">IF(E700&gt;0,ROUND(E700*'UCO e Filme'!$A$2,2),0)</f>
        <v>0</v>
      </c>
      <c r="N700" s="22" t="n">
        <f aca="false">IF(I700&gt;0,ROUND(I700*'UCO e Filme'!$A$11,2),0)</f>
        <v>0</v>
      </c>
      <c r="O700" s="22" t="n">
        <f aca="false">ROUND(L700+M700+N700,2)</f>
        <v>852.02</v>
      </c>
    </row>
    <row r="701" customFormat="false" ht="11.25" hidden="false" customHeight="true" outlineLevel="0" collapsed="false">
      <c r="A701" s="17" t="n">
        <v>30310059</v>
      </c>
      <c r="B701" s="17" t="s">
        <v>744</v>
      </c>
      <c r="C701" s="23" t="n">
        <v>1</v>
      </c>
      <c r="D701" s="25" t="s">
        <v>141</v>
      </c>
      <c r="E701" s="19"/>
      <c r="F701" s="21" t="n">
        <v>1</v>
      </c>
      <c r="G701" s="21" t="n">
        <v>4</v>
      </c>
      <c r="H701" s="21"/>
      <c r="I701" s="21"/>
      <c r="J701" s="21"/>
      <c r="K701" s="22" t="n">
        <f aca="false">INDEX('Porte Honorário'!B:D,MATCH(TabJud!D701,'Porte Honorário'!A:A,0),1)</f>
        <v>334.24</v>
      </c>
      <c r="L701" s="22" t="n">
        <f aca="false">ROUND(C701*K701,2)</f>
        <v>334.24</v>
      </c>
      <c r="M701" s="22" t="n">
        <f aca="false">IF(E701&gt;0,ROUND(E701*'UCO e Filme'!$A$2,2),0)</f>
        <v>0</v>
      </c>
      <c r="N701" s="22" t="n">
        <f aca="false">IF(I701&gt;0,ROUND(I701*'UCO e Filme'!$A$11,2),0)</f>
        <v>0</v>
      </c>
      <c r="O701" s="22" t="n">
        <f aca="false">ROUND(L701+M701+N701,2)</f>
        <v>334.24</v>
      </c>
    </row>
    <row r="702" customFormat="false" ht="11.25" hidden="false" customHeight="true" outlineLevel="0" collapsed="false">
      <c r="A702" s="17" t="n">
        <v>30310067</v>
      </c>
      <c r="B702" s="17" t="s">
        <v>745</v>
      </c>
      <c r="C702" s="23" t="n">
        <v>1</v>
      </c>
      <c r="D702" s="25" t="s">
        <v>141</v>
      </c>
      <c r="E702" s="19"/>
      <c r="F702" s="21"/>
      <c r="G702" s="21" t="n">
        <v>2</v>
      </c>
      <c r="H702" s="21"/>
      <c r="I702" s="21"/>
      <c r="J702" s="21"/>
      <c r="K702" s="22" t="n">
        <f aca="false">INDEX('Porte Honorário'!B:D,MATCH(TabJud!D702,'Porte Honorário'!A:A,0),1)</f>
        <v>334.24</v>
      </c>
      <c r="L702" s="22" t="n">
        <f aca="false">ROUND(C702*K702,2)</f>
        <v>334.24</v>
      </c>
      <c r="M702" s="22" t="n">
        <f aca="false">IF(E702&gt;0,ROUND(E702*'UCO e Filme'!$A$2,2),0)</f>
        <v>0</v>
      </c>
      <c r="N702" s="22" t="n">
        <f aca="false">IF(I702&gt;0,ROUND(I702*'UCO e Filme'!$A$11,2),0)</f>
        <v>0</v>
      </c>
      <c r="O702" s="22" t="n">
        <f aca="false">ROUND(L702+M702+N702,2)</f>
        <v>334.24</v>
      </c>
    </row>
    <row r="703" customFormat="false" ht="11.25" hidden="false" customHeight="true" outlineLevel="0" collapsed="false">
      <c r="A703" s="17" t="n">
        <v>30310075</v>
      </c>
      <c r="B703" s="17" t="s">
        <v>746</v>
      </c>
      <c r="C703" s="23" t="n">
        <v>1</v>
      </c>
      <c r="D703" s="25" t="s">
        <v>339</v>
      </c>
      <c r="E703" s="19"/>
      <c r="F703" s="21" t="n">
        <v>1</v>
      </c>
      <c r="G703" s="21" t="n">
        <v>5</v>
      </c>
      <c r="H703" s="21"/>
      <c r="I703" s="21"/>
      <c r="J703" s="21"/>
      <c r="K703" s="22" t="n">
        <f aca="false">INDEX('Porte Honorário'!B:D,MATCH(TabJud!D703,'Porte Honorário'!A:A,0),1)</f>
        <v>991.29</v>
      </c>
      <c r="L703" s="22" t="n">
        <f aca="false">ROUND(C703*K703,2)</f>
        <v>991.29</v>
      </c>
      <c r="M703" s="22" t="n">
        <f aca="false">IF(E703&gt;0,ROUND(E703*'UCO e Filme'!$A$2,2),0)</f>
        <v>0</v>
      </c>
      <c r="N703" s="22" t="n">
        <f aca="false">IF(I703&gt;0,ROUND(I703*'UCO e Filme'!$A$11,2),0)</f>
        <v>0</v>
      </c>
      <c r="O703" s="22" t="n">
        <f aca="false">ROUND(L703+M703+N703,2)</f>
        <v>991.29</v>
      </c>
    </row>
    <row r="704" customFormat="false" ht="11.25" hidden="false" customHeight="true" outlineLevel="0" collapsed="false">
      <c r="A704" s="17" t="n">
        <v>30310083</v>
      </c>
      <c r="B704" s="17" t="s">
        <v>747</v>
      </c>
      <c r="C704" s="23" t="n">
        <v>1</v>
      </c>
      <c r="D704" s="25" t="s">
        <v>141</v>
      </c>
      <c r="E704" s="19"/>
      <c r="F704" s="21"/>
      <c r="G704" s="21" t="n">
        <v>2</v>
      </c>
      <c r="H704" s="21"/>
      <c r="I704" s="21"/>
      <c r="J704" s="21"/>
      <c r="K704" s="22" t="n">
        <f aca="false">INDEX('Porte Honorário'!B:D,MATCH(TabJud!D704,'Porte Honorário'!A:A,0),1)</f>
        <v>334.24</v>
      </c>
      <c r="L704" s="22" t="n">
        <f aca="false">ROUND(C704*K704,2)</f>
        <v>334.24</v>
      </c>
      <c r="M704" s="22" t="n">
        <f aca="false">IF(E704&gt;0,ROUND(E704*'UCO e Filme'!$A$2,2),0)</f>
        <v>0</v>
      </c>
      <c r="N704" s="22" t="n">
        <f aca="false">IF(I704&gt;0,ROUND(I704*'UCO e Filme'!$A$11,2),0)</f>
        <v>0</v>
      </c>
      <c r="O704" s="22" t="n">
        <f aca="false">ROUND(L704+M704+N704,2)</f>
        <v>334.24</v>
      </c>
    </row>
    <row r="705" customFormat="false" ht="11.25" hidden="false" customHeight="true" outlineLevel="0" collapsed="false">
      <c r="A705" s="17" t="n">
        <v>30310091</v>
      </c>
      <c r="B705" s="17" t="s">
        <v>748</v>
      </c>
      <c r="C705" s="23" t="n">
        <v>1</v>
      </c>
      <c r="D705" s="25" t="s">
        <v>335</v>
      </c>
      <c r="E705" s="19"/>
      <c r="F705" s="21"/>
      <c r="G705" s="21" t="n">
        <v>5</v>
      </c>
      <c r="H705" s="21"/>
      <c r="I705" s="21"/>
      <c r="J705" s="21"/>
      <c r="K705" s="22" t="n">
        <f aca="false">INDEX('Porte Honorário'!B:D,MATCH(TabJud!D705,'Porte Honorário'!A:A,0),1)</f>
        <v>1091.25</v>
      </c>
      <c r="L705" s="22" t="n">
        <f aca="false">ROUND(C705*K705,2)</f>
        <v>1091.25</v>
      </c>
      <c r="M705" s="22" t="n">
        <f aca="false">IF(E705&gt;0,ROUND(E705*'UCO e Filme'!$A$2,2),0)</f>
        <v>0</v>
      </c>
      <c r="N705" s="22" t="n">
        <f aca="false">IF(I705&gt;0,ROUND(I705*'UCO e Filme'!$A$11,2),0)</f>
        <v>0</v>
      </c>
      <c r="O705" s="22" t="n">
        <f aca="false">ROUND(L705+M705+N705,2)</f>
        <v>1091.25</v>
      </c>
    </row>
    <row r="706" customFormat="false" ht="11.25" hidden="false" customHeight="true" outlineLevel="0" collapsed="false">
      <c r="A706" s="17" t="n">
        <v>30310105</v>
      </c>
      <c r="B706" s="17" t="s">
        <v>749</v>
      </c>
      <c r="C706" s="23" t="n">
        <v>1</v>
      </c>
      <c r="D706" s="25" t="s">
        <v>141</v>
      </c>
      <c r="E706" s="19"/>
      <c r="F706" s="21" t="n">
        <v>1</v>
      </c>
      <c r="G706" s="21" t="n">
        <v>3</v>
      </c>
      <c r="H706" s="21"/>
      <c r="I706" s="21"/>
      <c r="J706" s="21"/>
      <c r="K706" s="22" t="n">
        <f aca="false">INDEX('Porte Honorário'!B:D,MATCH(TabJud!D706,'Porte Honorário'!A:A,0),1)</f>
        <v>334.24</v>
      </c>
      <c r="L706" s="22" t="n">
        <f aca="false">ROUND(C706*K706,2)</f>
        <v>334.24</v>
      </c>
      <c r="M706" s="22" t="n">
        <f aca="false">IF(E706&gt;0,ROUND(E706*'UCO e Filme'!$A$2,2),0)</f>
        <v>0</v>
      </c>
      <c r="N706" s="22" t="n">
        <f aca="false">IF(I706&gt;0,ROUND(I706*'UCO e Filme'!$A$11,2),0)</f>
        <v>0</v>
      </c>
      <c r="O706" s="22" t="n">
        <f aca="false">ROUND(L706+M706+N706,2)</f>
        <v>334.24</v>
      </c>
    </row>
    <row r="707" customFormat="false" ht="11.25" hidden="false" customHeight="true" outlineLevel="0" collapsed="false">
      <c r="A707" s="17" t="n">
        <v>30310113</v>
      </c>
      <c r="B707" s="17" t="s">
        <v>750</v>
      </c>
      <c r="C707" s="23" t="n">
        <v>1</v>
      </c>
      <c r="D707" s="25" t="s">
        <v>141</v>
      </c>
      <c r="E707" s="19"/>
      <c r="F707" s="21"/>
      <c r="G707" s="21" t="n">
        <v>3</v>
      </c>
      <c r="H707" s="21"/>
      <c r="I707" s="21"/>
      <c r="J707" s="21"/>
      <c r="K707" s="22" t="n">
        <f aca="false">INDEX('Porte Honorário'!B:D,MATCH(TabJud!D707,'Porte Honorário'!A:A,0),1)</f>
        <v>334.24</v>
      </c>
      <c r="L707" s="22" t="n">
        <f aca="false">ROUND(C707*K707,2)</f>
        <v>334.24</v>
      </c>
      <c r="M707" s="22" t="n">
        <f aca="false">IF(E707&gt;0,ROUND(E707*'UCO e Filme'!$A$2,2),0)</f>
        <v>0</v>
      </c>
      <c r="N707" s="22" t="n">
        <f aca="false">IF(I707&gt;0,ROUND(I707*'UCO e Filme'!$A$11,2),0)</f>
        <v>0</v>
      </c>
      <c r="O707" s="22" t="n">
        <f aca="false">ROUND(L707+M707+N707,2)</f>
        <v>334.24</v>
      </c>
    </row>
    <row r="708" customFormat="false" ht="27.75" hidden="false" customHeight="true" outlineLevel="0" collapsed="false">
      <c r="A708" s="14" t="s">
        <v>751</v>
      </c>
      <c r="B708" s="14"/>
      <c r="C708" s="14"/>
      <c r="D708" s="14"/>
      <c r="E708" s="14"/>
      <c r="F708" s="14"/>
      <c r="G708" s="14"/>
      <c r="H708" s="14"/>
      <c r="I708" s="14"/>
      <c r="J708" s="14"/>
      <c r="K708" s="14"/>
      <c r="L708" s="14"/>
      <c r="M708" s="14"/>
      <c r="N708" s="14"/>
      <c r="O708" s="14"/>
    </row>
    <row r="709" customFormat="false" ht="11.25" hidden="false" customHeight="true" outlineLevel="0" collapsed="false">
      <c r="A709" s="17" t="n">
        <v>30311012</v>
      </c>
      <c r="B709" s="17" t="s">
        <v>752</v>
      </c>
      <c r="C709" s="23" t="n">
        <v>1</v>
      </c>
      <c r="D709" s="25" t="s">
        <v>52</v>
      </c>
      <c r="E709" s="19"/>
      <c r="F709" s="21"/>
      <c r="G709" s="21" t="n">
        <v>2</v>
      </c>
      <c r="H709" s="21"/>
      <c r="I709" s="21"/>
      <c r="J709" s="21"/>
      <c r="K709" s="22" t="n">
        <f aca="false">INDEX('Porte Honorário'!B:D,MATCH(TabJud!D709,'Porte Honorário'!A:A,0),1)</f>
        <v>144.2</v>
      </c>
      <c r="L709" s="22" t="n">
        <f aca="false">ROUND(C709*K709,2)</f>
        <v>144.2</v>
      </c>
      <c r="M709" s="22" t="n">
        <f aca="false">IF(E709&gt;0,ROUND(E709*'UCO e Filme'!$A$2,2),0)</f>
        <v>0</v>
      </c>
      <c r="N709" s="22" t="n">
        <f aca="false">IF(I709&gt;0,ROUND(I709*'UCO e Filme'!$A$11,2),0)</f>
        <v>0</v>
      </c>
      <c r="O709" s="22" t="n">
        <f aca="false">ROUND(L709+M709+N709,2)</f>
        <v>144.2</v>
      </c>
    </row>
    <row r="710" customFormat="false" ht="11.25" hidden="false" customHeight="true" outlineLevel="0" collapsed="false">
      <c r="A710" s="17" t="n">
        <v>30311020</v>
      </c>
      <c r="B710" s="17" t="s">
        <v>753</v>
      </c>
      <c r="C710" s="23" t="n">
        <v>1</v>
      </c>
      <c r="D710" s="25" t="s">
        <v>296</v>
      </c>
      <c r="E710" s="19"/>
      <c r="F710" s="21" t="n">
        <v>1</v>
      </c>
      <c r="G710" s="21" t="n">
        <v>4</v>
      </c>
      <c r="H710" s="21"/>
      <c r="I710" s="21"/>
      <c r="J710" s="21"/>
      <c r="K710" s="22" t="n">
        <f aca="false">INDEX('Porte Honorário'!B:D,MATCH(TabJud!D710,'Porte Honorário'!A:A,0),1)</f>
        <v>709.46</v>
      </c>
      <c r="L710" s="22" t="n">
        <f aca="false">ROUND(C710*K710,2)</f>
        <v>709.46</v>
      </c>
      <c r="M710" s="22" t="n">
        <f aca="false">IF(E710&gt;0,ROUND(E710*'UCO e Filme'!$A$2,2),0)</f>
        <v>0</v>
      </c>
      <c r="N710" s="22" t="n">
        <f aca="false">IF(I710&gt;0,ROUND(I710*'UCO e Filme'!$A$11,2),0)</f>
        <v>0</v>
      </c>
      <c r="O710" s="22" t="n">
        <f aca="false">ROUND(L710+M710+N710,2)</f>
        <v>709.46</v>
      </c>
    </row>
    <row r="711" customFormat="false" ht="11.25" hidden="false" customHeight="true" outlineLevel="0" collapsed="false">
      <c r="A711" s="17" t="n">
        <v>30311039</v>
      </c>
      <c r="B711" s="17" t="s">
        <v>754</v>
      </c>
      <c r="C711" s="23" t="n">
        <v>1</v>
      </c>
      <c r="D711" s="25" t="s">
        <v>385</v>
      </c>
      <c r="E711" s="19"/>
      <c r="F711" s="21" t="n">
        <v>1</v>
      </c>
      <c r="G711" s="21" t="n">
        <v>4</v>
      </c>
      <c r="H711" s="21"/>
      <c r="I711" s="21"/>
      <c r="J711" s="21"/>
      <c r="K711" s="22" t="n">
        <f aca="false">INDEX('Porte Honorário'!B:D,MATCH(TabJud!D711,'Porte Honorário'!A:A,0),1)</f>
        <v>766.81</v>
      </c>
      <c r="L711" s="22" t="n">
        <f aca="false">ROUND(C711*K711,2)</f>
        <v>766.81</v>
      </c>
      <c r="M711" s="22" t="n">
        <f aca="false">IF(E711&gt;0,ROUND(E711*'UCO e Filme'!$A$2,2),0)</f>
        <v>0</v>
      </c>
      <c r="N711" s="22" t="n">
        <f aca="false">IF(I711&gt;0,ROUND(I711*'UCO e Filme'!$A$11,2),0)</f>
        <v>0</v>
      </c>
      <c r="O711" s="22" t="n">
        <f aca="false">ROUND(L711+M711+N711,2)</f>
        <v>766.81</v>
      </c>
    </row>
    <row r="712" customFormat="false" ht="11.25" hidden="false" customHeight="true" outlineLevel="0" collapsed="false">
      <c r="A712" s="17" t="n">
        <v>30311047</v>
      </c>
      <c r="B712" s="17" t="s">
        <v>755</v>
      </c>
      <c r="C712" s="23" t="n">
        <v>1</v>
      </c>
      <c r="D712" s="25" t="s">
        <v>296</v>
      </c>
      <c r="E712" s="19"/>
      <c r="F712" s="21" t="n">
        <v>1</v>
      </c>
      <c r="G712" s="21" t="n">
        <v>4</v>
      </c>
      <c r="H712" s="21"/>
      <c r="I712" s="21"/>
      <c r="J712" s="21"/>
      <c r="K712" s="22" t="n">
        <f aca="false">INDEX('Porte Honorário'!B:D,MATCH(TabJud!D712,'Porte Honorário'!A:A,0),1)</f>
        <v>709.46</v>
      </c>
      <c r="L712" s="22" t="n">
        <f aca="false">ROUND(C712*K712,2)</f>
        <v>709.46</v>
      </c>
      <c r="M712" s="22" t="n">
        <f aca="false">IF(E712&gt;0,ROUND(E712*'UCO e Filme'!$A$2,2),0)</f>
        <v>0</v>
      </c>
      <c r="N712" s="22" t="n">
        <f aca="false">IF(I712&gt;0,ROUND(I712*'UCO e Filme'!$A$11,2),0)</f>
        <v>0</v>
      </c>
      <c r="O712" s="22" t="n">
        <f aca="false">ROUND(L712+M712+N712,2)</f>
        <v>709.46</v>
      </c>
    </row>
    <row r="713" customFormat="false" ht="11.25" hidden="false" customHeight="true" outlineLevel="0" collapsed="false">
      <c r="A713" s="17" t="n">
        <v>30311055</v>
      </c>
      <c r="B713" s="17" t="s">
        <v>756</v>
      </c>
      <c r="C713" s="23" t="n">
        <v>1</v>
      </c>
      <c r="D713" s="25" t="s">
        <v>69</v>
      </c>
      <c r="E713" s="19"/>
      <c r="F713" s="21"/>
      <c r="G713" s="21" t="n">
        <v>0</v>
      </c>
      <c r="H713" s="21"/>
      <c r="I713" s="21"/>
      <c r="J713" s="21"/>
      <c r="K713" s="22" t="n">
        <f aca="false">INDEX('Porte Honorário'!B:D,MATCH(TabJud!D713,'Porte Honorário'!A:A,0),1)</f>
        <v>209.71</v>
      </c>
      <c r="L713" s="22" t="n">
        <f aca="false">ROUND(C713*K713,2)</f>
        <v>209.71</v>
      </c>
      <c r="M713" s="22" t="n">
        <f aca="false">IF(E713&gt;0,ROUND(E713*'UCO e Filme'!$A$2,2),0)</f>
        <v>0</v>
      </c>
      <c r="N713" s="22" t="n">
        <f aca="false">IF(I713&gt;0,ROUND(I713*'UCO e Filme'!$A$11,2),0)</f>
        <v>0</v>
      </c>
      <c r="O713" s="22" t="n">
        <f aca="false">ROUND(L713+M713+N713,2)</f>
        <v>209.71</v>
      </c>
    </row>
    <row r="714" customFormat="false" ht="27.75" hidden="false" customHeight="true" outlineLevel="0" collapsed="false">
      <c r="A714" s="14" t="s">
        <v>757</v>
      </c>
      <c r="B714" s="14"/>
      <c r="C714" s="14"/>
      <c r="D714" s="14"/>
      <c r="E714" s="14"/>
      <c r="F714" s="14"/>
      <c r="G714" s="14"/>
      <c r="H714" s="14"/>
      <c r="I714" s="14"/>
      <c r="J714" s="14"/>
      <c r="K714" s="14"/>
      <c r="L714" s="14"/>
      <c r="M714" s="14"/>
      <c r="N714" s="14"/>
      <c r="O714" s="14"/>
    </row>
    <row r="715" customFormat="false" ht="11.25" hidden="false" customHeight="true" outlineLevel="0" collapsed="false">
      <c r="A715" s="17" t="n">
        <v>30312019</v>
      </c>
      <c r="B715" s="17" t="s">
        <v>758</v>
      </c>
      <c r="C715" s="23" t="n">
        <v>1</v>
      </c>
      <c r="D715" s="25" t="s">
        <v>296</v>
      </c>
      <c r="E715" s="19"/>
      <c r="F715" s="21" t="n">
        <v>1</v>
      </c>
      <c r="G715" s="21" t="n">
        <v>3</v>
      </c>
      <c r="H715" s="21"/>
      <c r="I715" s="21"/>
      <c r="J715" s="21"/>
      <c r="K715" s="22" t="n">
        <f aca="false">INDEX('Porte Honorário'!B:D,MATCH(TabJud!D715,'Porte Honorário'!A:A,0),1)</f>
        <v>709.46</v>
      </c>
      <c r="L715" s="22" t="n">
        <f aca="false">ROUND(C715*K715,2)</f>
        <v>709.46</v>
      </c>
      <c r="M715" s="22" t="n">
        <f aca="false">IF(E715&gt;0,ROUND(E715*'UCO e Filme'!$A$2,2),0)</f>
        <v>0</v>
      </c>
      <c r="N715" s="22" t="n">
        <f aca="false">IF(I715&gt;0,ROUND(I715*'UCO e Filme'!$A$11,2),0)</f>
        <v>0</v>
      </c>
      <c r="O715" s="22" t="n">
        <f aca="false">ROUND(L715+M715+N715,2)</f>
        <v>709.46</v>
      </c>
    </row>
    <row r="716" customFormat="false" ht="11.25" hidden="false" customHeight="true" outlineLevel="0" collapsed="false">
      <c r="A716" s="17" t="n">
        <v>30312027</v>
      </c>
      <c r="B716" s="17" t="s">
        <v>759</v>
      </c>
      <c r="C716" s="23" t="n">
        <v>1</v>
      </c>
      <c r="D716" s="25" t="s">
        <v>251</v>
      </c>
      <c r="E716" s="19"/>
      <c r="F716" s="21" t="n">
        <v>1</v>
      </c>
      <c r="G716" s="21" t="n">
        <v>4</v>
      </c>
      <c r="H716" s="21"/>
      <c r="I716" s="21"/>
      <c r="J716" s="21"/>
      <c r="K716" s="22" t="n">
        <f aca="false">INDEX('Porte Honorário'!B:D,MATCH(TabJud!D716,'Porte Honorário'!A:A,0),1)</f>
        <v>275.28</v>
      </c>
      <c r="L716" s="22" t="n">
        <f aca="false">ROUND(C716*K716,2)</f>
        <v>275.28</v>
      </c>
      <c r="M716" s="22" t="n">
        <f aca="false">IF(E716&gt;0,ROUND(E716*'UCO e Filme'!$A$2,2),0)</f>
        <v>0</v>
      </c>
      <c r="N716" s="22" t="n">
        <f aca="false">IF(I716&gt;0,ROUND(I716*'UCO e Filme'!$A$11,2),0)</f>
        <v>0</v>
      </c>
      <c r="O716" s="22" t="n">
        <f aca="false">ROUND(L716+M716+N716,2)</f>
        <v>275.28</v>
      </c>
    </row>
    <row r="717" customFormat="false" ht="11.25" hidden="false" customHeight="true" outlineLevel="0" collapsed="false">
      <c r="A717" s="17" t="n">
        <v>30312035</v>
      </c>
      <c r="B717" s="17" t="s">
        <v>760</v>
      </c>
      <c r="C717" s="23" t="n">
        <v>1</v>
      </c>
      <c r="D717" s="25" t="s">
        <v>335</v>
      </c>
      <c r="E717" s="19"/>
      <c r="F717" s="21" t="n">
        <v>1</v>
      </c>
      <c r="G717" s="21" t="n">
        <v>4</v>
      </c>
      <c r="H717" s="21"/>
      <c r="I717" s="21"/>
      <c r="J717" s="21"/>
      <c r="K717" s="22" t="n">
        <f aca="false">INDEX('Porte Honorário'!B:D,MATCH(TabJud!D717,'Porte Honorário'!A:A,0),1)</f>
        <v>1091.25</v>
      </c>
      <c r="L717" s="22" t="n">
        <f aca="false">ROUND(C717*K717,2)</f>
        <v>1091.25</v>
      </c>
      <c r="M717" s="22" t="n">
        <f aca="false">IF(E717&gt;0,ROUND(E717*'UCO e Filme'!$A$2,2),0)</f>
        <v>0</v>
      </c>
      <c r="N717" s="22" t="n">
        <f aca="false">IF(I717&gt;0,ROUND(I717*'UCO e Filme'!$A$11,2),0)</f>
        <v>0</v>
      </c>
      <c r="O717" s="22" t="n">
        <f aca="false">ROUND(L717+M717+N717,2)</f>
        <v>1091.25</v>
      </c>
    </row>
    <row r="718" customFormat="false" ht="11.25" hidden="false" customHeight="true" outlineLevel="0" collapsed="false">
      <c r="A718" s="17" t="n">
        <v>30312043</v>
      </c>
      <c r="B718" s="17" t="s">
        <v>761</v>
      </c>
      <c r="C718" s="23" t="n">
        <v>1</v>
      </c>
      <c r="D718" s="25" t="s">
        <v>141</v>
      </c>
      <c r="E718" s="19" t="n">
        <v>4.98</v>
      </c>
      <c r="F718" s="21"/>
      <c r="G718" s="21" t="n">
        <v>2</v>
      </c>
      <c r="H718" s="21"/>
      <c r="I718" s="21"/>
      <c r="J718" s="21"/>
      <c r="K718" s="22" t="n">
        <f aca="false">INDEX('Porte Honorário'!B:D,MATCH(TabJud!D718,'Porte Honorário'!A:A,0),1)</f>
        <v>334.24</v>
      </c>
      <c r="L718" s="22" t="n">
        <f aca="false">ROUND(C718*K718,2)</f>
        <v>334.24</v>
      </c>
      <c r="M718" s="22" t="n">
        <f aca="false">IF(E718&gt;0,ROUND(E718*'UCO e Filme'!$A$2,2),0)</f>
        <v>93.92</v>
      </c>
      <c r="N718" s="22" t="n">
        <f aca="false">IF(I718&gt;0,ROUND(I718*'UCO e Filme'!$A$11,2),0)</f>
        <v>0</v>
      </c>
      <c r="O718" s="22" t="n">
        <f aca="false">ROUND(L718+M718+N718,2)</f>
        <v>428.16</v>
      </c>
    </row>
    <row r="719" customFormat="false" ht="11.25" hidden="false" customHeight="true" outlineLevel="0" collapsed="false">
      <c r="A719" s="17" t="n">
        <v>30312051</v>
      </c>
      <c r="B719" s="17" t="s">
        <v>762</v>
      </c>
      <c r="C719" s="23" t="n">
        <v>1</v>
      </c>
      <c r="D719" s="25" t="s">
        <v>251</v>
      </c>
      <c r="E719" s="19"/>
      <c r="F719" s="21"/>
      <c r="G719" s="21" t="n">
        <v>4</v>
      </c>
      <c r="H719" s="21"/>
      <c r="I719" s="21"/>
      <c r="J719" s="21"/>
      <c r="K719" s="22" t="n">
        <f aca="false">INDEX('Porte Honorário'!B:D,MATCH(TabJud!D719,'Porte Honorário'!A:A,0),1)</f>
        <v>275.28</v>
      </c>
      <c r="L719" s="22" t="n">
        <f aca="false">ROUND(C719*K719,2)</f>
        <v>275.28</v>
      </c>
      <c r="M719" s="22" t="n">
        <f aca="false">IF(E719&gt;0,ROUND(E719*'UCO e Filme'!$A$2,2),0)</f>
        <v>0</v>
      </c>
      <c r="N719" s="22" t="n">
        <f aca="false">IF(I719&gt;0,ROUND(I719*'UCO e Filme'!$A$11,2),0)</f>
        <v>0</v>
      </c>
      <c r="O719" s="22" t="n">
        <f aca="false">ROUND(L719+M719+N719,2)</f>
        <v>275.28</v>
      </c>
    </row>
    <row r="720" customFormat="false" ht="11.25" hidden="false" customHeight="true" outlineLevel="0" collapsed="false">
      <c r="A720" s="17" t="n">
        <v>30312060</v>
      </c>
      <c r="B720" s="17" t="s">
        <v>763</v>
      </c>
      <c r="C720" s="23" t="n">
        <v>1</v>
      </c>
      <c r="D720" s="25" t="s">
        <v>247</v>
      </c>
      <c r="E720" s="19" t="n">
        <v>0.99</v>
      </c>
      <c r="F720" s="21" t="n">
        <v>1</v>
      </c>
      <c r="G720" s="21" t="n">
        <v>2</v>
      </c>
      <c r="H720" s="21"/>
      <c r="I720" s="21"/>
      <c r="J720" s="21"/>
      <c r="K720" s="22" t="n">
        <f aca="false">INDEX('Porte Honorário'!B:D,MATCH(TabJud!D720,'Porte Honorário'!A:A,0),1)</f>
        <v>542.33</v>
      </c>
      <c r="L720" s="22" t="n">
        <f aca="false">ROUND(C720*K720,2)</f>
        <v>542.33</v>
      </c>
      <c r="M720" s="22" t="n">
        <f aca="false">IF(E720&gt;0,ROUND(E720*'UCO e Filme'!$A$2,2),0)</f>
        <v>18.67</v>
      </c>
      <c r="N720" s="22" t="n">
        <f aca="false">IF(I720&gt;0,ROUND(I720*'UCO e Filme'!$A$11,2),0)</f>
        <v>0</v>
      </c>
      <c r="O720" s="22" t="n">
        <f aca="false">ROUND(L720+M720+N720,2)</f>
        <v>561</v>
      </c>
    </row>
    <row r="721" customFormat="false" ht="11.25" hidden="false" customHeight="true" outlineLevel="0" collapsed="false">
      <c r="A721" s="17" t="n">
        <v>30312078</v>
      </c>
      <c r="B721" s="17" t="s">
        <v>764</v>
      </c>
      <c r="C721" s="23" t="n">
        <v>1</v>
      </c>
      <c r="D721" s="25" t="s">
        <v>251</v>
      </c>
      <c r="E721" s="19"/>
      <c r="F721" s="21" t="n">
        <v>1</v>
      </c>
      <c r="G721" s="21" t="n">
        <v>2</v>
      </c>
      <c r="H721" s="21"/>
      <c r="I721" s="21"/>
      <c r="J721" s="21"/>
      <c r="K721" s="22" t="n">
        <f aca="false">INDEX('Porte Honorário'!B:D,MATCH(TabJud!D721,'Porte Honorário'!A:A,0),1)</f>
        <v>275.28</v>
      </c>
      <c r="L721" s="22" t="n">
        <f aca="false">ROUND(C721*K721,2)</f>
        <v>275.28</v>
      </c>
      <c r="M721" s="22" t="n">
        <f aca="false">IF(E721&gt;0,ROUND(E721*'UCO e Filme'!$A$2,2),0)</f>
        <v>0</v>
      </c>
      <c r="N721" s="22" t="n">
        <f aca="false">IF(I721&gt;0,ROUND(I721*'UCO e Filme'!$A$11,2),0)</f>
        <v>0</v>
      </c>
      <c r="O721" s="22" t="n">
        <f aca="false">ROUND(L721+M721+N721,2)</f>
        <v>275.28</v>
      </c>
    </row>
    <row r="722" customFormat="false" ht="11.25" hidden="false" customHeight="true" outlineLevel="0" collapsed="false">
      <c r="A722" s="17" t="n">
        <v>30312086</v>
      </c>
      <c r="B722" s="17" t="s">
        <v>765</v>
      </c>
      <c r="C722" s="23" t="n">
        <v>1</v>
      </c>
      <c r="D722" s="25" t="s">
        <v>339</v>
      </c>
      <c r="E722" s="19"/>
      <c r="F722" s="21" t="n">
        <v>1</v>
      </c>
      <c r="G722" s="21" t="n">
        <v>5</v>
      </c>
      <c r="H722" s="21"/>
      <c r="I722" s="21"/>
      <c r="J722" s="21"/>
      <c r="K722" s="22" t="n">
        <f aca="false">INDEX('Porte Honorário'!B:D,MATCH(TabJud!D722,'Porte Honorário'!A:A,0),1)</f>
        <v>991.29</v>
      </c>
      <c r="L722" s="22" t="n">
        <f aca="false">ROUND(C722*K722,2)</f>
        <v>991.29</v>
      </c>
      <c r="M722" s="22" t="n">
        <f aca="false">IF(E722&gt;0,ROUND(E722*'UCO e Filme'!$A$2,2),0)</f>
        <v>0</v>
      </c>
      <c r="N722" s="22" t="n">
        <f aca="false">IF(I722&gt;0,ROUND(I722*'UCO e Filme'!$A$11,2),0)</f>
        <v>0</v>
      </c>
      <c r="O722" s="22" t="n">
        <f aca="false">ROUND(L722+M722+N722,2)</f>
        <v>991.29</v>
      </c>
    </row>
    <row r="723" customFormat="false" ht="11.25" hidden="false" customHeight="true" outlineLevel="0" collapsed="false">
      <c r="A723" s="17" t="n">
        <v>30312094</v>
      </c>
      <c r="B723" s="17" t="s">
        <v>766</v>
      </c>
      <c r="C723" s="23" t="n">
        <v>1</v>
      </c>
      <c r="D723" s="25" t="s">
        <v>247</v>
      </c>
      <c r="E723" s="19"/>
      <c r="F723" s="21"/>
      <c r="G723" s="21" t="n">
        <v>3</v>
      </c>
      <c r="H723" s="21"/>
      <c r="I723" s="21"/>
      <c r="J723" s="21"/>
      <c r="K723" s="22" t="n">
        <f aca="false">INDEX('Porte Honorário'!B:D,MATCH(TabJud!D723,'Porte Honorário'!A:A,0),1)</f>
        <v>542.33</v>
      </c>
      <c r="L723" s="22" t="n">
        <f aca="false">ROUND(C723*K723,2)</f>
        <v>542.33</v>
      </c>
      <c r="M723" s="22" t="n">
        <f aca="false">IF(E723&gt;0,ROUND(E723*'UCO e Filme'!$A$2,2),0)</f>
        <v>0</v>
      </c>
      <c r="N723" s="22" t="n">
        <f aca="false">IF(I723&gt;0,ROUND(I723*'UCO e Filme'!$A$11,2),0)</f>
        <v>0</v>
      </c>
      <c r="O723" s="22" t="n">
        <f aca="false">ROUND(L723+M723+N723,2)</f>
        <v>542.33</v>
      </c>
    </row>
    <row r="724" customFormat="false" ht="11.25" hidden="false" customHeight="true" outlineLevel="0" collapsed="false">
      <c r="A724" s="17" t="n">
        <v>30312108</v>
      </c>
      <c r="B724" s="17" t="s">
        <v>767</v>
      </c>
      <c r="C724" s="23" t="n">
        <v>1</v>
      </c>
      <c r="D724" s="25" t="s">
        <v>251</v>
      </c>
      <c r="E724" s="19"/>
      <c r="F724" s="21" t="n">
        <v>2</v>
      </c>
      <c r="G724" s="21"/>
      <c r="H724" s="21"/>
      <c r="I724" s="21"/>
      <c r="J724" s="21"/>
      <c r="K724" s="22" t="n">
        <f aca="false">INDEX('Porte Honorário'!B:D,MATCH(TabJud!D724,'Porte Honorário'!A:A,0),1)</f>
        <v>275.28</v>
      </c>
      <c r="L724" s="22" t="n">
        <f aca="false">ROUND(C724*K724,2)</f>
        <v>275.28</v>
      </c>
      <c r="M724" s="22" t="n">
        <f aca="false">IF(E724&gt;0,ROUND(E724*'UCO e Filme'!$A$2,2),0)</f>
        <v>0</v>
      </c>
      <c r="N724" s="22" t="n">
        <f aca="false">IF(I724&gt;0,ROUND(I724*'UCO e Filme'!$A$11,2),0)</f>
        <v>0</v>
      </c>
      <c r="O724" s="22" t="n">
        <f aca="false">ROUND(L724+M724+N724,2)</f>
        <v>275.28</v>
      </c>
    </row>
    <row r="725" customFormat="false" ht="11.25" hidden="false" customHeight="true" outlineLevel="0" collapsed="false">
      <c r="A725" s="17" t="n">
        <v>30312116</v>
      </c>
      <c r="B725" s="17" t="s">
        <v>768</v>
      </c>
      <c r="C725" s="23" t="n">
        <v>1</v>
      </c>
      <c r="D725" s="25" t="s">
        <v>141</v>
      </c>
      <c r="E725" s="19"/>
      <c r="F725" s="21"/>
      <c r="G725" s="21" t="n">
        <v>4</v>
      </c>
      <c r="H725" s="21"/>
      <c r="I725" s="21"/>
      <c r="J725" s="21"/>
      <c r="K725" s="22" t="n">
        <f aca="false">INDEX('Porte Honorário'!B:D,MATCH(TabJud!D725,'Porte Honorário'!A:A,0),1)</f>
        <v>334.24</v>
      </c>
      <c r="L725" s="22" t="n">
        <f aca="false">ROUND(C725*K725,2)</f>
        <v>334.24</v>
      </c>
      <c r="M725" s="22" t="n">
        <f aca="false">IF(E725&gt;0,ROUND(E725*'UCO e Filme'!$A$2,2),0)</f>
        <v>0</v>
      </c>
      <c r="N725" s="22" t="n">
        <f aca="false">IF(I725&gt;0,ROUND(I725*'UCO e Filme'!$A$11,2),0)</f>
        <v>0</v>
      </c>
      <c r="O725" s="22" t="n">
        <f aca="false">ROUND(L725+M725+N725,2)</f>
        <v>334.24</v>
      </c>
    </row>
    <row r="726" customFormat="false" ht="11.25" hidden="false" customHeight="true" outlineLevel="0" collapsed="false">
      <c r="A726" s="17" t="n">
        <v>30312124</v>
      </c>
      <c r="B726" s="17" t="s">
        <v>769</v>
      </c>
      <c r="C726" s="23" t="n">
        <v>1</v>
      </c>
      <c r="D726" s="25" t="s">
        <v>490</v>
      </c>
      <c r="E726" s="19"/>
      <c r="F726" s="21" t="n">
        <v>1</v>
      </c>
      <c r="G726" s="21" t="n">
        <v>5</v>
      </c>
      <c r="H726" s="21"/>
      <c r="I726" s="21"/>
      <c r="J726" s="21"/>
      <c r="K726" s="22" t="n">
        <f aca="false">INDEX('Porte Honorário'!B:D,MATCH(TabJud!D726,'Porte Honorário'!A:A,0),1)</f>
        <v>1409.1</v>
      </c>
      <c r="L726" s="22" t="n">
        <f aca="false">ROUND(C726*K726,2)</f>
        <v>1409.1</v>
      </c>
      <c r="M726" s="22" t="n">
        <f aca="false">IF(E726&gt;0,ROUND(E726*'UCO e Filme'!$A$2,2),0)</f>
        <v>0</v>
      </c>
      <c r="N726" s="22" t="n">
        <f aca="false">IF(I726&gt;0,ROUND(I726*'UCO e Filme'!$A$11,2),0)</f>
        <v>0</v>
      </c>
      <c r="O726" s="22" t="n">
        <f aca="false">ROUND(L726+M726+N726,2)</f>
        <v>1409.1</v>
      </c>
    </row>
    <row r="727" customFormat="false" ht="11.25" hidden="false" customHeight="true" outlineLevel="0" collapsed="false">
      <c r="A727" s="17" t="n">
        <v>30312132</v>
      </c>
      <c r="B727" s="17" t="s">
        <v>770</v>
      </c>
      <c r="C727" s="23" t="n">
        <v>1</v>
      </c>
      <c r="D727" s="25" t="s">
        <v>771</v>
      </c>
      <c r="E727" s="19"/>
      <c r="F727" s="21" t="n">
        <v>1</v>
      </c>
      <c r="G727" s="21" t="n">
        <v>6</v>
      </c>
      <c r="H727" s="21"/>
      <c r="I727" s="21"/>
      <c r="J727" s="21"/>
      <c r="K727" s="22" t="n">
        <f aca="false">INDEX('Porte Honorário'!B:D,MATCH(TabJud!D727,'Porte Honorário'!A:A,0),1)</f>
        <v>991.29</v>
      </c>
      <c r="L727" s="22" t="n">
        <f aca="false">ROUND(C727*K727,2)</f>
        <v>991.29</v>
      </c>
      <c r="M727" s="22" t="n">
        <f aca="false">IF(E727&gt;0,ROUND(E727*'UCO e Filme'!$A$2,2),0)</f>
        <v>0</v>
      </c>
      <c r="N727" s="22" t="n">
        <f aca="false">IF(I727&gt;0,ROUND(I727*'UCO e Filme'!$A$11,2),0)</f>
        <v>0</v>
      </c>
      <c r="O727" s="22" t="n">
        <f aca="false">ROUND(L727+M727+N727,2)</f>
        <v>991.29</v>
      </c>
    </row>
    <row r="728" customFormat="false" ht="27.75" hidden="false" customHeight="true" outlineLevel="0" collapsed="false">
      <c r="A728" s="14" t="s">
        <v>772</v>
      </c>
      <c r="B728" s="14"/>
      <c r="C728" s="14"/>
      <c r="D728" s="14"/>
      <c r="E728" s="14"/>
      <c r="F728" s="14"/>
      <c r="G728" s="14"/>
      <c r="H728" s="14"/>
      <c r="I728" s="14"/>
      <c r="J728" s="14"/>
      <c r="K728" s="14"/>
      <c r="L728" s="14"/>
      <c r="M728" s="14"/>
      <c r="N728" s="14"/>
      <c r="O728" s="14"/>
    </row>
    <row r="729" customFormat="false" ht="11.25" hidden="false" customHeight="true" outlineLevel="0" collapsed="false">
      <c r="A729" s="17" t="n">
        <v>30313015</v>
      </c>
      <c r="B729" s="17" t="s">
        <v>773</v>
      </c>
      <c r="C729" s="23" t="n">
        <v>1</v>
      </c>
      <c r="D729" s="25" t="s">
        <v>247</v>
      </c>
      <c r="E729" s="19"/>
      <c r="F729" s="21" t="n">
        <v>1</v>
      </c>
      <c r="G729" s="21" t="n">
        <v>4</v>
      </c>
      <c r="H729" s="21"/>
      <c r="I729" s="21"/>
      <c r="J729" s="21"/>
      <c r="K729" s="22" t="n">
        <f aca="false">INDEX('Porte Honorário'!B:D,MATCH(TabJud!D729,'Porte Honorário'!A:A,0),1)</f>
        <v>542.33</v>
      </c>
      <c r="L729" s="22" t="n">
        <f aca="false">ROUND(C729*K729,2)</f>
        <v>542.33</v>
      </c>
      <c r="M729" s="22" t="n">
        <f aca="false">IF(E729&gt;0,ROUND(E729*'UCO e Filme'!$A$2,2),0)</f>
        <v>0</v>
      </c>
      <c r="N729" s="22" t="n">
        <f aca="false">IF(I729&gt;0,ROUND(I729*'UCO e Filme'!$A$11,2),0)</f>
        <v>0</v>
      </c>
      <c r="O729" s="22" t="n">
        <f aca="false">ROUND(L729+M729+N729,2)</f>
        <v>542.33</v>
      </c>
    </row>
    <row r="730" customFormat="false" ht="11.25" hidden="false" customHeight="true" outlineLevel="0" collapsed="false">
      <c r="A730" s="17" t="n">
        <v>30313023</v>
      </c>
      <c r="B730" s="17" t="s">
        <v>774</v>
      </c>
      <c r="C730" s="23" t="n">
        <v>1</v>
      </c>
      <c r="D730" s="25" t="s">
        <v>247</v>
      </c>
      <c r="E730" s="19"/>
      <c r="F730" s="21" t="n">
        <v>1</v>
      </c>
      <c r="G730" s="21" t="n">
        <v>2</v>
      </c>
      <c r="H730" s="21"/>
      <c r="I730" s="21"/>
      <c r="J730" s="21"/>
      <c r="K730" s="22" t="n">
        <f aca="false">INDEX('Porte Honorário'!B:D,MATCH(TabJud!D730,'Porte Honorário'!A:A,0),1)</f>
        <v>542.33</v>
      </c>
      <c r="L730" s="22" t="n">
        <f aca="false">ROUND(C730*K730,2)</f>
        <v>542.33</v>
      </c>
      <c r="M730" s="22" t="n">
        <f aca="false">IF(E730&gt;0,ROUND(E730*'UCO e Filme'!$A$2,2),0)</f>
        <v>0</v>
      </c>
      <c r="N730" s="22" t="n">
        <f aca="false">IF(I730&gt;0,ROUND(I730*'UCO e Filme'!$A$11,2),0)</f>
        <v>0</v>
      </c>
      <c r="O730" s="22" t="n">
        <f aca="false">ROUND(L730+M730+N730,2)</f>
        <v>542.33</v>
      </c>
    </row>
    <row r="731" customFormat="false" ht="11.25" hidden="false" customHeight="true" outlineLevel="0" collapsed="false">
      <c r="A731" s="17" t="n">
        <v>30313031</v>
      </c>
      <c r="B731" s="17" t="s">
        <v>775</v>
      </c>
      <c r="C731" s="23" t="n">
        <v>1</v>
      </c>
      <c r="D731" s="25" t="s">
        <v>264</v>
      </c>
      <c r="E731" s="19"/>
      <c r="F731" s="21" t="n">
        <v>1</v>
      </c>
      <c r="G731" s="21" t="n">
        <v>4</v>
      </c>
      <c r="H731" s="21"/>
      <c r="I731" s="21"/>
      <c r="J731" s="21"/>
      <c r="K731" s="22" t="n">
        <f aca="false">INDEX('Porte Honorário'!B:D,MATCH(TabJud!D731,'Porte Honorário'!A:A,0),1)</f>
        <v>852.02</v>
      </c>
      <c r="L731" s="22" t="n">
        <f aca="false">ROUND(C731*K731,2)</f>
        <v>852.02</v>
      </c>
      <c r="M731" s="22" t="n">
        <f aca="false">IF(E731&gt;0,ROUND(E731*'UCO e Filme'!$A$2,2),0)</f>
        <v>0</v>
      </c>
      <c r="N731" s="22" t="n">
        <f aca="false">IF(I731&gt;0,ROUND(I731*'UCO e Filme'!$A$11,2),0)</f>
        <v>0</v>
      </c>
      <c r="O731" s="22" t="n">
        <f aca="false">ROUND(L731+M731+N731,2)</f>
        <v>852.02</v>
      </c>
    </row>
    <row r="732" customFormat="false" ht="11.25" hidden="false" customHeight="true" outlineLevel="0" collapsed="false">
      <c r="A732" s="17" t="n">
        <v>30313040</v>
      </c>
      <c r="B732" s="17" t="s">
        <v>776</v>
      </c>
      <c r="C732" s="23" t="n">
        <v>1</v>
      </c>
      <c r="D732" s="25" t="s">
        <v>64</v>
      </c>
      <c r="E732" s="19"/>
      <c r="F732" s="21"/>
      <c r="G732" s="21" t="n">
        <v>0</v>
      </c>
      <c r="H732" s="21"/>
      <c r="I732" s="21"/>
      <c r="J732" s="21"/>
      <c r="K732" s="22" t="n">
        <f aca="false">INDEX('Porte Honorário'!B:D,MATCH(TabJud!D732,'Porte Honorário'!A:A,0),1)</f>
        <v>65.56</v>
      </c>
      <c r="L732" s="22" t="n">
        <f aca="false">ROUND(C732*K732,2)</f>
        <v>65.56</v>
      </c>
      <c r="M732" s="22" t="n">
        <f aca="false">IF(E732&gt;0,ROUND(E732*'UCO e Filme'!$A$2,2),0)</f>
        <v>0</v>
      </c>
      <c r="N732" s="22" t="n">
        <f aca="false">IF(I732&gt;0,ROUND(I732*'UCO e Filme'!$A$11,2),0)</f>
        <v>0</v>
      </c>
      <c r="O732" s="22" t="n">
        <f aca="false">ROUND(L732+M732+N732,2)</f>
        <v>65.56</v>
      </c>
    </row>
    <row r="733" customFormat="false" ht="11.25" hidden="false" customHeight="true" outlineLevel="0" collapsed="false">
      <c r="A733" s="17" t="n">
        <v>30313058</v>
      </c>
      <c r="B733" s="17" t="s">
        <v>777</v>
      </c>
      <c r="C733" s="23" t="n">
        <v>1</v>
      </c>
      <c r="D733" s="25" t="s">
        <v>247</v>
      </c>
      <c r="E733" s="19"/>
      <c r="F733" s="21" t="n">
        <v>1</v>
      </c>
      <c r="G733" s="21" t="n">
        <v>4</v>
      </c>
      <c r="H733" s="21"/>
      <c r="I733" s="21"/>
      <c r="J733" s="21"/>
      <c r="K733" s="22" t="n">
        <f aca="false">INDEX('Porte Honorário'!B:D,MATCH(TabJud!D733,'Porte Honorário'!A:A,0),1)</f>
        <v>542.33</v>
      </c>
      <c r="L733" s="22" t="n">
        <f aca="false">ROUND(C733*K733,2)</f>
        <v>542.33</v>
      </c>
      <c r="M733" s="22" t="n">
        <f aca="false">IF(E733&gt;0,ROUND(E733*'UCO e Filme'!$A$2,2),0)</f>
        <v>0</v>
      </c>
      <c r="N733" s="22" t="n">
        <f aca="false">IF(I733&gt;0,ROUND(I733*'UCO e Filme'!$A$11,2),0)</f>
        <v>0</v>
      </c>
      <c r="O733" s="22" t="n">
        <f aca="false">ROUND(L733+M733+N733,2)</f>
        <v>542.33</v>
      </c>
    </row>
    <row r="734" customFormat="false" ht="11.25" hidden="false" customHeight="true" outlineLevel="0" collapsed="false">
      <c r="A734" s="17" t="n">
        <v>30313066</v>
      </c>
      <c r="B734" s="17" t="s">
        <v>778</v>
      </c>
      <c r="C734" s="23" t="n">
        <v>1</v>
      </c>
      <c r="D734" s="25" t="s">
        <v>82</v>
      </c>
      <c r="E734" s="19"/>
      <c r="F734" s="21"/>
      <c r="G734" s="21" t="n">
        <v>0</v>
      </c>
      <c r="H734" s="21"/>
      <c r="I734" s="21"/>
      <c r="J734" s="21"/>
      <c r="K734" s="22" t="n">
        <f aca="false">INDEX('Porte Honorário'!B:D,MATCH(TabJud!D734,'Porte Honorário'!A:A,0),1)</f>
        <v>88.48</v>
      </c>
      <c r="L734" s="22" t="n">
        <f aca="false">ROUND(C734*K734,2)</f>
        <v>88.48</v>
      </c>
      <c r="M734" s="22" t="n">
        <f aca="false">IF(E734&gt;0,ROUND(E734*'UCO e Filme'!$A$2,2),0)</f>
        <v>0</v>
      </c>
      <c r="N734" s="22" t="n">
        <f aca="false">IF(I734&gt;0,ROUND(I734*'UCO e Filme'!$A$11,2),0)</f>
        <v>0</v>
      </c>
      <c r="O734" s="22" t="n">
        <f aca="false">ROUND(L734+M734+N734,2)</f>
        <v>88.48</v>
      </c>
    </row>
    <row r="735" customFormat="false" ht="22.5" hidden="false" customHeight="true" outlineLevel="0" collapsed="false">
      <c r="A735" s="15" t="s">
        <v>779</v>
      </c>
      <c r="B735" s="15"/>
      <c r="C735" s="15"/>
      <c r="D735" s="15"/>
      <c r="E735" s="15"/>
      <c r="F735" s="15"/>
      <c r="G735" s="15"/>
      <c r="H735" s="15"/>
      <c r="I735" s="15"/>
      <c r="J735" s="15"/>
      <c r="K735" s="15"/>
      <c r="L735" s="15"/>
      <c r="M735" s="15"/>
      <c r="N735" s="15"/>
      <c r="O735" s="15"/>
    </row>
    <row r="736" customFormat="false" ht="22.5" hidden="false" customHeight="true" outlineLevel="0" collapsed="false">
      <c r="A736" s="15" t="s">
        <v>780</v>
      </c>
      <c r="B736" s="15"/>
      <c r="C736" s="15"/>
      <c r="D736" s="15"/>
      <c r="E736" s="15"/>
      <c r="F736" s="15"/>
      <c r="G736" s="15"/>
      <c r="H736" s="15"/>
      <c r="I736" s="15"/>
      <c r="J736" s="15"/>
      <c r="K736" s="15"/>
      <c r="L736" s="15"/>
      <c r="M736" s="15"/>
      <c r="N736" s="15"/>
      <c r="O736" s="15"/>
    </row>
    <row r="737" customFormat="false" ht="27.75" hidden="false" customHeight="true" outlineLevel="0" collapsed="false">
      <c r="A737" s="14" t="s">
        <v>781</v>
      </c>
      <c r="B737" s="14"/>
      <c r="C737" s="14"/>
      <c r="D737" s="14"/>
      <c r="E737" s="14"/>
      <c r="F737" s="14"/>
      <c r="G737" s="14"/>
      <c r="H737" s="14"/>
      <c r="I737" s="14"/>
      <c r="J737" s="14"/>
      <c r="K737" s="14"/>
      <c r="L737" s="14"/>
      <c r="M737" s="14"/>
      <c r="N737" s="14"/>
      <c r="O737" s="14"/>
    </row>
    <row r="738" customFormat="false" ht="11.25" hidden="false" customHeight="true" outlineLevel="0" collapsed="false">
      <c r="A738" s="17" t="n">
        <v>30401011</v>
      </c>
      <c r="B738" s="17" t="s">
        <v>782</v>
      </c>
      <c r="C738" s="23" t="n">
        <v>1</v>
      </c>
      <c r="D738" s="25" t="s">
        <v>82</v>
      </c>
      <c r="E738" s="19"/>
      <c r="F738" s="21"/>
      <c r="G738" s="21" t="n">
        <v>0</v>
      </c>
      <c r="H738" s="21"/>
      <c r="I738" s="21"/>
      <c r="J738" s="21"/>
      <c r="K738" s="22" t="n">
        <f aca="false">INDEX('Porte Honorário'!B:D,MATCH(TabJud!D738,'Porte Honorário'!A:A,0),1)</f>
        <v>88.48</v>
      </c>
      <c r="L738" s="22" t="n">
        <f aca="false">ROUND(C738*K738,2)</f>
        <v>88.48</v>
      </c>
      <c r="M738" s="22" t="n">
        <f aca="false">IF(E738&gt;0,ROUND(E738*'UCO e Filme'!$A$2,2),0)</f>
        <v>0</v>
      </c>
      <c r="N738" s="22" t="n">
        <f aca="false">IF(I738&gt;0,ROUND(I738*'UCO e Filme'!$A$11,2),0)</f>
        <v>0</v>
      </c>
      <c r="O738" s="22" t="n">
        <f aca="false">ROUND(L738+M738+N738,2)</f>
        <v>88.48</v>
      </c>
    </row>
    <row r="739" customFormat="false" ht="22.5" hidden="false" customHeight="true" outlineLevel="0" collapsed="false">
      <c r="A739" s="17" t="n">
        <v>30401020</v>
      </c>
      <c r="B739" s="17" t="s">
        <v>783</v>
      </c>
      <c r="C739" s="23" t="n">
        <v>1</v>
      </c>
      <c r="D739" s="25" t="s">
        <v>262</v>
      </c>
      <c r="E739" s="19"/>
      <c r="F739" s="21" t="n">
        <v>4</v>
      </c>
      <c r="G739" s="21" t="n">
        <v>7</v>
      </c>
      <c r="H739" s="21"/>
      <c r="I739" s="21"/>
      <c r="J739" s="21"/>
      <c r="K739" s="22" t="n">
        <f aca="false">INDEX('Porte Honorário'!B:D,MATCH(TabJud!D739,'Porte Honorário'!A:A,0),1)</f>
        <v>1635.2</v>
      </c>
      <c r="L739" s="22" t="n">
        <f aca="false">ROUND(C739*K739,2)</f>
        <v>1635.2</v>
      </c>
      <c r="M739" s="22" t="n">
        <f aca="false">IF(E739&gt;0,ROUND(E739*'UCO e Filme'!$A$2,2),0)</f>
        <v>0</v>
      </c>
      <c r="N739" s="22" t="n">
        <f aca="false">IF(I739&gt;0,ROUND(I739*'UCO e Filme'!$A$11,2),0)</f>
        <v>0</v>
      </c>
      <c r="O739" s="22" t="n">
        <f aca="false">ROUND(L739+M739+N739,2)</f>
        <v>1635.2</v>
      </c>
    </row>
    <row r="740" customFormat="false" ht="11.25" hidden="false" customHeight="true" outlineLevel="0" collapsed="false">
      <c r="A740" s="17" t="n">
        <v>30401038</v>
      </c>
      <c r="B740" s="17" t="s">
        <v>784</v>
      </c>
      <c r="C740" s="23" t="n">
        <v>1</v>
      </c>
      <c r="D740" s="25" t="s">
        <v>69</v>
      </c>
      <c r="E740" s="19"/>
      <c r="F740" s="21" t="n">
        <v>2</v>
      </c>
      <c r="G740" s="21" t="n">
        <v>2</v>
      </c>
      <c r="H740" s="21"/>
      <c r="I740" s="21"/>
      <c r="J740" s="21"/>
      <c r="K740" s="22" t="n">
        <f aca="false">INDEX('Porte Honorário'!B:D,MATCH(TabJud!D740,'Porte Honorário'!A:A,0),1)</f>
        <v>209.71</v>
      </c>
      <c r="L740" s="22" t="n">
        <f aca="false">ROUND(C740*K740,2)</f>
        <v>209.71</v>
      </c>
      <c r="M740" s="22" t="n">
        <f aca="false">IF(E740&gt;0,ROUND(E740*'UCO e Filme'!$A$2,2),0)</f>
        <v>0</v>
      </c>
      <c r="N740" s="22" t="n">
        <f aca="false">IF(I740&gt;0,ROUND(I740*'UCO e Filme'!$A$11,2),0)</f>
        <v>0</v>
      </c>
      <c r="O740" s="22" t="n">
        <f aca="false">ROUND(L740+M740+N740,2)</f>
        <v>209.71</v>
      </c>
    </row>
    <row r="741" customFormat="false" ht="11.25" hidden="false" customHeight="true" outlineLevel="0" collapsed="false">
      <c r="A741" s="17" t="n">
        <v>30401046</v>
      </c>
      <c r="B741" s="17" t="s">
        <v>785</v>
      </c>
      <c r="C741" s="23" t="n">
        <v>1</v>
      </c>
      <c r="D741" s="25" t="s">
        <v>339</v>
      </c>
      <c r="E741" s="19"/>
      <c r="F741" s="21" t="n">
        <v>1</v>
      </c>
      <c r="G741" s="21" t="n">
        <v>3</v>
      </c>
      <c r="H741" s="21"/>
      <c r="I741" s="21"/>
      <c r="J741" s="21"/>
      <c r="K741" s="22" t="n">
        <f aca="false">INDEX('Porte Honorário'!B:D,MATCH(TabJud!D741,'Porte Honorário'!A:A,0),1)</f>
        <v>991.29</v>
      </c>
      <c r="L741" s="22" t="n">
        <f aca="false">ROUND(C741*K741,2)</f>
        <v>991.29</v>
      </c>
      <c r="M741" s="22" t="n">
        <f aca="false">IF(E741&gt;0,ROUND(E741*'UCO e Filme'!$A$2,2),0)</f>
        <v>0</v>
      </c>
      <c r="N741" s="22" t="n">
        <f aca="false">IF(I741&gt;0,ROUND(I741*'UCO e Filme'!$A$11,2),0)</f>
        <v>0</v>
      </c>
      <c r="O741" s="22" t="n">
        <f aca="false">ROUND(L741+M741+N741,2)</f>
        <v>991.29</v>
      </c>
    </row>
    <row r="742" customFormat="false" ht="11.25" hidden="false" customHeight="true" outlineLevel="0" collapsed="false">
      <c r="A742" s="17" t="n">
        <v>30401054</v>
      </c>
      <c r="B742" s="17" t="s">
        <v>786</v>
      </c>
      <c r="C742" s="23" t="n">
        <v>1</v>
      </c>
      <c r="D742" s="25" t="s">
        <v>73</v>
      </c>
      <c r="E742" s="19"/>
      <c r="F742" s="21" t="n">
        <v>1</v>
      </c>
      <c r="G742" s="21" t="n">
        <v>2</v>
      </c>
      <c r="H742" s="21"/>
      <c r="I742" s="21"/>
      <c r="J742" s="21"/>
      <c r="K742" s="22" t="n">
        <f aca="false">INDEX('Porte Honorário'!B:D,MATCH(TabJud!D742,'Porte Honorário'!A:A,0),1)</f>
        <v>360.46</v>
      </c>
      <c r="L742" s="22" t="n">
        <f aca="false">ROUND(C742*K742,2)</f>
        <v>360.46</v>
      </c>
      <c r="M742" s="22" t="n">
        <f aca="false">IF(E742&gt;0,ROUND(E742*'UCO e Filme'!$A$2,2),0)</f>
        <v>0</v>
      </c>
      <c r="N742" s="22" t="n">
        <f aca="false">IF(I742&gt;0,ROUND(I742*'UCO e Filme'!$A$11,2),0)</f>
        <v>0</v>
      </c>
      <c r="O742" s="22" t="n">
        <f aca="false">ROUND(L742+M742+N742,2)</f>
        <v>360.46</v>
      </c>
    </row>
    <row r="743" customFormat="false" ht="11.25" hidden="false" customHeight="true" outlineLevel="0" collapsed="false">
      <c r="A743" s="17" t="n">
        <v>30401062</v>
      </c>
      <c r="B743" s="17" t="s">
        <v>787</v>
      </c>
      <c r="C743" s="23" t="n">
        <v>1</v>
      </c>
      <c r="D743" s="25" t="s">
        <v>339</v>
      </c>
      <c r="E743" s="19"/>
      <c r="F743" s="21" t="n">
        <v>1</v>
      </c>
      <c r="G743" s="21" t="n">
        <v>2</v>
      </c>
      <c r="H743" s="21"/>
      <c r="I743" s="21"/>
      <c r="J743" s="21"/>
      <c r="K743" s="22" t="n">
        <f aca="false">INDEX('Porte Honorário'!B:D,MATCH(TabJud!D743,'Porte Honorário'!A:A,0),1)</f>
        <v>991.29</v>
      </c>
      <c r="L743" s="22" t="n">
        <f aca="false">ROUND(C743*K743,2)</f>
        <v>991.29</v>
      </c>
      <c r="M743" s="22" t="n">
        <f aca="false">IF(E743&gt;0,ROUND(E743*'UCO e Filme'!$A$2,2),0)</f>
        <v>0</v>
      </c>
      <c r="N743" s="22" t="n">
        <f aca="false">IF(I743&gt;0,ROUND(I743*'UCO e Filme'!$A$11,2),0)</f>
        <v>0</v>
      </c>
      <c r="O743" s="22" t="n">
        <f aca="false">ROUND(L743+M743+N743,2)</f>
        <v>991.29</v>
      </c>
    </row>
    <row r="744" customFormat="false" ht="11.25" hidden="false" customHeight="true" outlineLevel="0" collapsed="false">
      <c r="A744" s="17" t="n">
        <v>30401070</v>
      </c>
      <c r="B744" s="17" t="s">
        <v>788</v>
      </c>
      <c r="C744" s="23" t="n">
        <v>1</v>
      </c>
      <c r="D744" s="25" t="s">
        <v>264</v>
      </c>
      <c r="E744" s="19"/>
      <c r="F744" s="21" t="n">
        <v>3</v>
      </c>
      <c r="G744" s="21" t="n">
        <v>5</v>
      </c>
      <c r="H744" s="21"/>
      <c r="I744" s="21"/>
      <c r="J744" s="21"/>
      <c r="K744" s="22" t="n">
        <f aca="false">INDEX('Porte Honorário'!B:D,MATCH(TabJud!D744,'Porte Honorário'!A:A,0),1)</f>
        <v>852.02</v>
      </c>
      <c r="L744" s="22" t="n">
        <f aca="false">ROUND(C744*K744,2)</f>
        <v>852.02</v>
      </c>
      <c r="M744" s="22" t="n">
        <f aca="false">IF(E744&gt;0,ROUND(E744*'UCO e Filme'!$A$2,2),0)</f>
        <v>0</v>
      </c>
      <c r="N744" s="22" t="n">
        <f aca="false">IF(I744&gt;0,ROUND(I744*'UCO e Filme'!$A$11,2),0)</f>
        <v>0</v>
      </c>
      <c r="O744" s="22" t="n">
        <f aca="false">ROUND(L744+M744+N744,2)</f>
        <v>852.02</v>
      </c>
    </row>
    <row r="745" customFormat="false" ht="11.25" hidden="false" customHeight="true" outlineLevel="0" collapsed="false">
      <c r="A745" s="17" t="n">
        <v>30401089</v>
      </c>
      <c r="B745" s="17" t="s">
        <v>789</v>
      </c>
      <c r="C745" s="23" t="n">
        <v>1</v>
      </c>
      <c r="D745" s="25" t="s">
        <v>449</v>
      </c>
      <c r="E745" s="19"/>
      <c r="F745" s="21" t="n">
        <v>3</v>
      </c>
      <c r="G745" s="21" t="n">
        <v>7</v>
      </c>
      <c r="H745" s="21"/>
      <c r="I745" s="21"/>
      <c r="J745" s="21"/>
      <c r="K745" s="22" t="n">
        <f aca="false">INDEX('Porte Honorário'!B:D,MATCH(TabJud!D745,'Porte Honorário'!A:A,0),1)</f>
        <v>1171.51</v>
      </c>
      <c r="L745" s="22" t="n">
        <f aca="false">ROUND(C745*K745,2)</f>
        <v>1171.51</v>
      </c>
      <c r="M745" s="22" t="n">
        <f aca="false">IF(E745&gt;0,ROUND(E745*'UCO e Filme'!$A$2,2),0)</f>
        <v>0</v>
      </c>
      <c r="N745" s="22" t="n">
        <f aca="false">IF(I745&gt;0,ROUND(I745*'UCO e Filme'!$A$11,2),0)</f>
        <v>0</v>
      </c>
      <c r="O745" s="22" t="n">
        <f aca="false">ROUND(L745+M745+N745,2)</f>
        <v>1171.51</v>
      </c>
    </row>
    <row r="746" customFormat="false" ht="11.25" hidden="false" customHeight="true" outlineLevel="0" collapsed="false">
      <c r="A746" s="17" t="n">
        <v>30401097</v>
      </c>
      <c r="B746" s="17" t="s">
        <v>790</v>
      </c>
      <c r="C746" s="23" t="n">
        <v>1</v>
      </c>
      <c r="D746" s="25" t="s">
        <v>73</v>
      </c>
      <c r="E746" s="19"/>
      <c r="F746" s="21" t="n">
        <v>2</v>
      </c>
      <c r="G746" s="21" t="n">
        <v>3</v>
      </c>
      <c r="H746" s="21"/>
      <c r="I746" s="21"/>
      <c r="J746" s="21"/>
      <c r="K746" s="22" t="n">
        <f aca="false">INDEX('Porte Honorário'!B:D,MATCH(TabJud!D746,'Porte Honorário'!A:A,0),1)</f>
        <v>360.46</v>
      </c>
      <c r="L746" s="22" t="n">
        <f aca="false">ROUND(C746*K746,2)</f>
        <v>360.46</v>
      </c>
      <c r="M746" s="22" t="n">
        <f aca="false">IF(E746&gt;0,ROUND(E746*'UCO e Filme'!$A$2,2),0)</f>
        <v>0</v>
      </c>
      <c r="N746" s="22" t="n">
        <f aca="false">IF(I746&gt;0,ROUND(I746*'UCO e Filme'!$A$11,2),0)</f>
        <v>0</v>
      </c>
      <c r="O746" s="22" t="n">
        <f aca="false">ROUND(L746+M746+N746,2)</f>
        <v>360.46</v>
      </c>
    </row>
    <row r="747" customFormat="false" ht="11.25" hidden="false" customHeight="true" outlineLevel="0" collapsed="false">
      <c r="A747" s="17" t="n">
        <v>30401100</v>
      </c>
      <c r="B747" s="17" t="s">
        <v>791</v>
      </c>
      <c r="C747" s="23" t="n">
        <v>1</v>
      </c>
      <c r="D747" s="25" t="s">
        <v>73</v>
      </c>
      <c r="E747" s="19"/>
      <c r="F747" s="21" t="n">
        <v>1</v>
      </c>
      <c r="G747" s="21" t="n">
        <v>1</v>
      </c>
      <c r="H747" s="21"/>
      <c r="I747" s="21"/>
      <c r="J747" s="21"/>
      <c r="K747" s="22" t="n">
        <f aca="false">INDEX('Porte Honorário'!B:D,MATCH(TabJud!D747,'Porte Honorário'!A:A,0),1)</f>
        <v>360.46</v>
      </c>
      <c r="L747" s="22" t="n">
        <f aca="false">ROUND(C747*K747,2)</f>
        <v>360.46</v>
      </c>
      <c r="M747" s="22" t="n">
        <f aca="false">IF(E747&gt;0,ROUND(E747*'UCO e Filme'!$A$2,2),0)</f>
        <v>0</v>
      </c>
      <c r="N747" s="22" t="n">
        <f aca="false">IF(I747&gt;0,ROUND(I747*'UCO e Filme'!$A$11,2),0)</f>
        <v>0</v>
      </c>
      <c r="O747" s="22" t="n">
        <f aca="false">ROUND(L747+M747+N747,2)</f>
        <v>360.46</v>
      </c>
    </row>
    <row r="748" customFormat="false" ht="27.75" hidden="false" customHeight="true" outlineLevel="0" collapsed="false">
      <c r="A748" s="14" t="s">
        <v>792</v>
      </c>
      <c r="B748" s="14"/>
      <c r="C748" s="14"/>
      <c r="D748" s="14"/>
      <c r="E748" s="14"/>
      <c r="F748" s="14"/>
      <c r="G748" s="14"/>
      <c r="H748" s="14"/>
      <c r="I748" s="14"/>
      <c r="J748" s="14"/>
      <c r="K748" s="14"/>
      <c r="L748" s="14"/>
      <c r="M748" s="14"/>
      <c r="N748" s="14"/>
      <c r="O748" s="14"/>
    </row>
    <row r="749" customFormat="false" ht="11.25" hidden="false" customHeight="true" outlineLevel="0" collapsed="false">
      <c r="A749" s="17" t="n">
        <v>30402018</v>
      </c>
      <c r="B749" s="17" t="s">
        <v>793</v>
      </c>
      <c r="C749" s="23" t="n">
        <v>1</v>
      </c>
      <c r="D749" s="25" t="s">
        <v>99</v>
      </c>
      <c r="E749" s="19"/>
      <c r="F749" s="21"/>
      <c r="G749" s="21" t="n">
        <v>1</v>
      </c>
      <c r="H749" s="21"/>
      <c r="I749" s="21"/>
      <c r="J749" s="21"/>
      <c r="K749" s="22" t="n">
        <f aca="false">INDEX('Porte Honorário'!B:D,MATCH(TabJud!D749,'Porte Honorário'!A:A,0),1)</f>
        <v>49.16</v>
      </c>
      <c r="L749" s="22" t="n">
        <f aca="false">ROUND(C749*K749,2)</f>
        <v>49.16</v>
      </c>
      <c r="M749" s="22" t="n">
        <f aca="false">IF(E749&gt;0,ROUND(E749*'UCO e Filme'!$A$2,2),0)</f>
        <v>0</v>
      </c>
      <c r="N749" s="22" t="n">
        <f aca="false">IF(I749&gt;0,ROUND(I749*'UCO e Filme'!$A$11,2),0)</f>
        <v>0</v>
      </c>
      <c r="O749" s="22" t="n">
        <f aca="false">ROUND(L749+M749+N749,2)</f>
        <v>49.16</v>
      </c>
    </row>
    <row r="750" customFormat="false" ht="11.25" hidden="false" customHeight="true" outlineLevel="0" collapsed="false">
      <c r="A750" s="17" t="n">
        <v>30402026</v>
      </c>
      <c r="B750" s="17" t="s">
        <v>794</v>
      </c>
      <c r="C750" s="23" t="n">
        <v>1</v>
      </c>
      <c r="D750" s="25" t="s">
        <v>103</v>
      </c>
      <c r="E750" s="19"/>
      <c r="F750" s="21"/>
      <c r="G750" s="21" t="n">
        <v>1</v>
      </c>
      <c r="H750" s="21"/>
      <c r="I750" s="21"/>
      <c r="J750" s="21"/>
      <c r="K750" s="22" t="n">
        <f aca="false">INDEX('Porte Honorário'!B:D,MATCH(TabJud!D750,'Porte Honorário'!A:A,0),1)</f>
        <v>183.5</v>
      </c>
      <c r="L750" s="22" t="n">
        <f aca="false">ROUND(C750*K750,2)</f>
        <v>183.5</v>
      </c>
      <c r="M750" s="22" t="n">
        <f aca="false">IF(E750&gt;0,ROUND(E750*'UCO e Filme'!$A$2,2),0)</f>
        <v>0</v>
      </c>
      <c r="N750" s="22" t="n">
        <f aca="false">IF(I750&gt;0,ROUND(I750*'UCO e Filme'!$A$11,2),0)</f>
        <v>0</v>
      </c>
      <c r="O750" s="22" t="n">
        <f aca="false">ROUND(L750+M750+N750,2)</f>
        <v>183.5</v>
      </c>
    </row>
    <row r="751" customFormat="false" ht="11.25" hidden="false" customHeight="true" outlineLevel="0" collapsed="false">
      <c r="A751" s="17" t="n">
        <v>30402034</v>
      </c>
      <c r="B751" s="17" t="s">
        <v>795</v>
      </c>
      <c r="C751" s="23" t="n">
        <v>1</v>
      </c>
      <c r="D751" s="25" t="s">
        <v>504</v>
      </c>
      <c r="E751" s="19"/>
      <c r="F751" s="21" t="n">
        <v>1</v>
      </c>
      <c r="G751" s="21" t="n">
        <v>1</v>
      </c>
      <c r="H751" s="21"/>
      <c r="I751" s="21"/>
      <c r="J751" s="21"/>
      <c r="K751" s="22" t="n">
        <f aca="false">INDEX('Porte Honorário'!B:D,MATCH(TabJud!D751,'Porte Honorário'!A:A,0),1)</f>
        <v>458.79</v>
      </c>
      <c r="L751" s="22" t="n">
        <f aca="false">ROUND(C751*K751,2)</f>
        <v>458.79</v>
      </c>
      <c r="M751" s="22" t="n">
        <f aca="false">IF(E751&gt;0,ROUND(E751*'UCO e Filme'!$A$2,2),0)</f>
        <v>0</v>
      </c>
      <c r="N751" s="22" t="n">
        <f aca="false">IF(I751&gt;0,ROUND(I751*'UCO e Filme'!$A$11,2),0)</f>
        <v>0</v>
      </c>
      <c r="O751" s="22" t="n">
        <f aca="false">ROUND(L751+M751+N751,2)</f>
        <v>458.79</v>
      </c>
    </row>
    <row r="752" customFormat="false" ht="11.25" hidden="false" customHeight="true" outlineLevel="0" collapsed="false">
      <c r="A752" s="17" t="n">
        <v>30402042</v>
      </c>
      <c r="B752" s="17" t="s">
        <v>796</v>
      </c>
      <c r="C752" s="23" t="n">
        <v>1</v>
      </c>
      <c r="D752" s="25" t="s">
        <v>103</v>
      </c>
      <c r="E752" s="19"/>
      <c r="F752" s="21"/>
      <c r="G752" s="21" t="n">
        <v>0</v>
      </c>
      <c r="H752" s="21"/>
      <c r="I752" s="21"/>
      <c r="J752" s="21"/>
      <c r="K752" s="22" t="n">
        <f aca="false">INDEX('Porte Honorário'!B:D,MATCH(TabJud!D752,'Porte Honorário'!A:A,0),1)</f>
        <v>183.5</v>
      </c>
      <c r="L752" s="22" t="n">
        <f aca="false">ROUND(C752*K752,2)</f>
        <v>183.5</v>
      </c>
      <c r="M752" s="22" t="n">
        <f aca="false">IF(E752&gt;0,ROUND(E752*'UCO e Filme'!$A$2,2),0)</f>
        <v>0</v>
      </c>
      <c r="N752" s="22" t="n">
        <f aca="false">IF(I752&gt;0,ROUND(I752*'UCO e Filme'!$A$11,2),0)</f>
        <v>0</v>
      </c>
      <c r="O752" s="22" t="n">
        <f aca="false">ROUND(L752+M752+N752,2)</f>
        <v>183.5</v>
      </c>
    </row>
    <row r="753" customFormat="false" ht="11.25" hidden="false" customHeight="true" outlineLevel="0" collapsed="false">
      <c r="A753" s="17" t="n">
        <v>30402050</v>
      </c>
      <c r="B753" s="17" t="s">
        <v>797</v>
      </c>
      <c r="C753" s="23" t="n">
        <v>1</v>
      </c>
      <c r="D753" s="25" t="s">
        <v>93</v>
      </c>
      <c r="E753" s="19"/>
      <c r="F753" s="21"/>
      <c r="G753" s="21" t="n">
        <v>1</v>
      </c>
      <c r="H753" s="21"/>
      <c r="I753" s="21"/>
      <c r="J753" s="21"/>
      <c r="K753" s="22" t="n">
        <f aca="false">INDEX('Porte Honorário'!B:D,MATCH(TabJud!D753,'Porte Honorário'!A:A,0),1)</f>
        <v>250.68</v>
      </c>
      <c r="L753" s="22" t="n">
        <f aca="false">ROUND(C753*K753,2)</f>
        <v>250.68</v>
      </c>
      <c r="M753" s="22" t="n">
        <f aca="false">IF(E753&gt;0,ROUND(E753*'UCO e Filme'!$A$2,2),0)</f>
        <v>0</v>
      </c>
      <c r="N753" s="22" t="n">
        <f aca="false">IF(I753&gt;0,ROUND(I753*'UCO e Filme'!$A$11,2),0)</f>
        <v>0</v>
      </c>
      <c r="O753" s="22" t="n">
        <f aca="false">ROUND(L753+M753+N753,2)</f>
        <v>250.68</v>
      </c>
    </row>
    <row r="754" customFormat="false" ht="11.25" hidden="false" customHeight="true" outlineLevel="0" collapsed="false">
      <c r="A754" s="17" t="n">
        <v>30402069</v>
      </c>
      <c r="B754" s="17" t="s">
        <v>798</v>
      </c>
      <c r="C754" s="23" t="n">
        <v>1</v>
      </c>
      <c r="D754" s="25" t="s">
        <v>385</v>
      </c>
      <c r="E754" s="19"/>
      <c r="F754" s="21" t="n">
        <v>1</v>
      </c>
      <c r="G754" s="21" t="n">
        <v>3</v>
      </c>
      <c r="H754" s="21"/>
      <c r="I754" s="21"/>
      <c r="J754" s="21"/>
      <c r="K754" s="22" t="n">
        <f aca="false">INDEX('Porte Honorário'!B:D,MATCH(TabJud!D754,'Porte Honorário'!A:A,0),1)</f>
        <v>766.81</v>
      </c>
      <c r="L754" s="22" t="n">
        <f aca="false">ROUND(C754*K754,2)</f>
        <v>766.81</v>
      </c>
      <c r="M754" s="22" t="n">
        <f aca="false">IF(E754&gt;0,ROUND(E754*'UCO e Filme'!$A$2,2),0)</f>
        <v>0</v>
      </c>
      <c r="N754" s="22" t="n">
        <f aca="false">IF(I754&gt;0,ROUND(I754*'UCO e Filme'!$A$11,2),0)</f>
        <v>0</v>
      </c>
      <c r="O754" s="22" t="n">
        <f aca="false">ROUND(L754+M754+N754,2)</f>
        <v>766.81</v>
      </c>
    </row>
    <row r="755" customFormat="false" ht="11.25" hidden="false" customHeight="true" outlineLevel="0" collapsed="false">
      <c r="A755" s="17" t="n">
        <v>30402077</v>
      </c>
      <c r="B755" s="17" t="s">
        <v>799</v>
      </c>
      <c r="C755" s="23" t="n">
        <v>1</v>
      </c>
      <c r="D755" s="25" t="s">
        <v>82</v>
      </c>
      <c r="E755" s="19"/>
      <c r="F755" s="21"/>
      <c r="G755" s="21" t="n">
        <v>1</v>
      </c>
      <c r="H755" s="21"/>
      <c r="I755" s="21"/>
      <c r="J755" s="21"/>
      <c r="K755" s="22" t="n">
        <f aca="false">INDEX('Porte Honorário'!B:D,MATCH(TabJud!D755,'Porte Honorário'!A:A,0),1)</f>
        <v>88.48</v>
      </c>
      <c r="L755" s="22" t="n">
        <f aca="false">ROUND(C755*K755,2)</f>
        <v>88.48</v>
      </c>
      <c r="M755" s="22" t="n">
        <f aca="false">IF(E755&gt;0,ROUND(E755*'UCO e Filme'!$A$2,2),0)</f>
        <v>0</v>
      </c>
      <c r="N755" s="22" t="n">
        <f aca="false">IF(I755&gt;0,ROUND(I755*'UCO e Filme'!$A$11,2),0)</f>
        <v>0</v>
      </c>
      <c r="O755" s="22" t="n">
        <f aca="false">ROUND(L755+M755+N755,2)</f>
        <v>88.48</v>
      </c>
    </row>
    <row r="756" customFormat="false" ht="11.25" hidden="false" customHeight="true" outlineLevel="0" collapsed="false">
      <c r="A756" s="17" t="n">
        <v>30402085</v>
      </c>
      <c r="B756" s="17" t="s">
        <v>800</v>
      </c>
      <c r="C756" s="23" t="n">
        <v>1</v>
      </c>
      <c r="D756" s="25" t="s">
        <v>73</v>
      </c>
      <c r="E756" s="19"/>
      <c r="F756" s="21" t="n">
        <v>1</v>
      </c>
      <c r="G756" s="21" t="n">
        <v>1</v>
      </c>
      <c r="H756" s="21"/>
      <c r="I756" s="21"/>
      <c r="J756" s="21"/>
      <c r="K756" s="22" t="n">
        <f aca="false">INDEX('Porte Honorário'!B:D,MATCH(TabJud!D756,'Porte Honorário'!A:A,0),1)</f>
        <v>360.46</v>
      </c>
      <c r="L756" s="22" t="n">
        <f aca="false">ROUND(C756*K756,2)</f>
        <v>360.46</v>
      </c>
      <c r="M756" s="22" t="n">
        <f aca="false">IF(E756&gt;0,ROUND(E756*'UCO e Filme'!$A$2,2),0)</f>
        <v>0</v>
      </c>
      <c r="N756" s="22" t="n">
        <f aca="false">IF(I756&gt;0,ROUND(I756*'UCO e Filme'!$A$11,2),0)</f>
        <v>0</v>
      </c>
      <c r="O756" s="22" t="n">
        <f aca="false">ROUND(L756+M756+N756,2)</f>
        <v>360.46</v>
      </c>
    </row>
    <row r="757" customFormat="false" ht="11.25" hidden="false" customHeight="true" outlineLevel="0" collapsed="false">
      <c r="A757" s="17" t="n">
        <v>30402093</v>
      </c>
      <c r="B757" s="17" t="s">
        <v>801</v>
      </c>
      <c r="C757" s="23" t="n">
        <v>1</v>
      </c>
      <c r="D757" s="25" t="s">
        <v>93</v>
      </c>
      <c r="E757" s="19"/>
      <c r="F757" s="21"/>
      <c r="G757" s="21" t="n">
        <v>1</v>
      </c>
      <c r="H757" s="21"/>
      <c r="I757" s="21"/>
      <c r="J757" s="21"/>
      <c r="K757" s="22" t="n">
        <f aca="false">INDEX('Porte Honorário'!B:D,MATCH(TabJud!D757,'Porte Honorário'!A:A,0),1)</f>
        <v>250.68</v>
      </c>
      <c r="L757" s="22" t="n">
        <f aca="false">ROUND(C757*K757,2)</f>
        <v>250.68</v>
      </c>
      <c r="M757" s="22" t="n">
        <f aca="false">IF(E757&gt;0,ROUND(E757*'UCO e Filme'!$A$2,2),0)</f>
        <v>0</v>
      </c>
      <c r="N757" s="22" t="n">
        <f aca="false">IF(I757&gt;0,ROUND(I757*'UCO e Filme'!$A$11,2),0)</f>
        <v>0</v>
      </c>
      <c r="O757" s="22" t="n">
        <f aca="false">ROUND(L757+M757+N757,2)</f>
        <v>250.68</v>
      </c>
    </row>
    <row r="758" customFormat="false" ht="27.75" hidden="false" customHeight="true" outlineLevel="0" collapsed="false">
      <c r="A758" s="14" t="s">
        <v>802</v>
      </c>
      <c r="B758" s="14"/>
      <c r="C758" s="14"/>
      <c r="D758" s="14"/>
      <c r="E758" s="14"/>
      <c r="F758" s="14"/>
      <c r="G758" s="14"/>
      <c r="H758" s="14"/>
      <c r="I758" s="14"/>
      <c r="J758" s="14"/>
      <c r="K758" s="14"/>
      <c r="L758" s="14"/>
      <c r="M758" s="14"/>
      <c r="N758" s="14"/>
      <c r="O758" s="14"/>
    </row>
    <row r="759" customFormat="false" ht="11.25" hidden="false" customHeight="true" outlineLevel="0" collapsed="false">
      <c r="A759" s="17" t="n">
        <v>30403014</v>
      </c>
      <c r="B759" s="17" t="s">
        <v>803</v>
      </c>
      <c r="C759" s="23" t="n">
        <v>1</v>
      </c>
      <c r="D759" s="25" t="s">
        <v>138</v>
      </c>
      <c r="E759" s="19"/>
      <c r="F759" s="21"/>
      <c r="G759" s="21" t="n">
        <v>1</v>
      </c>
      <c r="H759" s="21"/>
      <c r="I759" s="21"/>
      <c r="J759" s="21"/>
      <c r="K759" s="22" t="n">
        <f aca="false">INDEX('Porte Honorário'!B:D,MATCH(TabJud!D759,'Porte Honorário'!A:A,0),1)</f>
        <v>32.78</v>
      </c>
      <c r="L759" s="22" t="n">
        <f aca="false">ROUND(C759*K759,2)</f>
        <v>32.78</v>
      </c>
      <c r="M759" s="22" t="n">
        <f aca="false">IF(E759&gt;0,ROUND(E759*'UCO e Filme'!$A$2,2),0)</f>
        <v>0</v>
      </c>
      <c r="N759" s="22" t="n">
        <f aca="false">IF(I759&gt;0,ROUND(I759*'UCO e Filme'!$A$11,2),0)</f>
        <v>0</v>
      </c>
      <c r="O759" s="22" t="n">
        <f aca="false">ROUND(L759+M759+N759,2)</f>
        <v>32.78</v>
      </c>
    </row>
    <row r="760" customFormat="false" ht="11.25" hidden="false" customHeight="true" outlineLevel="0" collapsed="false">
      <c r="A760" s="17" t="n">
        <v>30403030</v>
      </c>
      <c r="B760" s="17" t="s">
        <v>804</v>
      </c>
      <c r="C760" s="23" t="n">
        <v>1</v>
      </c>
      <c r="D760" s="25" t="s">
        <v>339</v>
      </c>
      <c r="E760" s="19"/>
      <c r="F760" s="21" t="n">
        <v>1</v>
      </c>
      <c r="G760" s="21" t="n">
        <v>4</v>
      </c>
      <c r="H760" s="21"/>
      <c r="I760" s="21"/>
      <c r="J760" s="21"/>
      <c r="K760" s="22" t="n">
        <f aca="false">INDEX('Porte Honorário'!B:D,MATCH(TabJud!D760,'Porte Honorário'!A:A,0),1)</f>
        <v>991.29</v>
      </c>
      <c r="L760" s="22" t="n">
        <f aca="false">ROUND(C760*K760,2)</f>
        <v>991.29</v>
      </c>
      <c r="M760" s="22" t="n">
        <f aca="false">IF(E760&gt;0,ROUND(E760*'UCO e Filme'!$A$2,2),0)</f>
        <v>0</v>
      </c>
      <c r="N760" s="22" t="n">
        <f aca="false">IF(I760&gt;0,ROUND(I760*'UCO e Filme'!$A$11,2),0)</f>
        <v>0</v>
      </c>
      <c r="O760" s="22" t="n">
        <f aca="false">ROUND(L760+M760+N760,2)</f>
        <v>991.29</v>
      </c>
    </row>
    <row r="761" customFormat="false" ht="11.25" hidden="false" customHeight="true" outlineLevel="0" collapsed="false">
      <c r="A761" s="17" t="n">
        <v>30403049</v>
      </c>
      <c r="B761" s="17" t="s">
        <v>805</v>
      </c>
      <c r="C761" s="23" t="n">
        <v>1</v>
      </c>
      <c r="D761" s="25" t="s">
        <v>449</v>
      </c>
      <c r="E761" s="19"/>
      <c r="F761" s="21" t="n">
        <v>1</v>
      </c>
      <c r="G761" s="21" t="n">
        <v>4</v>
      </c>
      <c r="H761" s="21"/>
      <c r="I761" s="21"/>
      <c r="J761" s="21"/>
      <c r="K761" s="22" t="n">
        <f aca="false">INDEX('Porte Honorário'!B:D,MATCH(TabJud!D761,'Porte Honorário'!A:A,0),1)</f>
        <v>1171.51</v>
      </c>
      <c r="L761" s="22" t="n">
        <f aca="false">ROUND(C761*K761,2)</f>
        <v>1171.51</v>
      </c>
      <c r="M761" s="22" t="n">
        <f aca="false">IF(E761&gt;0,ROUND(E761*'UCO e Filme'!$A$2,2),0)</f>
        <v>0</v>
      </c>
      <c r="N761" s="22" t="n">
        <f aca="false">IF(I761&gt;0,ROUND(I761*'UCO e Filme'!$A$11,2),0)</f>
        <v>0</v>
      </c>
      <c r="O761" s="22" t="n">
        <f aca="false">ROUND(L761+M761+N761,2)</f>
        <v>1171.51</v>
      </c>
    </row>
    <row r="762" customFormat="false" ht="11.25" hidden="false" customHeight="true" outlineLevel="0" collapsed="false">
      <c r="A762" s="17" t="n">
        <v>30403057</v>
      </c>
      <c r="B762" s="17" t="s">
        <v>806</v>
      </c>
      <c r="C762" s="23" t="n">
        <v>1</v>
      </c>
      <c r="D762" s="25" t="s">
        <v>337</v>
      </c>
      <c r="E762" s="19"/>
      <c r="F762" s="21" t="n">
        <v>1</v>
      </c>
      <c r="G762" s="21" t="n">
        <v>3</v>
      </c>
      <c r="H762" s="21"/>
      <c r="I762" s="21"/>
      <c r="J762" s="21"/>
      <c r="K762" s="22" t="n">
        <f aca="false">INDEX('Porte Honorário'!B:D,MATCH(TabJud!D762,'Porte Honorário'!A:A,0),1)</f>
        <v>417.82</v>
      </c>
      <c r="L762" s="22" t="n">
        <f aca="false">ROUND(C762*K762,2)</f>
        <v>417.82</v>
      </c>
      <c r="M762" s="22" t="n">
        <f aca="false">IF(E762&gt;0,ROUND(E762*'UCO e Filme'!$A$2,2),0)</f>
        <v>0</v>
      </c>
      <c r="N762" s="22" t="n">
        <f aca="false">IF(I762&gt;0,ROUND(I762*'UCO e Filme'!$A$11,2),0)</f>
        <v>0</v>
      </c>
      <c r="O762" s="22" t="n">
        <f aca="false">ROUND(L762+M762+N762,2)</f>
        <v>417.82</v>
      </c>
    </row>
    <row r="763" customFormat="false" ht="11.25" hidden="false" customHeight="true" outlineLevel="0" collapsed="false">
      <c r="A763" s="17" t="n">
        <v>30403065</v>
      </c>
      <c r="B763" s="17" t="s">
        <v>807</v>
      </c>
      <c r="C763" s="23" t="n">
        <v>1</v>
      </c>
      <c r="D763" s="25" t="s">
        <v>368</v>
      </c>
      <c r="E763" s="19"/>
      <c r="F763" s="21" t="n">
        <v>2</v>
      </c>
      <c r="G763" s="21" t="n">
        <v>5</v>
      </c>
      <c r="H763" s="21"/>
      <c r="I763" s="21"/>
      <c r="J763" s="21"/>
      <c r="K763" s="22" t="n">
        <f aca="false">INDEX('Porte Honorário'!B:D,MATCH(TabJud!D763,'Porte Honorário'!A:A,0),1)</f>
        <v>1794.15</v>
      </c>
      <c r="L763" s="22" t="n">
        <f aca="false">ROUND(C763*K763,2)</f>
        <v>1794.15</v>
      </c>
      <c r="M763" s="22" t="n">
        <f aca="false">IF(E763&gt;0,ROUND(E763*'UCO e Filme'!$A$2,2),0)</f>
        <v>0</v>
      </c>
      <c r="N763" s="22" t="n">
        <f aca="false">IF(I763&gt;0,ROUND(I763*'UCO e Filme'!$A$11,2),0)</f>
        <v>0</v>
      </c>
      <c r="O763" s="22" t="n">
        <f aca="false">ROUND(L763+M763+N763,2)</f>
        <v>1794.15</v>
      </c>
    </row>
    <row r="764" customFormat="false" ht="11.25" hidden="false" customHeight="true" outlineLevel="0" collapsed="false">
      <c r="A764" s="17" t="n">
        <v>30403073</v>
      </c>
      <c r="B764" s="17" t="s">
        <v>808</v>
      </c>
      <c r="C764" s="23" t="n">
        <v>1</v>
      </c>
      <c r="D764" s="25" t="s">
        <v>343</v>
      </c>
      <c r="E764" s="19"/>
      <c r="F764" s="21" t="n">
        <v>1</v>
      </c>
      <c r="G764" s="21" t="n">
        <v>4</v>
      </c>
      <c r="H764" s="21"/>
      <c r="I764" s="21"/>
      <c r="J764" s="21"/>
      <c r="K764" s="22" t="n">
        <f aca="false">INDEX('Porte Honorário'!B:D,MATCH(TabJud!D764,'Porte Honorário'!A:A,0),1)</f>
        <v>909.36</v>
      </c>
      <c r="L764" s="22" t="n">
        <f aca="false">ROUND(C764*K764,2)</f>
        <v>909.36</v>
      </c>
      <c r="M764" s="22" t="n">
        <f aca="false">IF(E764&gt;0,ROUND(E764*'UCO e Filme'!$A$2,2),0)</f>
        <v>0</v>
      </c>
      <c r="N764" s="22" t="n">
        <f aca="false">IF(I764&gt;0,ROUND(I764*'UCO e Filme'!$A$11,2),0)</f>
        <v>0</v>
      </c>
      <c r="O764" s="22" t="n">
        <f aca="false">ROUND(L764+M764+N764,2)</f>
        <v>909.36</v>
      </c>
    </row>
    <row r="765" customFormat="false" ht="11.25" hidden="false" customHeight="true" outlineLevel="0" collapsed="false">
      <c r="A765" s="17" t="n">
        <v>30403081</v>
      </c>
      <c r="B765" s="17" t="s">
        <v>809</v>
      </c>
      <c r="C765" s="23" t="n">
        <v>1</v>
      </c>
      <c r="D765" s="25" t="s">
        <v>339</v>
      </c>
      <c r="E765" s="19"/>
      <c r="F765" s="21" t="n">
        <v>1</v>
      </c>
      <c r="G765" s="21" t="n">
        <v>4</v>
      </c>
      <c r="H765" s="21"/>
      <c r="I765" s="21"/>
      <c r="J765" s="21"/>
      <c r="K765" s="22" t="n">
        <f aca="false">INDEX('Porte Honorário'!B:D,MATCH(TabJud!D765,'Porte Honorário'!A:A,0),1)</f>
        <v>991.29</v>
      </c>
      <c r="L765" s="22" t="n">
        <f aca="false">ROUND(C765*K765,2)</f>
        <v>991.29</v>
      </c>
      <c r="M765" s="22" t="n">
        <f aca="false">IF(E765&gt;0,ROUND(E765*'UCO e Filme'!$A$2,2),0)</f>
        <v>0</v>
      </c>
      <c r="N765" s="22" t="n">
        <f aca="false">IF(I765&gt;0,ROUND(I765*'UCO e Filme'!$A$11,2),0)</f>
        <v>0</v>
      </c>
      <c r="O765" s="22" t="n">
        <f aca="false">ROUND(L765+M765+N765,2)</f>
        <v>991.29</v>
      </c>
    </row>
    <row r="766" customFormat="false" ht="11.25" hidden="false" customHeight="true" outlineLevel="0" collapsed="false">
      <c r="A766" s="17" t="n">
        <v>30403090</v>
      </c>
      <c r="B766" s="17" t="s">
        <v>810</v>
      </c>
      <c r="C766" s="23" t="n">
        <v>1</v>
      </c>
      <c r="D766" s="25" t="s">
        <v>449</v>
      </c>
      <c r="E766" s="19"/>
      <c r="F766" s="21" t="n">
        <v>2</v>
      </c>
      <c r="G766" s="21" t="n">
        <v>4</v>
      </c>
      <c r="H766" s="21"/>
      <c r="I766" s="21"/>
      <c r="J766" s="21"/>
      <c r="K766" s="22" t="n">
        <f aca="false">INDEX('Porte Honorário'!B:D,MATCH(TabJud!D766,'Porte Honorário'!A:A,0),1)</f>
        <v>1171.51</v>
      </c>
      <c r="L766" s="22" t="n">
        <f aca="false">ROUND(C766*K766,2)</f>
        <v>1171.51</v>
      </c>
      <c r="M766" s="22" t="n">
        <f aca="false">IF(E766&gt;0,ROUND(E766*'UCO e Filme'!$A$2,2),0)</f>
        <v>0</v>
      </c>
      <c r="N766" s="22" t="n">
        <f aca="false">IF(I766&gt;0,ROUND(I766*'UCO e Filme'!$A$11,2),0)</f>
        <v>0</v>
      </c>
      <c r="O766" s="22" t="n">
        <f aca="false">ROUND(L766+M766+N766,2)</f>
        <v>1171.51</v>
      </c>
    </row>
    <row r="767" customFormat="false" ht="11.25" hidden="false" customHeight="true" outlineLevel="0" collapsed="false">
      <c r="A767" s="17" t="n">
        <v>30403103</v>
      </c>
      <c r="B767" s="17" t="s">
        <v>811</v>
      </c>
      <c r="C767" s="23" t="n">
        <v>1</v>
      </c>
      <c r="D767" s="25" t="s">
        <v>64</v>
      </c>
      <c r="E767" s="19"/>
      <c r="F767" s="21"/>
      <c r="G767" s="21" t="n">
        <v>0</v>
      </c>
      <c r="H767" s="21"/>
      <c r="I767" s="21"/>
      <c r="J767" s="21"/>
      <c r="K767" s="22" t="n">
        <f aca="false">INDEX('Porte Honorário'!B:D,MATCH(TabJud!D767,'Porte Honorário'!A:A,0),1)</f>
        <v>65.56</v>
      </c>
      <c r="L767" s="22" t="n">
        <f aca="false">ROUND(C767*K767,2)</f>
        <v>65.56</v>
      </c>
      <c r="M767" s="22" t="n">
        <f aca="false">IF(E767&gt;0,ROUND(E767*'UCO e Filme'!$A$2,2),0)</f>
        <v>0</v>
      </c>
      <c r="N767" s="22" t="n">
        <f aca="false">IF(I767&gt;0,ROUND(I767*'UCO e Filme'!$A$11,2),0)</f>
        <v>0</v>
      </c>
      <c r="O767" s="22" t="n">
        <f aca="false">ROUND(L767+M767+N767,2)</f>
        <v>65.56</v>
      </c>
    </row>
    <row r="768" customFormat="false" ht="11.25" hidden="false" customHeight="true" outlineLevel="0" collapsed="false">
      <c r="A768" s="17" t="n">
        <v>30403111</v>
      </c>
      <c r="B768" s="17" t="s">
        <v>812</v>
      </c>
      <c r="C768" s="23" t="n">
        <v>1</v>
      </c>
      <c r="D768" s="25" t="s">
        <v>490</v>
      </c>
      <c r="E768" s="19"/>
      <c r="F768" s="21" t="n">
        <v>2</v>
      </c>
      <c r="G768" s="21" t="n">
        <v>5</v>
      </c>
      <c r="H768" s="21"/>
      <c r="I768" s="21"/>
      <c r="J768" s="21"/>
      <c r="K768" s="22" t="n">
        <f aca="false">INDEX('Porte Honorário'!B:D,MATCH(TabJud!D768,'Porte Honorário'!A:A,0),1)</f>
        <v>1409.1</v>
      </c>
      <c r="L768" s="22" t="n">
        <f aca="false">ROUND(C768*K768,2)</f>
        <v>1409.1</v>
      </c>
      <c r="M768" s="22" t="n">
        <f aca="false">IF(E768&gt;0,ROUND(E768*'UCO e Filme'!$A$2,2),0)</f>
        <v>0</v>
      </c>
      <c r="N768" s="22" t="n">
        <f aca="false">IF(I768&gt;0,ROUND(I768*'UCO e Filme'!$A$11,2),0)</f>
        <v>0</v>
      </c>
      <c r="O768" s="22" t="n">
        <f aca="false">ROUND(L768+M768+N768,2)</f>
        <v>1409.1</v>
      </c>
    </row>
    <row r="769" customFormat="false" ht="11.25" hidden="false" customHeight="true" outlineLevel="0" collapsed="false">
      <c r="A769" s="17" t="n">
        <v>30403120</v>
      </c>
      <c r="B769" s="17" t="s">
        <v>813</v>
      </c>
      <c r="C769" s="23" t="n">
        <v>1</v>
      </c>
      <c r="D769" s="25" t="s">
        <v>339</v>
      </c>
      <c r="E769" s="19"/>
      <c r="F769" s="21" t="n">
        <v>1</v>
      </c>
      <c r="G769" s="21" t="n">
        <v>4</v>
      </c>
      <c r="H769" s="21"/>
      <c r="I769" s="21"/>
      <c r="J769" s="21"/>
      <c r="K769" s="22" t="n">
        <f aca="false">INDEX('Porte Honorário'!B:D,MATCH(TabJud!D769,'Porte Honorário'!A:A,0),1)</f>
        <v>991.29</v>
      </c>
      <c r="L769" s="22" t="n">
        <f aca="false">ROUND(C769*K769,2)</f>
        <v>991.29</v>
      </c>
      <c r="M769" s="22" t="n">
        <f aca="false">IF(E769&gt;0,ROUND(E769*'UCO e Filme'!$A$2,2),0)</f>
        <v>0</v>
      </c>
      <c r="N769" s="22" t="n">
        <f aca="false">IF(I769&gt;0,ROUND(I769*'UCO e Filme'!$A$11,2),0)</f>
        <v>0</v>
      </c>
      <c r="O769" s="22" t="n">
        <f aca="false">ROUND(L769+M769+N769,2)</f>
        <v>991.29</v>
      </c>
    </row>
    <row r="770" customFormat="false" ht="11.25" hidden="false" customHeight="true" outlineLevel="0" collapsed="false">
      <c r="A770" s="17" t="n">
        <v>30403138</v>
      </c>
      <c r="B770" s="17" t="s">
        <v>814</v>
      </c>
      <c r="C770" s="23" t="n">
        <v>1</v>
      </c>
      <c r="D770" s="25" t="s">
        <v>264</v>
      </c>
      <c r="E770" s="19"/>
      <c r="F770" s="21" t="n">
        <v>1</v>
      </c>
      <c r="G770" s="21" t="n">
        <v>3</v>
      </c>
      <c r="H770" s="21"/>
      <c r="I770" s="21"/>
      <c r="J770" s="21"/>
      <c r="K770" s="22" t="n">
        <f aca="false">INDEX('Porte Honorário'!B:D,MATCH(TabJud!D770,'Porte Honorário'!A:A,0),1)</f>
        <v>852.02</v>
      </c>
      <c r="L770" s="22" t="n">
        <f aca="false">ROUND(C770*K770,2)</f>
        <v>852.02</v>
      </c>
      <c r="M770" s="22" t="n">
        <f aca="false">IF(E770&gt;0,ROUND(E770*'UCO e Filme'!$A$2,2),0)</f>
        <v>0</v>
      </c>
      <c r="N770" s="22" t="n">
        <f aca="false">IF(I770&gt;0,ROUND(I770*'UCO e Filme'!$A$11,2),0)</f>
        <v>0</v>
      </c>
      <c r="O770" s="22" t="n">
        <f aca="false">ROUND(L770+M770+N770,2)</f>
        <v>852.02</v>
      </c>
    </row>
    <row r="771" customFormat="false" ht="11.25" hidden="false" customHeight="true" outlineLevel="0" collapsed="false">
      <c r="A771" s="17" t="n">
        <v>30403146</v>
      </c>
      <c r="B771" s="17" t="s">
        <v>815</v>
      </c>
      <c r="C771" s="23" t="n">
        <v>1</v>
      </c>
      <c r="D771" s="25" t="s">
        <v>93</v>
      </c>
      <c r="E771" s="19"/>
      <c r="F771" s="21"/>
      <c r="G771" s="21" t="n">
        <v>2</v>
      </c>
      <c r="H771" s="21"/>
      <c r="I771" s="21"/>
      <c r="J771" s="21"/>
      <c r="K771" s="22" t="n">
        <f aca="false">INDEX('Porte Honorário'!B:D,MATCH(TabJud!D771,'Porte Honorário'!A:A,0),1)</f>
        <v>250.68</v>
      </c>
      <c r="L771" s="22" t="n">
        <f aca="false">ROUND(C771*K771,2)</f>
        <v>250.68</v>
      </c>
      <c r="M771" s="22" t="n">
        <f aca="false">IF(E771&gt;0,ROUND(E771*'UCO e Filme'!$A$2,2),0)</f>
        <v>0</v>
      </c>
      <c r="N771" s="22" t="n">
        <f aca="false">IF(I771&gt;0,ROUND(I771*'UCO e Filme'!$A$11,2),0)</f>
        <v>0</v>
      </c>
      <c r="O771" s="22" t="n">
        <f aca="false">ROUND(L771+M771+N771,2)</f>
        <v>250.68</v>
      </c>
    </row>
    <row r="772" customFormat="false" ht="11.25" hidden="false" customHeight="true" outlineLevel="0" collapsed="false">
      <c r="A772" s="17" t="n">
        <v>30403154</v>
      </c>
      <c r="B772" s="17" t="s">
        <v>816</v>
      </c>
      <c r="C772" s="23" t="n">
        <v>1</v>
      </c>
      <c r="D772" s="25" t="s">
        <v>144</v>
      </c>
      <c r="E772" s="19"/>
      <c r="F772" s="21"/>
      <c r="G772" s="21" t="n">
        <v>2</v>
      </c>
      <c r="H772" s="21"/>
      <c r="I772" s="21"/>
      <c r="J772" s="21"/>
      <c r="K772" s="22" t="n">
        <f aca="false">INDEX('Porte Honorário'!B:D,MATCH(TabJud!D772,'Porte Honorário'!A:A,0),1)</f>
        <v>501.37</v>
      </c>
      <c r="L772" s="22" t="n">
        <f aca="false">ROUND(C772*K772,2)</f>
        <v>501.37</v>
      </c>
      <c r="M772" s="22" t="n">
        <f aca="false">IF(E772&gt;0,ROUND(E772*'UCO e Filme'!$A$2,2),0)</f>
        <v>0</v>
      </c>
      <c r="N772" s="22" t="n">
        <f aca="false">IF(I772&gt;0,ROUND(I772*'UCO e Filme'!$A$11,2),0)</f>
        <v>0</v>
      </c>
      <c r="O772" s="22" t="n">
        <f aca="false">ROUND(L772+M772+N772,2)</f>
        <v>501.37</v>
      </c>
    </row>
    <row r="773" customFormat="false" ht="11.25" hidden="false" customHeight="true" outlineLevel="0" collapsed="false">
      <c r="A773" s="17" t="n">
        <v>30403162</v>
      </c>
      <c r="B773" s="17" t="s">
        <v>817</v>
      </c>
      <c r="C773" s="23" t="n">
        <v>1</v>
      </c>
      <c r="D773" s="25" t="s">
        <v>93</v>
      </c>
      <c r="E773" s="19"/>
      <c r="F773" s="21"/>
      <c r="G773" s="21" t="n">
        <v>1</v>
      </c>
      <c r="H773" s="21"/>
      <c r="I773" s="21"/>
      <c r="J773" s="21"/>
      <c r="K773" s="22" t="n">
        <f aca="false">INDEX('Porte Honorário'!B:D,MATCH(TabJud!D773,'Porte Honorário'!A:A,0),1)</f>
        <v>250.68</v>
      </c>
      <c r="L773" s="22" t="n">
        <f aca="false">ROUND(C773*K773,2)</f>
        <v>250.68</v>
      </c>
      <c r="M773" s="22" t="n">
        <f aca="false">IF(E773&gt;0,ROUND(E773*'UCO e Filme'!$A$2,2),0)</f>
        <v>0</v>
      </c>
      <c r="N773" s="22" t="n">
        <f aca="false">IF(I773&gt;0,ROUND(I773*'UCO e Filme'!$A$11,2),0)</f>
        <v>0</v>
      </c>
      <c r="O773" s="22" t="n">
        <f aca="false">ROUND(L773+M773+N773,2)</f>
        <v>250.68</v>
      </c>
    </row>
    <row r="774" customFormat="false" ht="27.75" hidden="false" customHeight="true" outlineLevel="0" collapsed="false">
      <c r="A774" s="14" t="s">
        <v>818</v>
      </c>
      <c r="B774" s="14"/>
      <c r="C774" s="14"/>
      <c r="D774" s="14"/>
      <c r="E774" s="14"/>
      <c r="F774" s="14"/>
      <c r="G774" s="14"/>
      <c r="H774" s="14"/>
      <c r="I774" s="14"/>
      <c r="J774" s="14"/>
      <c r="K774" s="14"/>
      <c r="L774" s="14"/>
      <c r="M774" s="14"/>
      <c r="N774" s="14"/>
      <c r="O774" s="14"/>
    </row>
    <row r="775" customFormat="false" ht="22.5" hidden="false" customHeight="true" outlineLevel="0" collapsed="false">
      <c r="A775" s="17" t="n">
        <v>30404010</v>
      </c>
      <c r="B775" s="17" t="s">
        <v>819</v>
      </c>
      <c r="C775" s="23" t="n">
        <v>1</v>
      </c>
      <c r="D775" s="25" t="s">
        <v>436</v>
      </c>
      <c r="E775" s="19"/>
      <c r="F775" s="21" t="n">
        <v>2</v>
      </c>
      <c r="G775" s="21" t="n">
        <v>4</v>
      </c>
      <c r="H775" s="21"/>
      <c r="I775" s="21"/>
      <c r="J775" s="21"/>
      <c r="K775" s="22" t="n">
        <f aca="false">INDEX('Porte Honorário'!B:D,MATCH(TabJud!D775,'Porte Honorário'!A:A,0),1)</f>
        <v>1269.81</v>
      </c>
      <c r="L775" s="22" t="n">
        <f aca="false">ROUND(C775*K775,2)</f>
        <v>1269.81</v>
      </c>
      <c r="M775" s="22" t="n">
        <f aca="false">IF(E775&gt;0,ROUND(E775*'UCO e Filme'!$A$2,2),0)</f>
        <v>0</v>
      </c>
      <c r="N775" s="22" t="n">
        <f aca="false">IF(I775&gt;0,ROUND(I775*'UCO e Filme'!$A$11,2),0)</f>
        <v>0</v>
      </c>
      <c r="O775" s="22" t="n">
        <f aca="false">ROUND(L775+M775+N775,2)</f>
        <v>1269.81</v>
      </c>
    </row>
    <row r="776" customFormat="false" ht="22.5" hidden="false" customHeight="true" outlineLevel="0" collapsed="false">
      <c r="A776" s="17" t="n">
        <v>30404029</v>
      </c>
      <c r="B776" s="17" t="s">
        <v>820</v>
      </c>
      <c r="C776" s="23" t="n">
        <v>1</v>
      </c>
      <c r="D776" s="25" t="s">
        <v>473</v>
      </c>
      <c r="E776" s="19"/>
      <c r="F776" s="21" t="n">
        <v>2</v>
      </c>
      <c r="G776" s="21" t="n">
        <v>4</v>
      </c>
      <c r="H776" s="21"/>
      <c r="I776" s="21"/>
      <c r="J776" s="21"/>
      <c r="K776" s="22" t="n">
        <f aca="false">INDEX('Porte Honorário'!B:D,MATCH(TabJud!D776,'Porte Honorário'!A:A,0),1)</f>
        <v>1491.02</v>
      </c>
      <c r="L776" s="22" t="n">
        <f aca="false">ROUND(C776*K776,2)</f>
        <v>1491.02</v>
      </c>
      <c r="M776" s="22" t="n">
        <f aca="false">IF(E776&gt;0,ROUND(E776*'UCO e Filme'!$A$2,2),0)</f>
        <v>0</v>
      </c>
      <c r="N776" s="22" t="n">
        <f aca="false">IF(I776&gt;0,ROUND(I776*'UCO e Filme'!$A$11,2),0)</f>
        <v>0</v>
      </c>
      <c r="O776" s="22" t="n">
        <f aca="false">ROUND(L776+M776+N776,2)</f>
        <v>1491.02</v>
      </c>
    </row>
    <row r="777" customFormat="false" ht="22.5" hidden="false" customHeight="true" outlineLevel="0" collapsed="false">
      <c r="A777" s="17" t="n">
        <v>30404037</v>
      </c>
      <c r="B777" s="17" t="s">
        <v>821</v>
      </c>
      <c r="C777" s="23" t="n">
        <v>1</v>
      </c>
      <c r="D777" s="25" t="s">
        <v>262</v>
      </c>
      <c r="E777" s="19"/>
      <c r="F777" s="21" t="n">
        <v>2</v>
      </c>
      <c r="G777" s="21" t="n">
        <v>5</v>
      </c>
      <c r="H777" s="21"/>
      <c r="I777" s="21"/>
      <c r="J777" s="21"/>
      <c r="K777" s="22" t="n">
        <f aca="false">INDEX('Porte Honorário'!B:D,MATCH(TabJud!D777,'Porte Honorário'!A:A,0),1)</f>
        <v>1635.2</v>
      </c>
      <c r="L777" s="22" t="n">
        <f aca="false">ROUND(C777*K777,2)</f>
        <v>1635.2</v>
      </c>
      <c r="M777" s="22" t="n">
        <f aca="false">IF(E777&gt;0,ROUND(E777*'UCO e Filme'!$A$2,2),0)</f>
        <v>0</v>
      </c>
      <c r="N777" s="22" t="n">
        <f aca="false">IF(I777&gt;0,ROUND(I777*'UCO e Filme'!$A$11,2),0)</f>
        <v>0</v>
      </c>
      <c r="O777" s="22" t="n">
        <f aca="false">ROUND(L777+M777+N777,2)</f>
        <v>1635.2</v>
      </c>
    </row>
    <row r="778" customFormat="false" ht="11.25" hidden="false" customHeight="true" outlineLevel="0" collapsed="false">
      <c r="A778" s="17" t="n">
        <v>30404045</v>
      </c>
      <c r="B778" s="17" t="s">
        <v>822</v>
      </c>
      <c r="C778" s="23" t="n">
        <v>1</v>
      </c>
      <c r="D778" s="25" t="s">
        <v>473</v>
      </c>
      <c r="E778" s="19"/>
      <c r="F778" s="21" t="n">
        <v>2</v>
      </c>
      <c r="G778" s="21" t="n">
        <v>5</v>
      </c>
      <c r="H778" s="21"/>
      <c r="I778" s="21"/>
      <c r="J778" s="21"/>
      <c r="K778" s="22" t="n">
        <f aca="false">INDEX('Porte Honorário'!B:D,MATCH(TabJud!D778,'Porte Honorário'!A:A,0),1)</f>
        <v>1491.02</v>
      </c>
      <c r="L778" s="22" t="n">
        <f aca="false">ROUND(C778*K778,2)</f>
        <v>1491.02</v>
      </c>
      <c r="M778" s="22" t="n">
        <f aca="false">IF(E778&gt;0,ROUND(E778*'UCO e Filme'!$A$2,2),0)</f>
        <v>0</v>
      </c>
      <c r="N778" s="22" t="n">
        <f aca="false">IF(I778&gt;0,ROUND(I778*'UCO e Filme'!$A$11,2),0)</f>
        <v>0</v>
      </c>
      <c r="O778" s="22" t="n">
        <f aca="false">ROUND(L778+M778+N778,2)</f>
        <v>1491.02</v>
      </c>
    </row>
    <row r="779" customFormat="false" ht="22.5" hidden="false" customHeight="true" outlineLevel="0" collapsed="false">
      <c r="A779" s="17" t="n">
        <v>30404053</v>
      </c>
      <c r="B779" s="17" t="s">
        <v>823</v>
      </c>
      <c r="C779" s="23" t="n">
        <v>1</v>
      </c>
      <c r="D779" s="25" t="s">
        <v>262</v>
      </c>
      <c r="E779" s="19"/>
      <c r="F779" s="21" t="n">
        <v>2</v>
      </c>
      <c r="G779" s="21" t="n">
        <v>6</v>
      </c>
      <c r="H779" s="21"/>
      <c r="I779" s="21"/>
      <c r="J779" s="21"/>
      <c r="K779" s="22" t="n">
        <f aca="false">INDEX('Porte Honorário'!B:D,MATCH(TabJud!D779,'Porte Honorário'!A:A,0),1)</f>
        <v>1635.2</v>
      </c>
      <c r="L779" s="22" t="n">
        <f aca="false">ROUND(C779*K779,2)</f>
        <v>1635.2</v>
      </c>
      <c r="M779" s="22" t="n">
        <f aca="false">IF(E779&gt;0,ROUND(E779*'UCO e Filme'!$A$2,2),0)</f>
        <v>0</v>
      </c>
      <c r="N779" s="22" t="n">
        <f aca="false">IF(I779&gt;0,ROUND(I779*'UCO e Filme'!$A$11,2),0)</f>
        <v>0</v>
      </c>
      <c r="O779" s="22" t="n">
        <f aca="false">ROUND(L779+M779+N779,2)</f>
        <v>1635.2</v>
      </c>
    </row>
    <row r="780" customFormat="false" ht="11.25" hidden="false" customHeight="true" outlineLevel="0" collapsed="false">
      <c r="A780" s="17" t="n">
        <v>30404061</v>
      </c>
      <c r="B780" s="17" t="s">
        <v>824</v>
      </c>
      <c r="C780" s="23" t="n">
        <v>1</v>
      </c>
      <c r="D780" s="25" t="s">
        <v>473</v>
      </c>
      <c r="E780" s="19"/>
      <c r="F780" s="21" t="n">
        <v>2</v>
      </c>
      <c r="G780" s="21" t="n">
        <v>6</v>
      </c>
      <c r="H780" s="21"/>
      <c r="I780" s="21"/>
      <c r="J780" s="21"/>
      <c r="K780" s="22" t="n">
        <f aca="false">INDEX('Porte Honorário'!B:D,MATCH(TabJud!D780,'Porte Honorário'!A:A,0),1)</f>
        <v>1491.02</v>
      </c>
      <c r="L780" s="22" t="n">
        <f aca="false">ROUND(C780*K780,2)</f>
        <v>1491.02</v>
      </c>
      <c r="M780" s="22" t="n">
        <f aca="false">IF(E780&gt;0,ROUND(E780*'UCO e Filme'!$A$2,2),0)</f>
        <v>0</v>
      </c>
      <c r="N780" s="22" t="n">
        <f aca="false">IF(I780&gt;0,ROUND(I780*'UCO e Filme'!$A$11,2),0)</f>
        <v>0</v>
      </c>
      <c r="O780" s="22" t="n">
        <f aca="false">ROUND(L780+M780+N780,2)</f>
        <v>1491.02</v>
      </c>
    </row>
    <row r="781" customFormat="false" ht="11.25" hidden="false" customHeight="true" outlineLevel="0" collapsed="false">
      <c r="A781" s="17" t="n">
        <v>30404070</v>
      </c>
      <c r="B781" s="17" t="s">
        <v>825</v>
      </c>
      <c r="C781" s="23" t="n">
        <v>1</v>
      </c>
      <c r="D781" s="25" t="s">
        <v>138</v>
      </c>
      <c r="E781" s="19"/>
      <c r="F781" s="21"/>
      <c r="G781" s="21" t="n">
        <v>1</v>
      </c>
      <c r="H781" s="21"/>
      <c r="I781" s="21"/>
      <c r="J781" s="21"/>
      <c r="K781" s="22" t="n">
        <f aca="false">INDEX('Porte Honorário'!B:D,MATCH(TabJud!D781,'Porte Honorário'!A:A,0),1)</f>
        <v>32.78</v>
      </c>
      <c r="L781" s="22" t="n">
        <f aca="false">ROUND(C781*K781,2)</f>
        <v>32.78</v>
      </c>
      <c r="M781" s="22" t="n">
        <f aca="false">IF(E781&gt;0,ROUND(E781*'UCO e Filme'!$A$2,2),0)</f>
        <v>0</v>
      </c>
      <c r="N781" s="22" t="n">
        <f aca="false">IF(I781&gt;0,ROUND(I781*'UCO e Filme'!$A$11,2),0)</f>
        <v>0</v>
      </c>
      <c r="O781" s="22" t="n">
        <f aca="false">ROUND(L781+M781+N781,2)</f>
        <v>32.78</v>
      </c>
    </row>
    <row r="782" customFormat="false" ht="11.25" hidden="false" customHeight="true" outlineLevel="0" collapsed="false">
      <c r="A782" s="17" t="n">
        <v>30404088</v>
      </c>
      <c r="B782" s="17" t="s">
        <v>826</v>
      </c>
      <c r="C782" s="23" t="n">
        <v>1</v>
      </c>
      <c r="D782" s="25" t="s">
        <v>473</v>
      </c>
      <c r="E782" s="19"/>
      <c r="F782" s="21" t="n">
        <v>1</v>
      </c>
      <c r="G782" s="21" t="n">
        <v>4</v>
      </c>
      <c r="H782" s="21"/>
      <c r="I782" s="21"/>
      <c r="J782" s="21"/>
      <c r="K782" s="22" t="n">
        <f aca="false">INDEX('Porte Honorário'!B:D,MATCH(TabJud!D782,'Porte Honorário'!A:A,0),1)</f>
        <v>1491.02</v>
      </c>
      <c r="L782" s="22" t="n">
        <f aca="false">ROUND(C782*K782,2)</f>
        <v>1491.02</v>
      </c>
      <c r="M782" s="22" t="n">
        <f aca="false">IF(E782&gt;0,ROUND(E782*'UCO e Filme'!$A$2,2),0)</f>
        <v>0</v>
      </c>
      <c r="N782" s="22" t="n">
        <f aca="false">IF(I782&gt;0,ROUND(I782*'UCO e Filme'!$A$11,2),0)</f>
        <v>0</v>
      </c>
      <c r="O782" s="22" t="n">
        <f aca="false">ROUND(L782+M782+N782,2)</f>
        <v>1491.02</v>
      </c>
    </row>
    <row r="783" customFormat="false" ht="11.25" hidden="false" customHeight="true" outlineLevel="0" collapsed="false">
      <c r="A783" s="17" t="n">
        <v>30404096</v>
      </c>
      <c r="B783" s="17" t="s">
        <v>827</v>
      </c>
      <c r="C783" s="23" t="n">
        <v>1</v>
      </c>
      <c r="D783" s="25" t="s">
        <v>473</v>
      </c>
      <c r="E783" s="19"/>
      <c r="F783" s="21" t="n">
        <v>2</v>
      </c>
      <c r="G783" s="21" t="n">
        <v>6</v>
      </c>
      <c r="H783" s="21"/>
      <c r="I783" s="21"/>
      <c r="J783" s="21"/>
      <c r="K783" s="22" t="n">
        <f aca="false">INDEX('Porte Honorário'!B:D,MATCH(TabJud!D783,'Porte Honorário'!A:A,0),1)</f>
        <v>1491.02</v>
      </c>
      <c r="L783" s="22" t="n">
        <f aca="false">ROUND(C783*K783,2)</f>
        <v>1491.02</v>
      </c>
      <c r="M783" s="22" t="n">
        <f aca="false">IF(E783&gt;0,ROUND(E783*'UCO e Filme'!$A$2,2),0)</f>
        <v>0</v>
      </c>
      <c r="N783" s="22" t="n">
        <f aca="false">IF(I783&gt;0,ROUND(I783*'UCO e Filme'!$A$11,2),0)</f>
        <v>0</v>
      </c>
      <c r="O783" s="22" t="n">
        <f aca="false">ROUND(L783+M783+N783,2)</f>
        <v>1491.02</v>
      </c>
    </row>
    <row r="784" customFormat="false" ht="11.25" hidden="false" customHeight="true" outlineLevel="0" collapsed="false">
      <c r="A784" s="17" t="n">
        <v>30404100</v>
      </c>
      <c r="B784" s="17" t="s">
        <v>828</v>
      </c>
      <c r="C784" s="23" t="n">
        <v>1</v>
      </c>
      <c r="D784" s="25" t="s">
        <v>262</v>
      </c>
      <c r="E784" s="19"/>
      <c r="F784" s="21" t="n">
        <v>2</v>
      </c>
      <c r="G784" s="21" t="n">
        <v>4</v>
      </c>
      <c r="H784" s="21"/>
      <c r="I784" s="21"/>
      <c r="J784" s="21"/>
      <c r="K784" s="22" t="n">
        <f aca="false">INDEX('Porte Honorário'!B:D,MATCH(TabJud!D784,'Porte Honorário'!A:A,0),1)</f>
        <v>1635.2</v>
      </c>
      <c r="L784" s="22" t="n">
        <f aca="false">ROUND(C784*K784,2)</f>
        <v>1635.2</v>
      </c>
      <c r="M784" s="22" t="n">
        <f aca="false">IF(E784&gt;0,ROUND(E784*'UCO e Filme'!$A$2,2),0)</f>
        <v>0</v>
      </c>
      <c r="N784" s="22" t="n">
        <f aca="false">IF(I784&gt;0,ROUND(I784*'UCO e Filme'!$A$11,2),0)</f>
        <v>0</v>
      </c>
      <c r="O784" s="22" t="n">
        <f aca="false">ROUND(L784+M784+N784,2)</f>
        <v>1635.2</v>
      </c>
    </row>
    <row r="785" customFormat="false" ht="11.25" hidden="false" customHeight="true" outlineLevel="0" collapsed="false">
      <c r="A785" s="17" t="n">
        <v>30404126</v>
      </c>
      <c r="B785" s="17" t="s">
        <v>829</v>
      </c>
      <c r="C785" s="23" t="n">
        <v>1</v>
      </c>
      <c r="D785" s="25" t="s">
        <v>262</v>
      </c>
      <c r="E785" s="19"/>
      <c r="F785" s="21" t="n">
        <v>3</v>
      </c>
      <c r="G785" s="21" t="n">
        <v>6</v>
      </c>
      <c r="H785" s="21"/>
      <c r="I785" s="21"/>
      <c r="J785" s="21"/>
      <c r="K785" s="22" t="n">
        <f aca="false">INDEX('Porte Honorário'!B:D,MATCH(TabJud!D785,'Porte Honorário'!A:A,0),1)</f>
        <v>1635.2</v>
      </c>
      <c r="L785" s="22" t="n">
        <f aca="false">ROUND(C785*K785,2)</f>
        <v>1635.2</v>
      </c>
      <c r="M785" s="22" t="n">
        <f aca="false">IF(E785&gt;0,ROUND(E785*'UCO e Filme'!$A$2,2),0)</f>
        <v>0</v>
      </c>
      <c r="N785" s="22" t="n">
        <f aca="false">IF(I785&gt;0,ROUND(I785*'UCO e Filme'!$A$11,2),0)</f>
        <v>0</v>
      </c>
      <c r="O785" s="22" t="n">
        <f aca="false">ROUND(L785+M785+N785,2)</f>
        <v>1635.2</v>
      </c>
    </row>
    <row r="786" customFormat="false" ht="11.25" hidden="false" customHeight="true" outlineLevel="0" collapsed="false">
      <c r="A786" s="17" t="n">
        <v>30404134</v>
      </c>
      <c r="B786" s="17" t="s">
        <v>830</v>
      </c>
      <c r="C786" s="23" t="n">
        <v>1</v>
      </c>
      <c r="D786" s="25" t="s">
        <v>262</v>
      </c>
      <c r="E786" s="19"/>
      <c r="F786" s="21" t="n">
        <v>2</v>
      </c>
      <c r="G786" s="21" t="n">
        <v>6</v>
      </c>
      <c r="H786" s="21"/>
      <c r="I786" s="21"/>
      <c r="J786" s="21"/>
      <c r="K786" s="22" t="n">
        <f aca="false">INDEX('Porte Honorário'!B:D,MATCH(TabJud!D786,'Porte Honorário'!A:A,0),1)</f>
        <v>1635.2</v>
      </c>
      <c r="L786" s="22" t="n">
        <f aca="false">ROUND(C786*K786,2)</f>
        <v>1635.2</v>
      </c>
      <c r="M786" s="22" t="n">
        <f aca="false">IF(E786&gt;0,ROUND(E786*'UCO e Filme'!$A$2,2),0)</f>
        <v>0</v>
      </c>
      <c r="N786" s="22" t="n">
        <f aca="false">IF(I786&gt;0,ROUND(I786*'UCO e Filme'!$A$11,2),0)</f>
        <v>0</v>
      </c>
      <c r="O786" s="22" t="n">
        <f aca="false">ROUND(L786+M786+N786,2)</f>
        <v>1635.2</v>
      </c>
    </row>
    <row r="787" customFormat="false" ht="22.5" hidden="false" customHeight="true" outlineLevel="0" collapsed="false">
      <c r="A787" s="17" t="n">
        <v>30404177</v>
      </c>
      <c r="B787" s="17" t="s">
        <v>831</v>
      </c>
      <c r="C787" s="23" t="n">
        <v>1</v>
      </c>
      <c r="D787" s="25" t="s">
        <v>473</v>
      </c>
      <c r="E787" s="19"/>
      <c r="F787" s="21" t="n">
        <v>2</v>
      </c>
      <c r="G787" s="21" t="n">
        <v>5</v>
      </c>
      <c r="H787" s="21"/>
      <c r="I787" s="21"/>
      <c r="J787" s="21"/>
      <c r="K787" s="22" t="n">
        <f aca="false">INDEX('Porte Honorário'!B:D,MATCH(TabJud!D787,'Porte Honorário'!A:A,0),1)</f>
        <v>1491.02</v>
      </c>
      <c r="L787" s="22" t="n">
        <f aca="false">ROUND(C787*K787,2)</f>
        <v>1491.02</v>
      </c>
      <c r="M787" s="22" t="n">
        <f aca="false">IF(E787&gt;0,ROUND(E787*'UCO e Filme'!$A$2,2),0)</f>
        <v>0</v>
      </c>
      <c r="N787" s="22" t="n">
        <f aca="false">IF(I787&gt;0,ROUND(I787*'UCO e Filme'!$A$11,2),0)</f>
        <v>0</v>
      </c>
      <c r="O787" s="22" t="n">
        <f aca="false">ROUND(L787+M787+N787,2)</f>
        <v>1491.02</v>
      </c>
    </row>
    <row r="788" customFormat="false" ht="27.75" hidden="false" customHeight="true" outlineLevel="0" collapsed="false">
      <c r="A788" s="14" t="s">
        <v>832</v>
      </c>
      <c r="B788" s="14"/>
      <c r="C788" s="14"/>
      <c r="D788" s="14"/>
      <c r="E788" s="14"/>
      <c r="F788" s="14"/>
      <c r="G788" s="14"/>
      <c r="H788" s="14"/>
      <c r="I788" s="14"/>
      <c r="J788" s="14"/>
      <c r="K788" s="14"/>
      <c r="L788" s="14"/>
      <c r="M788" s="14"/>
      <c r="N788" s="14"/>
      <c r="O788" s="14"/>
    </row>
    <row r="789" customFormat="false" ht="11.25" hidden="false" customHeight="true" outlineLevel="0" collapsed="false">
      <c r="A789" s="17" t="n">
        <v>30501016</v>
      </c>
      <c r="B789" s="17" t="s">
        <v>833</v>
      </c>
      <c r="C789" s="23" t="n">
        <v>1</v>
      </c>
      <c r="D789" s="25" t="s">
        <v>103</v>
      </c>
      <c r="E789" s="19"/>
      <c r="F789" s="21"/>
      <c r="G789" s="21" t="n">
        <v>2</v>
      </c>
      <c r="H789" s="21"/>
      <c r="I789" s="21"/>
      <c r="J789" s="21"/>
      <c r="K789" s="22" t="n">
        <f aca="false">INDEX('Porte Honorário'!B:D,MATCH(TabJud!D789,'Porte Honorário'!A:A,0),1)</f>
        <v>183.5</v>
      </c>
      <c r="L789" s="22" t="n">
        <f aca="false">ROUND(C789*K789,2)</f>
        <v>183.5</v>
      </c>
      <c r="M789" s="22" t="n">
        <f aca="false">IF(E789&gt;0,ROUND(E789*'UCO e Filme'!$A$2,2),0)</f>
        <v>0</v>
      </c>
      <c r="N789" s="22" t="n">
        <f aca="false">IF(I789&gt;0,ROUND(I789*'UCO e Filme'!$A$11,2),0)</f>
        <v>0</v>
      </c>
      <c r="O789" s="22" t="n">
        <f aca="false">ROUND(L789+M789+N789,2)</f>
        <v>183.5</v>
      </c>
    </row>
    <row r="790" customFormat="false" ht="11.25" hidden="false" customHeight="true" outlineLevel="0" collapsed="false">
      <c r="A790" s="17" t="n">
        <v>30501024</v>
      </c>
      <c r="B790" s="17" t="s">
        <v>834</v>
      </c>
      <c r="C790" s="23" t="n">
        <v>1</v>
      </c>
      <c r="D790" s="25" t="s">
        <v>93</v>
      </c>
      <c r="E790" s="19"/>
      <c r="F790" s="21" t="n">
        <v>1</v>
      </c>
      <c r="G790" s="21" t="n">
        <v>3</v>
      </c>
      <c r="H790" s="21"/>
      <c r="I790" s="21"/>
      <c r="J790" s="21"/>
      <c r="K790" s="22" t="n">
        <f aca="false">INDEX('Porte Honorário'!B:D,MATCH(TabJud!D790,'Porte Honorário'!A:A,0),1)</f>
        <v>250.68</v>
      </c>
      <c r="L790" s="22" t="n">
        <f aca="false">ROUND(C790*K790,2)</f>
        <v>250.68</v>
      </c>
      <c r="M790" s="22" t="n">
        <f aca="false">IF(E790&gt;0,ROUND(E790*'UCO e Filme'!$A$2,2),0)</f>
        <v>0</v>
      </c>
      <c r="N790" s="22" t="n">
        <f aca="false">IF(I790&gt;0,ROUND(I790*'UCO e Filme'!$A$11,2),0)</f>
        <v>0</v>
      </c>
      <c r="O790" s="22" t="n">
        <f aca="false">ROUND(L790+M790+N790,2)</f>
        <v>250.68</v>
      </c>
    </row>
    <row r="791" customFormat="false" ht="11.25" hidden="false" customHeight="true" outlineLevel="0" collapsed="false">
      <c r="A791" s="17" t="n">
        <v>30501040</v>
      </c>
      <c r="B791" s="17" t="s">
        <v>835</v>
      </c>
      <c r="C791" s="23" t="n">
        <v>1</v>
      </c>
      <c r="D791" s="25" t="s">
        <v>296</v>
      </c>
      <c r="E791" s="19"/>
      <c r="F791" s="21" t="n">
        <v>1</v>
      </c>
      <c r="G791" s="21" t="n">
        <v>3</v>
      </c>
      <c r="H791" s="21"/>
      <c r="I791" s="21"/>
      <c r="J791" s="21"/>
      <c r="K791" s="22" t="n">
        <f aca="false">INDEX('Porte Honorário'!B:D,MATCH(TabJud!D791,'Porte Honorário'!A:A,0),1)</f>
        <v>709.46</v>
      </c>
      <c r="L791" s="22" t="n">
        <f aca="false">ROUND(C791*K791,2)</f>
        <v>709.46</v>
      </c>
      <c r="M791" s="22" t="n">
        <f aca="false">IF(E791&gt;0,ROUND(E791*'UCO e Filme'!$A$2,2),0)</f>
        <v>0</v>
      </c>
      <c r="N791" s="22" t="n">
        <f aca="false">IF(I791&gt;0,ROUND(I791*'UCO e Filme'!$A$11,2),0)</f>
        <v>0</v>
      </c>
      <c r="O791" s="22" t="n">
        <f aca="false">ROUND(L791+M791+N791,2)</f>
        <v>709.46</v>
      </c>
    </row>
    <row r="792" customFormat="false" ht="11.25" hidden="false" customHeight="true" outlineLevel="0" collapsed="false">
      <c r="A792" s="17" t="n">
        <v>30501059</v>
      </c>
      <c r="B792" s="17" t="s">
        <v>836</v>
      </c>
      <c r="C792" s="23" t="n">
        <v>1</v>
      </c>
      <c r="D792" s="25" t="s">
        <v>82</v>
      </c>
      <c r="E792" s="19"/>
      <c r="F792" s="21"/>
      <c r="G792" s="21" t="n">
        <v>1</v>
      </c>
      <c r="H792" s="21"/>
      <c r="I792" s="21"/>
      <c r="J792" s="21"/>
      <c r="K792" s="22" t="n">
        <f aca="false">INDEX('Porte Honorário'!B:D,MATCH(TabJud!D792,'Porte Honorário'!A:A,0),1)</f>
        <v>88.48</v>
      </c>
      <c r="L792" s="22" t="n">
        <f aca="false">ROUND(C792*K792,2)</f>
        <v>88.48</v>
      </c>
      <c r="M792" s="22" t="n">
        <f aca="false">IF(E792&gt;0,ROUND(E792*'UCO e Filme'!$A$2,2),0)</f>
        <v>0</v>
      </c>
      <c r="N792" s="22" t="n">
        <f aca="false">IF(I792&gt;0,ROUND(I792*'UCO e Filme'!$A$11,2),0)</f>
        <v>0</v>
      </c>
      <c r="O792" s="22" t="n">
        <f aca="false">ROUND(L792+M792+N792,2)</f>
        <v>88.48</v>
      </c>
    </row>
    <row r="793" customFormat="false" ht="11.25" hidden="false" customHeight="true" outlineLevel="0" collapsed="false">
      <c r="A793" s="17" t="n">
        <v>30501067</v>
      </c>
      <c r="B793" s="17" t="s">
        <v>837</v>
      </c>
      <c r="C793" s="23" t="n">
        <v>1</v>
      </c>
      <c r="D793" s="25" t="s">
        <v>103</v>
      </c>
      <c r="E793" s="19"/>
      <c r="F793" s="21"/>
      <c r="G793" s="21" t="n">
        <v>1</v>
      </c>
      <c r="H793" s="21"/>
      <c r="I793" s="21"/>
      <c r="J793" s="21"/>
      <c r="K793" s="22" t="n">
        <f aca="false">INDEX('Porte Honorário'!B:D,MATCH(TabJud!D793,'Porte Honorário'!A:A,0),1)</f>
        <v>183.5</v>
      </c>
      <c r="L793" s="22" t="n">
        <f aca="false">ROUND(C793*K793,2)</f>
        <v>183.5</v>
      </c>
      <c r="M793" s="22" t="n">
        <f aca="false">IF(E793&gt;0,ROUND(E793*'UCO e Filme'!$A$2,2),0)</f>
        <v>0</v>
      </c>
      <c r="N793" s="22" t="n">
        <f aca="false">IF(I793&gt;0,ROUND(I793*'UCO e Filme'!$A$11,2),0)</f>
        <v>0</v>
      </c>
      <c r="O793" s="22" t="n">
        <f aca="false">ROUND(L793+M793+N793,2)</f>
        <v>183.5</v>
      </c>
    </row>
    <row r="794" customFormat="false" ht="11.25" hidden="false" customHeight="true" outlineLevel="0" collapsed="false">
      <c r="A794" s="17" t="n">
        <v>30501075</v>
      </c>
      <c r="B794" s="17" t="s">
        <v>838</v>
      </c>
      <c r="C794" s="23" t="n">
        <v>1</v>
      </c>
      <c r="D794" s="25" t="s">
        <v>82</v>
      </c>
      <c r="E794" s="19"/>
      <c r="F794" s="21"/>
      <c r="G794" s="21" t="n">
        <v>1</v>
      </c>
      <c r="H794" s="21"/>
      <c r="I794" s="21"/>
      <c r="J794" s="21"/>
      <c r="K794" s="22" t="n">
        <f aca="false">INDEX('Porte Honorário'!B:D,MATCH(TabJud!D794,'Porte Honorário'!A:A,0),1)</f>
        <v>88.48</v>
      </c>
      <c r="L794" s="22" t="n">
        <f aca="false">ROUND(C794*K794,2)</f>
        <v>88.48</v>
      </c>
      <c r="M794" s="22" t="n">
        <f aca="false">IF(E794&gt;0,ROUND(E794*'UCO e Filme'!$A$2,2),0)</f>
        <v>0</v>
      </c>
      <c r="N794" s="22" t="n">
        <f aca="false">IF(I794&gt;0,ROUND(I794*'UCO e Filme'!$A$11,2),0)</f>
        <v>0</v>
      </c>
      <c r="O794" s="22" t="n">
        <f aca="false">ROUND(L794+M794+N794,2)</f>
        <v>88.48</v>
      </c>
    </row>
    <row r="795" customFormat="false" ht="11.25" hidden="false" customHeight="true" outlineLevel="0" collapsed="false">
      <c r="A795" s="17" t="n">
        <v>30501083</v>
      </c>
      <c r="B795" s="17" t="s">
        <v>839</v>
      </c>
      <c r="C795" s="23" t="n">
        <v>1</v>
      </c>
      <c r="D795" s="25" t="s">
        <v>146</v>
      </c>
      <c r="E795" s="19"/>
      <c r="F795" s="21"/>
      <c r="G795" s="21" t="n">
        <v>0</v>
      </c>
      <c r="H795" s="21"/>
      <c r="I795" s="21"/>
      <c r="J795" s="21"/>
      <c r="K795" s="22" t="n">
        <f aca="false">INDEX('Porte Honorário'!B:D,MATCH(TabJud!D795,'Porte Honorário'!A:A,0),1)</f>
        <v>104.87</v>
      </c>
      <c r="L795" s="22" t="n">
        <f aca="false">ROUND(C795*K795,2)</f>
        <v>104.87</v>
      </c>
      <c r="M795" s="22" t="n">
        <f aca="false">IF(E795&gt;0,ROUND(E795*'UCO e Filme'!$A$2,2),0)</f>
        <v>0</v>
      </c>
      <c r="N795" s="22" t="n">
        <f aca="false">IF(I795&gt;0,ROUND(I795*'UCO e Filme'!$A$11,2),0)</f>
        <v>0</v>
      </c>
      <c r="O795" s="22" t="n">
        <f aca="false">ROUND(L795+M795+N795,2)</f>
        <v>104.87</v>
      </c>
    </row>
    <row r="796" customFormat="false" ht="11.25" hidden="false" customHeight="true" outlineLevel="0" collapsed="false">
      <c r="A796" s="17" t="n">
        <v>30501091</v>
      </c>
      <c r="B796" s="17" t="s">
        <v>840</v>
      </c>
      <c r="C796" s="23" t="n">
        <v>1</v>
      </c>
      <c r="D796" s="25" t="s">
        <v>69</v>
      </c>
      <c r="E796" s="19"/>
      <c r="F796" s="21"/>
      <c r="G796" s="21" t="n">
        <v>1</v>
      </c>
      <c r="H796" s="21"/>
      <c r="I796" s="21"/>
      <c r="J796" s="21"/>
      <c r="K796" s="22" t="n">
        <f aca="false">INDEX('Porte Honorário'!B:D,MATCH(TabJud!D796,'Porte Honorário'!A:A,0),1)</f>
        <v>209.71</v>
      </c>
      <c r="L796" s="22" t="n">
        <f aca="false">ROUND(C796*K796,2)</f>
        <v>209.71</v>
      </c>
      <c r="M796" s="22" t="n">
        <f aca="false">IF(E796&gt;0,ROUND(E796*'UCO e Filme'!$A$2,2),0)</f>
        <v>0</v>
      </c>
      <c r="N796" s="22" t="n">
        <f aca="false">IF(I796&gt;0,ROUND(I796*'UCO e Filme'!$A$11,2),0)</f>
        <v>0</v>
      </c>
      <c r="O796" s="22" t="n">
        <f aca="false">ROUND(L796+M796+N796,2)</f>
        <v>209.71</v>
      </c>
    </row>
    <row r="797" customFormat="false" ht="11.25" hidden="false" customHeight="true" outlineLevel="0" collapsed="false">
      <c r="A797" s="17" t="n">
        <v>30501113</v>
      </c>
      <c r="B797" s="17" t="s">
        <v>841</v>
      </c>
      <c r="C797" s="23" t="n">
        <v>1</v>
      </c>
      <c r="D797" s="25" t="s">
        <v>82</v>
      </c>
      <c r="E797" s="19"/>
      <c r="F797" s="21"/>
      <c r="G797" s="21" t="n">
        <v>3</v>
      </c>
      <c r="H797" s="21"/>
      <c r="I797" s="21"/>
      <c r="J797" s="21"/>
      <c r="K797" s="22" t="n">
        <f aca="false">INDEX('Porte Honorário'!B:D,MATCH(TabJud!D797,'Porte Honorário'!A:A,0),1)</f>
        <v>88.48</v>
      </c>
      <c r="L797" s="22" t="n">
        <f aca="false">ROUND(C797*K797,2)</f>
        <v>88.48</v>
      </c>
      <c r="M797" s="22" t="n">
        <f aca="false">IF(E797&gt;0,ROUND(E797*'UCO e Filme'!$A$2,2),0)</f>
        <v>0</v>
      </c>
      <c r="N797" s="22" t="n">
        <f aca="false">IF(I797&gt;0,ROUND(I797*'UCO e Filme'!$A$11,2),0)</f>
        <v>0</v>
      </c>
      <c r="O797" s="22" t="n">
        <f aca="false">ROUND(L797+M797+N797,2)</f>
        <v>88.48</v>
      </c>
    </row>
    <row r="798" customFormat="false" ht="11.25" hidden="false" customHeight="true" outlineLevel="0" collapsed="false">
      <c r="A798" s="17" t="n">
        <v>30501121</v>
      </c>
      <c r="B798" s="17" t="s">
        <v>842</v>
      </c>
      <c r="C798" s="23" t="n">
        <v>1</v>
      </c>
      <c r="D798" s="25" t="s">
        <v>343</v>
      </c>
      <c r="E798" s="19"/>
      <c r="F798" s="21" t="n">
        <v>1</v>
      </c>
      <c r="G798" s="21" t="n">
        <v>3</v>
      </c>
      <c r="H798" s="21"/>
      <c r="I798" s="21"/>
      <c r="J798" s="21"/>
      <c r="K798" s="22" t="n">
        <f aca="false">INDEX('Porte Honorário'!B:D,MATCH(TabJud!D798,'Porte Honorário'!A:A,0),1)</f>
        <v>909.36</v>
      </c>
      <c r="L798" s="22" t="n">
        <f aca="false">ROUND(C798*K798,2)</f>
        <v>909.36</v>
      </c>
      <c r="M798" s="22" t="n">
        <f aca="false">IF(E798&gt;0,ROUND(E798*'UCO e Filme'!$A$2,2),0)</f>
        <v>0</v>
      </c>
      <c r="N798" s="22" t="n">
        <f aca="false">IF(I798&gt;0,ROUND(I798*'UCO e Filme'!$A$11,2),0)</f>
        <v>0</v>
      </c>
      <c r="O798" s="22" t="n">
        <f aca="false">ROUND(L798+M798+N798,2)</f>
        <v>909.36</v>
      </c>
    </row>
    <row r="799" customFormat="false" ht="11.25" hidden="false" customHeight="true" outlineLevel="0" collapsed="false">
      <c r="A799" s="17" t="n">
        <v>30501130</v>
      </c>
      <c r="B799" s="17" t="s">
        <v>843</v>
      </c>
      <c r="C799" s="23" t="n">
        <v>1</v>
      </c>
      <c r="D799" s="25" t="s">
        <v>343</v>
      </c>
      <c r="E799" s="19"/>
      <c r="F799" s="21" t="n">
        <v>1</v>
      </c>
      <c r="G799" s="21" t="n">
        <v>3</v>
      </c>
      <c r="H799" s="21"/>
      <c r="I799" s="21"/>
      <c r="J799" s="21"/>
      <c r="K799" s="22" t="n">
        <f aca="false">INDEX('Porte Honorário'!B:D,MATCH(TabJud!D799,'Porte Honorário'!A:A,0),1)</f>
        <v>909.36</v>
      </c>
      <c r="L799" s="22" t="n">
        <f aca="false">ROUND(C799*K799,2)</f>
        <v>909.36</v>
      </c>
      <c r="M799" s="22" t="n">
        <f aca="false">IF(E799&gt;0,ROUND(E799*'UCO e Filme'!$A$2,2),0)</f>
        <v>0</v>
      </c>
      <c r="N799" s="22" t="n">
        <f aca="false">IF(I799&gt;0,ROUND(I799*'UCO e Filme'!$A$11,2),0)</f>
        <v>0</v>
      </c>
      <c r="O799" s="22" t="n">
        <f aca="false">ROUND(L799+M799+N799,2)</f>
        <v>909.36</v>
      </c>
    </row>
    <row r="800" customFormat="false" ht="11.25" hidden="false" customHeight="true" outlineLevel="0" collapsed="false">
      <c r="A800" s="17" t="n">
        <v>30501148</v>
      </c>
      <c r="B800" s="17" t="s">
        <v>844</v>
      </c>
      <c r="C800" s="23" t="n">
        <v>1</v>
      </c>
      <c r="D800" s="25" t="s">
        <v>343</v>
      </c>
      <c r="E800" s="19"/>
      <c r="F800" s="21" t="n">
        <v>1</v>
      </c>
      <c r="G800" s="21" t="n">
        <v>4</v>
      </c>
      <c r="H800" s="21"/>
      <c r="I800" s="21"/>
      <c r="J800" s="21"/>
      <c r="K800" s="22" t="n">
        <f aca="false">INDEX('Porte Honorário'!B:D,MATCH(TabJud!D800,'Porte Honorário'!A:A,0),1)</f>
        <v>909.36</v>
      </c>
      <c r="L800" s="22" t="n">
        <f aca="false">ROUND(C800*K800,2)</f>
        <v>909.36</v>
      </c>
      <c r="M800" s="22" t="n">
        <f aca="false">IF(E800&gt;0,ROUND(E800*'UCO e Filme'!$A$2,2),0)</f>
        <v>0</v>
      </c>
      <c r="N800" s="22" t="n">
        <f aca="false">IF(I800&gt;0,ROUND(I800*'UCO e Filme'!$A$11,2),0)</f>
        <v>0</v>
      </c>
      <c r="O800" s="22" t="n">
        <f aca="false">ROUND(L800+M800+N800,2)</f>
        <v>909.36</v>
      </c>
    </row>
    <row r="801" customFormat="false" ht="11.25" hidden="false" customHeight="true" outlineLevel="0" collapsed="false">
      <c r="A801" s="17" t="n">
        <v>30501156</v>
      </c>
      <c r="B801" s="17" t="s">
        <v>845</v>
      </c>
      <c r="C801" s="23" t="n">
        <v>1</v>
      </c>
      <c r="D801" s="25" t="s">
        <v>71</v>
      </c>
      <c r="E801" s="19"/>
      <c r="F801" s="21" t="n">
        <v>1</v>
      </c>
      <c r="G801" s="21" t="n">
        <v>2</v>
      </c>
      <c r="H801" s="21"/>
      <c r="I801" s="21"/>
      <c r="J801" s="21"/>
      <c r="K801" s="22" t="n">
        <f aca="false">INDEX('Porte Honorário'!B:D,MATCH(TabJud!D801,'Porte Honorário'!A:A,0),1)</f>
        <v>309.68</v>
      </c>
      <c r="L801" s="22" t="n">
        <f aca="false">ROUND(C801*K801,2)</f>
        <v>309.68</v>
      </c>
      <c r="M801" s="22" t="n">
        <f aca="false">IF(E801&gt;0,ROUND(E801*'UCO e Filme'!$A$2,2),0)</f>
        <v>0</v>
      </c>
      <c r="N801" s="22" t="n">
        <f aca="false">IF(I801&gt;0,ROUND(I801*'UCO e Filme'!$A$11,2),0)</f>
        <v>0</v>
      </c>
      <c r="O801" s="22" t="n">
        <f aca="false">ROUND(L801+M801+N801,2)</f>
        <v>309.68</v>
      </c>
    </row>
    <row r="802" customFormat="false" ht="11.25" hidden="false" customHeight="true" outlineLevel="0" collapsed="false">
      <c r="A802" s="17" t="n">
        <v>30501164</v>
      </c>
      <c r="B802" s="17" t="s">
        <v>846</v>
      </c>
      <c r="C802" s="23" t="n">
        <v>1</v>
      </c>
      <c r="D802" s="25" t="s">
        <v>103</v>
      </c>
      <c r="E802" s="19"/>
      <c r="F802" s="21"/>
      <c r="G802" s="21" t="n">
        <v>1</v>
      </c>
      <c r="H802" s="21"/>
      <c r="I802" s="21"/>
      <c r="J802" s="21"/>
      <c r="K802" s="22" t="n">
        <f aca="false">INDEX('Porte Honorário'!B:D,MATCH(TabJud!D802,'Porte Honorário'!A:A,0),1)</f>
        <v>183.5</v>
      </c>
      <c r="L802" s="22" t="n">
        <f aca="false">ROUND(C802*K802,2)</f>
        <v>183.5</v>
      </c>
      <c r="M802" s="22" t="n">
        <f aca="false">IF(E802&gt;0,ROUND(E802*'UCO e Filme'!$A$2,2),0)</f>
        <v>0</v>
      </c>
      <c r="N802" s="22" t="n">
        <f aca="false">IF(I802&gt;0,ROUND(I802*'UCO e Filme'!$A$11,2),0)</f>
        <v>0</v>
      </c>
      <c r="O802" s="22" t="n">
        <f aca="false">ROUND(L802+M802+N802,2)</f>
        <v>183.5</v>
      </c>
    </row>
    <row r="803" customFormat="false" ht="11.25" hidden="false" customHeight="true" outlineLevel="0" collapsed="false">
      <c r="A803" s="17" t="n">
        <v>30501172</v>
      </c>
      <c r="B803" s="17" t="s">
        <v>847</v>
      </c>
      <c r="C803" s="23" t="n">
        <v>1</v>
      </c>
      <c r="D803" s="25" t="s">
        <v>73</v>
      </c>
      <c r="E803" s="19"/>
      <c r="F803" s="21" t="n">
        <v>1</v>
      </c>
      <c r="G803" s="21" t="n">
        <v>3</v>
      </c>
      <c r="H803" s="21"/>
      <c r="I803" s="21"/>
      <c r="J803" s="21"/>
      <c r="K803" s="22" t="n">
        <f aca="false">INDEX('Porte Honorário'!B:D,MATCH(TabJud!D803,'Porte Honorário'!A:A,0),1)</f>
        <v>360.46</v>
      </c>
      <c r="L803" s="22" t="n">
        <f aca="false">ROUND(C803*K803,2)</f>
        <v>360.46</v>
      </c>
      <c r="M803" s="22" t="n">
        <f aca="false">IF(E803&gt;0,ROUND(E803*'UCO e Filme'!$A$2,2),0)</f>
        <v>0</v>
      </c>
      <c r="N803" s="22" t="n">
        <f aca="false">IF(I803&gt;0,ROUND(I803*'UCO e Filme'!$A$11,2),0)</f>
        <v>0</v>
      </c>
      <c r="O803" s="22" t="n">
        <f aca="false">ROUND(L803+M803+N803,2)</f>
        <v>360.46</v>
      </c>
    </row>
    <row r="804" customFormat="false" ht="11.25" hidden="false" customHeight="true" outlineLevel="0" collapsed="false">
      <c r="A804" s="17" t="n">
        <v>30501180</v>
      </c>
      <c r="B804" s="17" t="s">
        <v>848</v>
      </c>
      <c r="C804" s="23" t="n">
        <v>1</v>
      </c>
      <c r="D804" s="25" t="s">
        <v>262</v>
      </c>
      <c r="E804" s="19"/>
      <c r="F804" s="21" t="n">
        <v>4</v>
      </c>
      <c r="G804" s="21" t="n">
        <v>7</v>
      </c>
      <c r="H804" s="21"/>
      <c r="I804" s="21"/>
      <c r="J804" s="21"/>
      <c r="K804" s="22" t="n">
        <f aca="false">INDEX('Porte Honorário'!B:D,MATCH(TabJud!D804,'Porte Honorário'!A:A,0),1)</f>
        <v>1635.2</v>
      </c>
      <c r="L804" s="22" t="n">
        <f aca="false">ROUND(C804*K804,2)</f>
        <v>1635.2</v>
      </c>
      <c r="M804" s="22" t="n">
        <f aca="false">IF(E804&gt;0,ROUND(E804*'UCO e Filme'!$A$2,2),0)</f>
        <v>0</v>
      </c>
      <c r="N804" s="22" t="n">
        <f aca="false">IF(I804&gt;0,ROUND(I804*'UCO e Filme'!$A$11,2),0)</f>
        <v>0</v>
      </c>
      <c r="O804" s="22" t="n">
        <f aca="false">ROUND(L804+M804+N804,2)</f>
        <v>1635.2</v>
      </c>
    </row>
    <row r="805" customFormat="false" ht="11.25" hidden="false" customHeight="true" outlineLevel="0" collapsed="false">
      <c r="A805" s="17" t="n">
        <v>30501199</v>
      </c>
      <c r="B805" s="17" t="s">
        <v>849</v>
      </c>
      <c r="C805" s="23" t="n">
        <v>1</v>
      </c>
      <c r="D805" s="25" t="s">
        <v>73</v>
      </c>
      <c r="E805" s="19"/>
      <c r="F805" s="21" t="n">
        <v>1</v>
      </c>
      <c r="G805" s="21" t="n">
        <v>3</v>
      </c>
      <c r="H805" s="21"/>
      <c r="I805" s="21"/>
      <c r="J805" s="21"/>
      <c r="K805" s="22" t="n">
        <f aca="false">INDEX('Porte Honorário'!B:D,MATCH(TabJud!D805,'Porte Honorário'!A:A,0),1)</f>
        <v>360.46</v>
      </c>
      <c r="L805" s="22" t="n">
        <f aca="false">ROUND(C805*K805,2)</f>
        <v>360.46</v>
      </c>
      <c r="M805" s="22" t="n">
        <f aca="false">IF(E805&gt;0,ROUND(E805*'UCO e Filme'!$A$2,2),0)</f>
        <v>0</v>
      </c>
      <c r="N805" s="22" t="n">
        <f aca="false">IF(I805&gt;0,ROUND(I805*'UCO e Filme'!$A$11,2),0)</f>
        <v>0</v>
      </c>
      <c r="O805" s="22" t="n">
        <f aca="false">ROUND(L805+M805+N805,2)</f>
        <v>360.46</v>
      </c>
    </row>
    <row r="806" customFormat="false" ht="11.25" hidden="false" customHeight="true" outlineLevel="0" collapsed="false">
      <c r="A806" s="17" t="n">
        <v>30501202</v>
      </c>
      <c r="B806" s="17" t="s">
        <v>850</v>
      </c>
      <c r="C806" s="23" t="n">
        <v>1</v>
      </c>
      <c r="D806" s="25" t="s">
        <v>310</v>
      </c>
      <c r="E806" s="19"/>
      <c r="F806" s="21" t="n">
        <v>1</v>
      </c>
      <c r="G806" s="21" t="n">
        <v>5</v>
      </c>
      <c r="H806" s="21"/>
      <c r="I806" s="21"/>
      <c r="J806" s="21"/>
      <c r="K806" s="22" t="n">
        <f aca="false">INDEX('Porte Honorário'!B:D,MATCH(TabJud!D806,'Porte Honorário'!A:A,0),1)</f>
        <v>802.86</v>
      </c>
      <c r="L806" s="22" t="n">
        <f aca="false">ROUND(C806*K806,2)</f>
        <v>802.86</v>
      </c>
      <c r="M806" s="22" t="n">
        <f aca="false">IF(E806&gt;0,ROUND(E806*'UCO e Filme'!$A$2,2),0)</f>
        <v>0</v>
      </c>
      <c r="N806" s="22" t="n">
        <f aca="false">IF(I806&gt;0,ROUND(I806*'UCO e Filme'!$A$11,2),0)</f>
        <v>0</v>
      </c>
      <c r="O806" s="22" t="n">
        <f aca="false">ROUND(L806+M806+N806,2)</f>
        <v>802.86</v>
      </c>
    </row>
    <row r="807" customFormat="false" ht="11.25" hidden="false" customHeight="true" outlineLevel="0" collapsed="false">
      <c r="A807" s="17" t="n">
        <v>30501210</v>
      </c>
      <c r="B807" s="17" t="s">
        <v>851</v>
      </c>
      <c r="C807" s="23" t="n">
        <v>1</v>
      </c>
      <c r="D807" s="25" t="s">
        <v>310</v>
      </c>
      <c r="E807" s="19"/>
      <c r="F807" s="21" t="n">
        <v>1</v>
      </c>
      <c r="G807" s="21" t="n">
        <v>5</v>
      </c>
      <c r="H807" s="21"/>
      <c r="I807" s="21"/>
      <c r="J807" s="21"/>
      <c r="K807" s="22" t="n">
        <f aca="false">INDEX('Porte Honorário'!B:D,MATCH(TabJud!D807,'Porte Honorário'!A:A,0),1)</f>
        <v>802.86</v>
      </c>
      <c r="L807" s="22" t="n">
        <f aca="false">ROUND(C807*K807,2)</f>
        <v>802.86</v>
      </c>
      <c r="M807" s="22" t="n">
        <f aca="false">IF(E807&gt;0,ROUND(E807*'UCO e Filme'!$A$2,2),0)</f>
        <v>0</v>
      </c>
      <c r="N807" s="22" t="n">
        <f aca="false">IF(I807&gt;0,ROUND(I807*'UCO e Filme'!$A$11,2),0)</f>
        <v>0</v>
      </c>
      <c r="O807" s="22" t="n">
        <f aca="false">ROUND(L807+M807+N807,2)</f>
        <v>802.86</v>
      </c>
    </row>
    <row r="808" customFormat="false" ht="11.25" hidden="false" customHeight="true" outlineLevel="0" collapsed="false">
      <c r="A808" s="17" t="n">
        <v>30501229</v>
      </c>
      <c r="B808" s="17" t="s">
        <v>852</v>
      </c>
      <c r="C808" s="23" t="n">
        <v>1</v>
      </c>
      <c r="D808" s="25" t="s">
        <v>73</v>
      </c>
      <c r="E808" s="19"/>
      <c r="F808" s="21" t="n">
        <v>1</v>
      </c>
      <c r="G808" s="21" t="n">
        <v>3</v>
      </c>
      <c r="H808" s="21"/>
      <c r="I808" s="21"/>
      <c r="J808" s="21"/>
      <c r="K808" s="22" t="n">
        <f aca="false">INDEX('Porte Honorário'!B:D,MATCH(TabJud!D808,'Porte Honorário'!A:A,0),1)</f>
        <v>360.46</v>
      </c>
      <c r="L808" s="22" t="n">
        <f aca="false">ROUND(C808*K808,2)</f>
        <v>360.46</v>
      </c>
      <c r="M808" s="22" t="n">
        <f aca="false">IF(E808&gt;0,ROUND(E808*'UCO e Filme'!$A$2,2),0)</f>
        <v>0</v>
      </c>
      <c r="N808" s="22" t="n">
        <f aca="false">IF(I808&gt;0,ROUND(I808*'UCO e Filme'!$A$11,2),0)</f>
        <v>0</v>
      </c>
      <c r="O808" s="22" t="n">
        <f aca="false">ROUND(L808+M808+N808,2)</f>
        <v>360.46</v>
      </c>
    </row>
    <row r="809" customFormat="false" ht="11.25" hidden="false" customHeight="true" outlineLevel="0" collapsed="false">
      <c r="A809" s="17" t="n">
        <v>30501237</v>
      </c>
      <c r="B809" s="17" t="s">
        <v>853</v>
      </c>
      <c r="C809" s="23" t="n">
        <v>1</v>
      </c>
      <c r="D809" s="25" t="s">
        <v>141</v>
      </c>
      <c r="E809" s="19"/>
      <c r="F809" s="21"/>
      <c r="G809" s="21" t="n">
        <v>2</v>
      </c>
      <c r="H809" s="21"/>
      <c r="I809" s="21"/>
      <c r="J809" s="21"/>
      <c r="K809" s="22" t="n">
        <f aca="false">INDEX('Porte Honorário'!B:D,MATCH(TabJud!D809,'Porte Honorário'!A:A,0),1)</f>
        <v>334.24</v>
      </c>
      <c r="L809" s="22" t="n">
        <f aca="false">ROUND(C809*K809,2)</f>
        <v>334.24</v>
      </c>
      <c r="M809" s="22" t="n">
        <f aca="false">IF(E809&gt;0,ROUND(E809*'UCO e Filme'!$A$2,2),0)</f>
        <v>0</v>
      </c>
      <c r="N809" s="22" t="n">
        <f aca="false">IF(I809&gt;0,ROUND(I809*'UCO e Filme'!$A$11,2),0)</f>
        <v>0</v>
      </c>
      <c r="O809" s="22" t="n">
        <f aca="false">ROUND(L809+M809+N809,2)</f>
        <v>334.24</v>
      </c>
    </row>
    <row r="810" customFormat="false" ht="11.25" hidden="false" customHeight="true" outlineLevel="0" collapsed="false">
      <c r="A810" s="17" t="n">
        <v>30501245</v>
      </c>
      <c r="B810" s="17" t="s">
        <v>854</v>
      </c>
      <c r="C810" s="23" t="n">
        <v>1</v>
      </c>
      <c r="D810" s="25" t="s">
        <v>343</v>
      </c>
      <c r="E810" s="19"/>
      <c r="F810" s="21" t="n">
        <v>1</v>
      </c>
      <c r="G810" s="21" t="n">
        <v>3</v>
      </c>
      <c r="H810" s="21"/>
      <c r="I810" s="21"/>
      <c r="J810" s="21"/>
      <c r="K810" s="22" t="n">
        <f aca="false">INDEX('Porte Honorário'!B:D,MATCH(TabJud!D810,'Porte Honorário'!A:A,0),1)</f>
        <v>909.36</v>
      </c>
      <c r="L810" s="22" t="n">
        <f aca="false">ROUND(C810*K810,2)</f>
        <v>909.36</v>
      </c>
      <c r="M810" s="22" t="n">
        <f aca="false">IF(E810&gt;0,ROUND(E810*'UCO e Filme'!$A$2,2),0)</f>
        <v>0</v>
      </c>
      <c r="N810" s="22" t="n">
        <f aca="false">IF(I810&gt;0,ROUND(I810*'UCO e Filme'!$A$11,2),0)</f>
        <v>0</v>
      </c>
      <c r="O810" s="22" t="n">
        <f aca="false">ROUND(L810+M810+N810,2)</f>
        <v>909.36</v>
      </c>
    </row>
    <row r="811" customFormat="false" ht="11.25" hidden="false" customHeight="true" outlineLevel="0" collapsed="false">
      <c r="A811" s="17" t="n">
        <v>30501253</v>
      </c>
      <c r="B811" s="17" t="s">
        <v>855</v>
      </c>
      <c r="C811" s="23" t="n">
        <v>1</v>
      </c>
      <c r="D811" s="25" t="s">
        <v>343</v>
      </c>
      <c r="E811" s="19"/>
      <c r="F811" s="21" t="n">
        <v>1</v>
      </c>
      <c r="G811" s="21" t="n">
        <v>3</v>
      </c>
      <c r="H811" s="21"/>
      <c r="I811" s="21"/>
      <c r="J811" s="21"/>
      <c r="K811" s="22" t="n">
        <f aca="false">INDEX('Porte Honorário'!B:D,MATCH(TabJud!D811,'Porte Honorário'!A:A,0),1)</f>
        <v>909.36</v>
      </c>
      <c r="L811" s="22" t="n">
        <f aca="false">ROUND(C811*K811,2)</f>
        <v>909.36</v>
      </c>
      <c r="M811" s="22" t="n">
        <f aca="false">IF(E811&gt;0,ROUND(E811*'UCO e Filme'!$A$2,2),0)</f>
        <v>0</v>
      </c>
      <c r="N811" s="22" t="n">
        <f aca="false">IF(I811&gt;0,ROUND(I811*'UCO e Filme'!$A$11,2),0)</f>
        <v>0</v>
      </c>
      <c r="O811" s="22" t="n">
        <f aca="false">ROUND(L811+M811+N811,2)</f>
        <v>909.36</v>
      </c>
    </row>
    <row r="812" customFormat="false" ht="11.25" hidden="false" customHeight="true" outlineLevel="0" collapsed="false">
      <c r="A812" s="17" t="n">
        <v>30501261</v>
      </c>
      <c r="B812" s="17" t="s">
        <v>856</v>
      </c>
      <c r="C812" s="23" t="n">
        <v>1</v>
      </c>
      <c r="D812" s="25" t="s">
        <v>385</v>
      </c>
      <c r="E812" s="19"/>
      <c r="F812" s="21" t="n">
        <v>1</v>
      </c>
      <c r="G812" s="21" t="n">
        <v>2</v>
      </c>
      <c r="H812" s="21"/>
      <c r="I812" s="21"/>
      <c r="J812" s="21"/>
      <c r="K812" s="22" t="n">
        <f aca="false">INDEX('Porte Honorário'!B:D,MATCH(TabJud!D812,'Porte Honorário'!A:A,0),1)</f>
        <v>766.81</v>
      </c>
      <c r="L812" s="22" t="n">
        <f aca="false">ROUND(C812*K812,2)</f>
        <v>766.81</v>
      </c>
      <c r="M812" s="22" t="n">
        <f aca="false">IF(E812&gt;0,ROUND(E812*'UCO e Filme'!$A$2,2),0)</f>
        <v>0</v>
      </c>
      <c r="N812" s="22" t="n">
        <f aca="false">IF(I812&gt;0,ROUND(I812*'UCO e Filme'!$A$11,2),0)</f>
        <v>0</v>
      </c>
      <c r="O812" s="22" t="n">
        <f aca="false">ROUND(L812+M812+N812,2)</f>
        <v>766.81</v>
      </c>
    </row>
    <row r="813" customFormat="false" ht="11.25" hidden="false" customHeight="true" outlineLevel="0" collapsed="false">
      <c r="A813" s="17" t="n">
        <v>30501270</v>
      </c>
      <c r="B813" s="17" t="s">
        <v>857</v>
      </c>
      <c r="C813" s="23" t="n">
        <v>1</v>
      </c>
      <c r="D813" s="25" t="s">
        <v>343</v>
      </c>
      <c r="E813" s="19"/>
      <c r="F813" s="21" t="n">
        <v>1</v>
      </c>
      <c r="G813" s="21" t="n">
        <v>3</v>
      </c>
      <c r="H813" s="21"/>
      <c r="I813" s="21"/>
      <c r="J813" s="21"/>
      <c r="K813" s="22" t="n">
        <f aca="false">INDEX('Porte Honorário'!B:D,MATCH(TabJud!D813,'Porte Honorário'!A:A,0),1)</f>
        <v>909.36</v>
      </c>
      <c r="L813" s="22" t="n">
        <f aca="false">ROUND(C813*K813,2)</f>
        <v>909.36</v>
      </c>
      <c r="M813" s="22" t="n">
        <f aca="false">IF(E813&gt;0,ROUND(E813*'UCO e Filme'!$A$2,2),0)</f>
        <v>0</v>
      </c>
      <c r="N813" s="22" t="n">
        <f aca="false">IF(I813&gt;0,ROUND(I813*'UCO e Filme'!$A$11,2),0)</f>
        <v>0</v>
      </c>
      <c r="O813" s="22" t="n">
        <f aca="false">ROUND(L813+M813+N813,2)</f>
        <v>909.36</v>
      </c>
    </row>
    <row r="814" customFormat="false" ht="11.25" hidden="false" customHeight="true" outlineLevel="0" collapsed="false">
      <c r="A814" s="17" t="n">
        <v>30501288</v>
      </c>
      <c r="B814" s="17" t="s">
        <v>858</v>
      </c>
      <c r="C814" s="23" t="n">
        <v>1</v>
      </c>
      <c r="D814" s="25" t="s">
        <v>69</v>
      </c>
      <c r="E814" s="19"/>
      <c r="F814" s="21"/>
      <c r="G814" s="21" t="n">
        <v>2</v>
      </c>
      <c r="H814" s="21"/>
      <c r="I814" s="21"/>
      <c r="J814" s="21"/>
      <c r="K814" s="22" t="n">
        <f aca="false">INDEX('Porte Honorário'!B:D,MATCH(TabJud!D814,'Porte Honorário'!A:A,0),1)</f>
        <v>209.71</v>
      </c>
      <c r="L814" s="22" t="n">
        <f aca="false">ROUND(C814*K814,2)</f>
        <v>209.71</v>
      </c>
      <c r="M814" s="22" t="n">
        <f aca="false">IF(E814&gt;0,ROUND(E814*'UCO e Filme'!$A$2,2),0)</f>
        <v>0</v>
      </c>
      <c r="N814" s="22" t="n">
        <f aca="false">IF(I814&gt;0,ROUND(I814*'UCO e Filme'!$A$11,2),0)</f>
        <v>0</v>
      </c>
      <c r="O814" s="22" t="n">
        <f aca="false">ROUND(L814+M814+N814,2)</f>
        <v>209.71</v>
      </c>
    </row>
    <row r="815" customFormat="false" ht="11.25" hidden="false" customHeight="true" outlineLevel="0" collapsed="false">
      <c r="A815" s="17" t="n">
        <v>30501296</v>
      </c>
      <c r="B815" s="17" t="s">
        <v>859</v>
      </c>
      <c r="C815" s="23" t="n">
        <v>1</v>
      </c>
      <c r="D815" s="25" t="s">
        <v>339</v>
      </c>
      <c r="E815" s="19"/>
      <c r="F815" s="21" t="n">
        <v>1</v>
      </c>
      <c r="G815" s="21" t="n">
        <v>3</v>
      </c>
      <c r="H815" s="21"/>
      <c r="I815" s="21"/>
      <c r="J815" s="21"/>
      <c r="K815" s="22" t="n">
        <f aca="false">INDEX('Porte Honorário'!B:D,MATCH(TabJud!D815,'Porte Honorário'!A:A,0),1)</f>
        <v>991.29</v>
      </c>
      <c r="L815" s="22" t="n">
        <f aca="false">ROUND(C815*K815,2)</f>
        <v>991.29</v>
      </c>
      <c r="M815" s="22" t="n">
        <f aca="false">IF(E815&gt;0,ROUND(E815*'UCO e Filme'!$A$2,2),0)</f>
        <v>0</v>
      </c>
      <c r="N815" s="22" t="n">
        <f aca="false">IF(I815&gt;0,ROUND(I815*'UCO e Filme'!$A$11,2),0)</f>
        <v>0</v>
      </c>
      <c r="O815" s="22" t="n">
        <f aca="false">ROUND(L815+M815+N815,2)</f>
        <v>991.29</v>
      </c>
    </row>
    <row r="816" customFormat="false" ht="11.25" hidden="false" customHeight="true" outlineLevel="0" collapsed="false">
      <c r="A816" s="17" t="n">
        <v>30501300</v>
      </c>
      <c r="B816" s="17" t="s">
        <v>860</v>
      </c>
      <c r="C816" s="23" t="n">
        <v>1</v>
      </c>
      <c r="D816" s="25" t="s">
        <v>339</v>
      </c>
      <c r="E816" s="19"/>
      <c r="F816" s="21" t="n">
        <v>2</v>
      </c>
      <c r="G816" s="21" t="n">
        <v>4</v>
      </c>
      <c r="H816" s="21"/>
      <c r="I816" s="21"/>
      <c r="J816" s="21"/>
      <c r="K816" s="22" t="n">
        <f aca="false">INDEX('Porte Honorário'!B:D,MATCH(TabJud!D816,'Porte Honorário'!A:A,0),1)</f>
        <v>991.29</v>
      </c>
      <c r="L816" s="22" t="n">
        <f aca="false">ROUND(C816*K816,2)</f>
        <v>991.29</v>
      </c>
      <c r="M816" s="22" t="n">
        <f aca="false">IF(E816&gt;0,ROUND(E816*'UCO e Filme'!$A$2,2),0)</f>
        <v>0</v>
      </c>
      <c r="N816" s="22" t="n">
        <f aca="false">IF(I816&gt;0,ROUND(I816*'UCO e Filme'!$A$11,2),0)</f>
        <v>0</v>
      </c>
      <c r="O816" s="22" t="n">
        <f aca="false">ROUND(L816+M816+N816,2)</f>
        <v>991.29</v>
      </c>
    </row>
    <row r="817" customFormat="false" ht="11.25" hidden="false" customHeight="true" outlineLevel="0" collapsed="false">
      <c r="A817" s="17" t="n">
        <v>30501318</v>
      </c>
      <c r="B817" s="17" t="s">
        <v>861</v>
      </c>
      <c r="C817" s="23" t="n">
        <v>1</v>
      </c>
      <c r="D817" s="25" t="s">
        <v>310</v>
      </c>
      <c r="E817" s="19"/>
      <c r="F817" s="21" t="n">
        <v>1</v>
      </c>
      <c r="G817" s="21" t="n">
        <v>5</v>
      </c>
      <c r="H817" s="21"/>
      <c r="I817" s="21"/>
      <c r="J817" s="21"/>
      <c r="K817" s="22" t="n">
        <f aca="false">INDEX('Porte Honorário'!B:D,MATCH(TabJud!D817,'Porte Honorário'!A:A,0),1)</f>
        <v>802.86</v>
      </c>
      <c r="L817" s="22" t="n">
        <f aca="false">ROUND(C817*K817,2)</f>
        <v>802.86</v>
      </c>
      <c r="M817" s="22" t="n">
        <f aca="false">IF(E817&gt;0,ROUND(E817*'UCO e Filme'!$A$2,2),0)</f>
        <v>0</v>
      </c>
      <c r="N817" s="22" t="n">
        <f aca="false">IF(I817&gt;0,ROUND(I817*'UCO e Filme'!$A$11,2),0)</f>
        <v>0</v>
      </c>
      <c r="O817" s="22" t="n">
        <f aca="false">ROUND(L817+M817+N817,2)</f>
        <v>802.86</v>
      </c>
    </row>
    <row r="818" customFormat="false" ht="11.25" hidden="false" customHeight="true" outlineLevel="0" collapsed="false">
      <c r="A818" s="17" t="n">
        <v>30501326</v>
      </c>
      <c r="B818" s="17" t="s">
        <v>862</v>
      </c>
      <c r="C818" s="23" t="n">
        <v>1</v>
      </c>
      <c r="D818" s="25" t="s">
        <v>73</v>
      </c>
      <c r="E818" s="19"/>
      <c r="F818" s="21" t="n">
        <v>2</v>
      </c>
      <c r="G818" s="21" t="n">
        <v>4</v>
      </c>
      <c r="H818" s="21"/>
      <c r="I818" s="21"/>
      <c r="J818" s="21"/>
      <c r="K818" s="22" t="n">
        <f aca="false">INDEX('Porte Honorário'!B:D,MATCH(TabJud!D818,'Porte Honorário'!A:A,0),1)</f>
        <v>360.46</v>
      </c>
      <c r="L818" s="22" t="n">
        <f aca="false">ROUND(C818*K818,2)</f>
        <v>360.46</v>
      </c>
      <c r="M818" s="22" t="n">
        <f aca="false">IF(E818&gt;0,ROUND(E818*'UCO e Filme'!$A$2,2),0)</f>
        <v>0</v>
      </c>
      <c r="N818" s="22" t="n">
        <f aca="false">IF(I818&gt;0,ROUND(I818*'UCO e Filme'!$A$11,2),0)</f>
        <v>0</v>
      </c>
      <c r="O818" s="22" t="n">
        <f aca="false">ROUND(L818+M818+N818,2)</f>
        <v>360.46</v>
      </c>
    </row>
    <row r="819" customFormat="false" ht="11.25" hidden="false" customHeight="true" outlineLevel="0" collapsed="false">
      <c r="A819" s="17" t="n">
        <v>30501334</v>
      </c>
      <c r="B819" s="17" t="s">
        <v>863</v>
      </c>
      <c r="C819" s="23" t="n">
        <v>1</v>
      </c>
      <c r="D819" s="25" t="s">
        <v>296</v>
      </c>
      <c r="E819" s="19"/>
      <c r="F819" s="21" t="n">
        <v>2</v>
      </c>
      <c r="G819" s="21" t="n">
        <v>4</v>
      </c>
      <c r="H819" s="21"/>
      <c r="I819" s="21"/>
      <c r="J819" s="21"/>
      <c r="K819" s="22" t="n">
        <f aca="false">INDEX('Porte Honorário'!B:D,MATCH(TabJud!D819,'Porte Honorário'!A:A,0),1)</f>
        <v>709.46</v>
      </c>
      <c r="L819" s="22" t="n">
        <f aca="false">ROUND(C819*K819,2)</f>
        <v>709.46</v>
      </c>
      <c r="M819" s="22" t="n">
        <f aca="false">IF(E819&gt;0,ROUND(E819*'UCO e Filme'!$A$2,2),0)</f>
        <v>0</v>
      </c>
      <c r="N819" s="22" t="n">
        <f aca="false">IF(I819&gt;0,ROUND(I819*'UCO e Filme'!$A$11,2),0)</f>
        <v>0</v>
      </c>
      <c r="O819" s="22" t="n">
        <f aca="false">ROUND(L819+M819+N819,2)</f>
        <v>709.46</v>
      </c>
    </row>
    <row r="820" customFormat="false" ht="11.25" hidden="false" customHeight="true" outlineLevel="0" collapsed="false">
      <c r="A820" s="17" t="n">
        <v>30501342</v>
      </c>
      <c r="B820" s="17" t="s">
        <v>864</v>
      </c>
      <c r="C820" s="23" t="n">
        <v>1</v>
      </c>
      <c r="D820" s="25" t="s">
        <v>310</v>
      </c>
      <c r="E820" s="19"/>
      <c r="F820" s="21" t="n">
        <v>1</v>
      </c>
      <c r="G820" s="21" t="n">
        <v>4</v>
      </c>
      <c r="H820" s="21"/>
      <c r="I820" s="21"/>
      <c r="J820" s="21"/>
      <c r="K820" s="22" t="n">
        <f aca="false">INDEX('Porte Honorário'!B:D,MATCH(TabJud!D820,'Porte Honorário'!A:A,0),1)</f>
        <v>802.86</v>
      </c>
      <c r="L820" s="22" t="n">
        <f aca="false">ROUND(C820*K820,2)</f>
        <v>802.86</v>
      </c>
      <c r="M820" s="22" t="n">
        <f aca="false">IF(E820&gt;0,ROUND(E820*'UCO e Filme'!$A$2,2),0)</f>
        <v>0</v>
      </c>
      <c r="N820" s="22" t="n">
        <f aca="false">IF(I820&gt;0,ROUND(I820*'UCO e Filme'!$A$11,2),0)</f>
        <v>0</v>
      </c>
      <c r="O820" s="22" t="n">
        <f aca="false">ROUND(L820+M820+N820,2)</f>
        <v>802.86</v>
      </c>
    </row>
    <row r="821" customFormat="false" ht="11.25" hidden="false" customHeight="true" outlineLevel="0" collapsed="false">
      <c r="A821" s="17" t="n">
        <v>30501350</v>
      </c>
      <c r="B821" s="17" t="s">
        <v>865</v>
      </c>
      <c r="C821" s="23" t="n">
        <v>1</v>
      </c>
      <c r="D821" s="25" t="s">
        <v>449</v>
      </c>
      <c r="E821" s="19"/>
      <c r="F821" s="21" t="n">
        <v>1</v>
      </c>
      <c r="G821" s="21" t="n">
        <v>5</v>
      </c>
      <c r="H821" s="21"/>
      <c r="I821" s="21"/>
      <c r="J821" s="21"/>
      <c r="K821" s="22" t="n">
        <f aca="false">INDEX('Porte Honorário'!B:D,MATCH(TabJud!D821,'Porte Honorário'!A:A,0),1)</f>
        <v>1171.51</v>
      </c>
      <c r="L821" s="22" t="n">
        <f aca="false">ROUND(C821*K821,2)</f>
        <v>1171.51</v>
      </c>
      <c r="M821" s="22" t="n">
        <f aca="false">IF(E821&gt;0,ROUND(E821*'UCO e Filme'!$A$2,2),0)</f>
        <v>0</v>
      </c>
      <c r="N821" s="22" t="n">
        <f aca="false">IF(I821&gt;0,ROUND(I821*'UCO e Filme'!$A$11,2),0)</f>
        <v>0</v>
      </c>
      <c r="O821" s="22" t="n">
        <f aca="false">ROUND(L821+M821+N821,2)</f>
        <v>1171.51</v>
      </c>
    </row>
    <row r="822" customFormat="false" ht="11.25" hidden="false" customHeight="true" outlineLevel="0" collapsed="false">
      <c r="A822" s="17" t="n">
        <v>30501369</v>
      </c>
      <c r="B822" s="17" t="s">
        <v>866</v>
      </c>
      <c r="C822" s="23" t="n">
        <v>1</v>
      </c>
      <c r="D822" s="25" t="s">
        <v>310</v>
      </c>
      <c r="E822" s="19"/>
      <c r="F822" s="21" t="n">
        <v>1</v>
      </c>
      <c r="G822" s="21" t="n">
        <v>3</v>
      </c>
      <c r="H822" s="21"/>
      <c r="I822" s="21"/>
      <c r="J822" s="21"/>
      <c r="K822" s="22" t="n">
        <f aca="false">INDEX('Porte Honorário'!B:D,MATCH(TabJud!D822,'Porte Honorário'!A:A,0),1)</f>
        <v>802.86</v>
      </c>
      <c r="L822" s="22" t="n">
        <f aca="false">ROUND(C822*K822,2)</f>
        <v>802.86</v>
      </c>
      <c r="M822" s="22" t="n">
        <f aca="false">IF(E822&gt;0,ROUND(E822*'UCO e Filme'!$A$2,2),0)</f>
        <v>0</v>
      </c>
      <c r="N822" s="22" t="n">
        <f aca="false">IF(I822&gt;0,ROUND(I822*'UCO e Filme'!$A$11,2),0)</f>
        <v>0</v>
      </c>
      <c r="O822" s="22" t="n">
        <f aca="false">ROUND(L822+M822+N822,2)</f>
        <v>802.86</v>
      </c>
    </row>
    <row r="823" customFormat="false" ht="11.25" hidden="false" customHeight="true" outlineLevel="0" collapsed="false">
      <c r="A823" s="17" t="n">
        <v>30501377</v>
      </c>
      <c r="B823" s="17" t="s">
        <v>867</v>
      </c>
      <c r="C823" s="23" t="n">
        <v>1</v>
      </c>
      <c r="D823" s="25" t="s">
        <v>82</v>
      </c>
      <c r="E823" s="19"/>
      <c r="F823" s="21"/>
      <c r="G823" s="21" t="n">
        <v>1</v>
      </c>
      <c r="H823" s="21"/>
      <c r="I823" s="21"/>
      <c r="J823" s="21"/>
      <c r="K823" s="22" t="n">
        <f aca="false">INDEX('Porte Honorário'!B:D,MATCH(TabJud!D823,'Porte Honorário'!A:A,0),1)</f>
        <v>88.48</v>
      </c>
      <c r="L823" s="22" t="n">
        <f aca="false">ROUND(C823*K823,2)</f>
        <v>88.48</v>
      </c>
      <c r="M823" s="22" t="n">
        <f aca="false">IF(E823&gt;0,ROUND(E823*'UCO e Filme'!$A$2,2),0)</f>
        <v>0</v>
      </c>
      <c r="N823" s="22" t="n">
        <f aca="false">IF(I823&gt;0,ROUND(I823*'UCO e Filme'!$A$11,2),0)</f>
        <v>0</v>
      </c>
      <c r="O823" s="22" t="n">
        <f aca="false">ROUND(L823+M823+N823,2)</f>
        <v>88.48</v>
      </c>
    </row>
    <row r="824" customFormat="false" ht="11.25" hidden="false" customHeight="true" outlineLevel="0" collapsed="false">
      <c r="A824" s="17" t="n">
        <v>30501385</v>
      </c>
      <c r="B824" s="17" t="s">
        <v>868</v>
      </c>
      <c r="C824" s="23" t="n">
        <v>1</v>
      </c>
      <c r="D824" s="25" t="s">
        <v>337</v>
      </c>
      <c r="E824" s="19"/>
      <c r="F824" s="21" t="n">
        <v>1</v>
      </c>
      <c r="G824" s="21" t="n">
        <v>3</v>
      </c>
      <c r="H824" s="21"/>
      <c r="I824" s="21"/>
      <c r="J824" s="21"/>
      <c r="K824" s="22" t="n">
        <f aca="false">INDEX('Porte Honorário'!B:D,MATCH(TabJud!D824,'Porte Honorário'!A:A,0),1)</f>
        <v>417.82</v>
      </c>
      <c r="L824" s="22" t="n">
        <f aca="false">ROUND(C824*K824,2)</f>
        <v>417.82</v>
      </c>
      <c r="M824" s="22" t="n">
        <f aca="false">IF(E824&gt;0,ROUND(E824*'UCO e Filme'!$A$2,2),0)</f>
        <v>0</v>
      </c>
      <c r="N824" s="22" t="n">
        <f aca="false">IF(I824&gt;0,ROUND(I824*'UCO e Filme'!$A$11,2),0)</f>
        <v>0</v>
      </c>
      <c r="O824" s="22" t="n">
        <f aca="false">ROUND(L824+M824+N824,2)</f>
        <v>417.82</v>
      </c>
    </row>
    <row r="825" customFormat="false" ht="11.25" hidden="false" customHeight="true" outlineLevel="0" collapsed="false">
      <c r="A825" s="17" t="n">
        <v>30501393</v>
      </c>
      <c r="B825" s="17" t="s">
        <v>869</v>
      </c>
      <c r="C825" s="23" t="n">
        <v>1</v>
      </c>
      <c r="D825" s="25" t="s">
        <v>339</v>
      </c>
      <c r="E825" s="19"/>
      <c r="F825" s="21" t="n">
        <v>1</v>
      </c>
      <c r="G825" s="21" t="n">
        <v>5</v>
      </c>
      <c r="H825" s="21"/>
      <c r="I825" s="21"/>
      <c r="J825" s="21"/>
      <c r="K825" s="22" t="n">
        <f aca="false">INDEX('Porte Honorário'!B:D,MATCH(TabJud!D825,'Porte Honorário'!A:A,0),1)</f>
        <v>991.29</v>
      </c>
      <c r="L825" s="22" t="n">
        <f aca="false">ROUND(C825*K825,2)</f>
        <v>991.29</v>
      </c>
      <c r="M825" s="22" t="n">
        <f aca="false">IF(E825&gt;0,ROUND(E825*'UCO e Filme'!$A$2,2),0)</f>
        <v>0</v>
      </c>
      <c r="N825" s="22" t="n">
        <f aca="false">IF(I825&gt;0,ROUND(I825*'UCO e Filme'!$A$11,2),0)</f>
        <v>0</v>
      </c>
      <c r="O825" s="22" t="n">
        <f aca="false">ROUND(L825+M825+N825,2)</f>
        <v>991.29</v>
      </c>
    </row>
    <row r="826" customFormat="false" ht="11.25" hidden="false" customHeight="true" outlineLevel="0" collapsed="false">
      <c r="A826" s="17" t="n">
        <v>30501407</v>
      </c>
      <c r="B826" s="17" t="s">
        <v>870</v>
      </c>
      <c r="C826" s="23" t="n">
        <v>1</v>
      </c>
      <c r="D826" s="25" t="s">
        <v>73</v>
      </c>
      <c r="E826" s="19"/>
      <c r="F826" s="21" t="n">
        <v>1</v>
      </c>
      <c r="G826" s="21" t="n">
        <v>3</v>
      </c>
      <c r="H826" s="21"/>
      <c r="I826" s="21"/>
      <c r="J826" s="21"/>
      <c r="K826" s="22" t="n">
        <f aca="false">INDEX('Porte Honorário'!B:D,MATCH(TabJud!D826,'Porte Honorário'!A:A,0),1)</f>
        <v>360.46</v>
      </c>
      <c r="L826" s="22" t="n">
        <f aca="false">ROUND(C826*K826,2)</f>
        <v>360.46</v>
      </c>
      <c r="M826" s="22" t="n">
        <f aca="false">IF(E826&gt;0,ROUND(E826*'UCO e Filme'!$A$2,2),0)</f>
        <v>0</v>
      </c>
      <c r="N826" s="22" t="n">
        <f aca="false">IF(I826&gt;0,ROUND(I826*'UCO e Filme'!$A$11,2),0)</f>
        <v>0</v>
      </c>
      <c r="O826" s="22" t="n">
        <f aca="false">ROUND(L826+M826+N826,2)</f>
        <v>360.46</v>
      </c>
    </row>
    <row r="827" customFormat="false" ht="11.25" hidden="false" customHeight="true" outlineLevel="0" collapsed="false">
      <c r="A827" s="17" t="n">
        <v>30501415</v>
      </c>
      <c r="B827" s="17" t="s">
        <v>871</v>
      </c>
      <c r="C827" s="23" t="n">
        <v>1</v>
      </c>
      <c r="D827" s="25" t="s">
        <v>339</v>
      </c>
      <c r="E827" s="19"/>
      <c r="F827" s="21" t="n">
        <v>1</v>
      </c>
      <c r="G827" s="21" t="n">
        <v>3</v>
      </c>
      <c r="H827" s="21"/>
      <c r="I827" s="21"/>
      <c r="J827" s="21"/>
      <c r="K827" s="22" t="n">
        <f aca="false">INDEX('Porte Honorário'!B:D,MATCH(TabJud!D827,'Porte Honorário'!A:A,0),1)</f>
        <v>991.29</v>
      </c>
      <c r="L827" s="22" t="n">
        <f aca="false">ROUND(C827*K827,2)</f>
        <v>991.29</v>
      </c>
      <c r="M827" s="22" t="n">
        <f aca="false">IF(E827&gt;0,ROUND(E827*'UCO e Filme'!$A$2,2),0)</f>
        <v>0</v>
      </c>
      <c r="N827" s="22" t="n">
        <f aca="false">IF(I827&gt;0,ROUND(I827*'UCO e Filme'!$A$11,2),0)</f>
        <v>0</v>
      </c>
      <c r="O827" s="22" t="n">
        <f aca="false">ROUND(L827+M827+N827,2)</f>
        <v>991.29</v>
      </c>
    </row>
    <row r="828" customFormat="false" ht="11.25" hidden="false" customHeight="true" outlineLevel="0" collapsed="false">
      <c r="A828" s="17" t="n">
        <v>30501423</v>
      </c>
      <c r="B828" s="17" t="s">
        <v>872</v>
      </c>
      <c r="C828" s="23" t="n">
        <v>1</v>
      </c>
      <c r="D828" s="25" t="s">
        <v>343</v>
      </c>
      <c r="E828" s="19"/>
      <c r="F828" s="21" t="n">
        <v>1</v>
      </c>
      <c r="G828" s="21" t="n">
        <v>2</v>
      </c>
      <c r="H828" s="21"/>
      <c r="I828" s="21"/>
      <c r="J828" s="21"/>
      <c r="K828" s="22" t="n">
        <f aca="false">INDEX('Porte Honorário'!B:D,MATCH(TabJud!D828,'Porte Honorário'!A:A,0),1)</f>
        <v>909.36</v>
      </c>
      <c r="L828" s="22" t="n">
        <f aca="false">ROUND(C828*K828,2)</f>
        <v>909.36</v>
      </c>
      <c r="M828" s="22" t="n">
        <f aca="false">IF(E828&gt;0,ROUND(E828*'UCO e Filme'!$A$2,2),0)</f>
        <v>0</v>
      </c>
      <c r="N828" s="22" t="n">
        <f aca="false">IF(I828&gt;0,ROUND(I828*'UCO e Filme'!$A$11,2),0)</f>
        <v>0</v>
      </c>
      <c r="O828" s="22" t="n">
        <f aca="false">ROUND(L828+M828+N828,2)</f>
        <v>909.36</v>
      </c>
    </row>
    <row r="829" customFormat="false" ht="11.25" hidden="false" customHeight="true" outlineLevel="0" collapsed="false">
      <c r="A829" s="17" t="n">
        <v>30501431</v>
      </c>
      <c r="B829" s="17" t="s">
        <v>873</v>
      </c>
      <c r="C829" s="23" t="n">
        <v>1</v>
      </c>
      <c r="D829" s="25" t="s">
        <v>247</v>
      </c>
      <c r="E829" s="19"/>
      <c r="F829" s="21" t="n">
        <v>1</v>
      </c>
      <c r="G829" s="21" t="n">
        <v>3</v>
      </c>
      <c r="H829" s="21"/>
      <c r="I829" s="21"/>
      <c r="J829" s="21"/>
      <c r="K829" s="22" t="n">
        <f aca="false">INDEX('Porte Honorário'!B:D,MATCH(TabJud!D829,'Porte Honorário'!A:A,0),1)</f>
        <v>542.33</v>
      </c>
      <c r="L829" s="22" t="n">
        <f aca="false">ROUND(C829*K829,2)</f>
        <v>542.33</v>
      </c>
      <c r="M829" s="22" t="n">
        <f aca="false">IF(E829&gt;0,ROUND(E829*'UCO e Filme'!$A$2,2),0)</f>
        <v>0</v>
      </c>
      <c r="N829" s="22" t="n">
        <f aca="false">IF(I829&gt;0,ROUND(I829*'UCO e Filme'!$A$11,2),0)</f>
        <v>0</v>
      </c>
      <c r="O829" s="22" t="n">
        <f aca="false">ROUND(L829+M829+N829,2)</f>
        <v>542.33</v>
      </c>
    </row>
    <row r="830" customFormat="false" ht="11.25" hidden="false" customHeight="true" outlineLevel="0" collapsed="false">
      <c r="A830" s="17" t="n">
        <v>30501440</v>
      </c>
      <c r="B830" s="17" t="s">
        <v>874</v>
      </c>
      <c r="C830" s="23" t="n">
        <v>1</v>
      </c>
      <c r="D830" s="25" t="s">
        <v>337</v>
      </c>
      <c r="E830" s="19"/>
      <c r="F830" s="21" t="n">
        <v>1</v>
      </c>
      <c r="G830" s="21" t="n">
        <v>3</v>
      </c>
      <c r="H830" s="21"/>
      <c r="I830" s="21"/>
      <c r="J830" s="21"/>
      <c r="K830" s="22" t="n">
        <f aca="false">INDEX('Porte Honorário'!B:D,MATCH(TabJud!D830,'Porte Honorário'!A:A,0),1)</f>
        <v>417.82</v>
      </c>
      <c r="L830" s="22" t="n">
        <f aca="false">ROUND(C830*K830,2)</f>
        <v>417.82</v>
      </c>
      <c r="M830" s="22" t="n">
        <f aca="false">IF(E830&gt;0,ROUND(E830*'UCO e Filme'!$A$2,2),0)</f>
        <v>0</v>
      </c>
      <c r="N830" s="22" t="n">
        <f aca="false">IF(I830&gt;0,ROUND(I830*'UCO e Filme'!$A$11,2),0)</f>
        <v>0</v>
      </c>
      <c r="O830" s="22" t="n">
        <f aca="false">ROUND(L830+M830+N830,2)</f>
        <v>417.82</v>
      </c>
    </row>
    <row r="831" customFormat="false" ht="11.25" hidden="false" customHeight="true" outlineLevel="0" collapsed="false">
      <c r="A831" s="17" t="n">
        <v>30501458</v>
      </c>
      <c r="B831" s="17" t="s">
        <v>875</v>
      </c>
      <c r="C831" s="23" t="n">
        <v>1</v>
      </c>
      <c r="D831" s="25" t="s">
        <v>103</v>
      </c>
      <c r="E831" s="19"/>
      <c r="F831" s="21" t="n">
        <v>1</v>
      </c>
      <c r="G831" s="21" t="n">
        <v>1</v>
      </c>
      <c r="H831" s="21"/>
      <c r="I831" s="21"/>
      <c r="J831" s="21"/>
      <c r="K831" s="22" t="n">
        <f aca="false">INDEX('Porte Honorário'!B:D,MATCH(TabJud!D831,'Porte Honorário'!A:A,0),1)</f>
        <v>183.5</v>
      </c>
      <c r="L831" s="22" t="n">
        <f aca="false">ROUND(C831*K831,2)</f>
        <v>183.5</v>
      </c>
      <c r="M831" s="22" t="n">
        <f aca="false">IF(E831&gt;0,ROUND(E831*'UCO e Filme'!$A$2,2),0)</f>
        <v>0</v>
      </c>
      <c r="N831" s="22" t="n">
        <f aca="false">IF(I831&gt;0,ROUND(I831*'UCO e Filme'!$A$11,2),0)</f>
        <v>0</v>
      </c>
      <c r="O831" s="22" t="n">
        <f aca="false">ROUND(L831+M831+N831,2)</f>
        <v>183.5</v>
      </c>
    </row>
    <row r="832" customFormat="false" ht="11.25" hidden="false" customHeight="true" outlineLevel="0" collapsed="false">
      <c r="A832" s="17" t="n">
        <v>30501466</v>
      </c>
      <c r="B832" s="17" t="s">
        <v>876</v>
      </c>
      <c r="C832" s="23" t="n">
        <v>1</v>
      </c>
      <c r="D832" s="25" t="s">
        <v>71</v>
      </c>
      <c r="E832" s="19"/>
      <c r="F832" s="21" t="n">
        <v>1</v>
      </c>
      <c r="G832" s="21" t="n">
        <v>3</v>
      </c>
      <c r="H832" s="21"/>
      <c r="I832" s="21"/>
      <c r="J832" s="21"/>
      <c r="K832" s="22" t="n">
        <f aca="false">INDEX('Porte Honorário'!B:D,MATCH(TabJud!D832,'Porte Honorário'!A:A,0),1)</f>
        <v>309.68</v>
      </c>
      <c r="L832" s="22" t="n">
        <f aca="false">ROUND(C832*K832,2)</f>
        <v>309.68</v>
      </c>
      <c r="M832" s="22" t="n">
        <f aca="false">IF(E832&gt;0,ROUND(E832*'UCO e Filme'!$A$2,2),0)</f>
        <v>0</v>
      </c>
      <c r="N832" s="22" t="n">
        <f aca="false">IF(I832&gt;0,ROUND(I832*'UCO e Filme'!$A$11,2),0)</f>
        <v>0</v>
      </c>
      <c r="O832" s="22" t="n">
        <f aca="false">ROUND(L832+M832+N832,2)</f>
        <v>309.68</v>
      </c>
    </row>
    <row r="833" customFormat="false" ht="11.25" hidden="false" customHeight="true" outlineLevel="0" collapsed="false">
      <c r="A833" s="17" t="n">
        <v>30501474</v>
      </c>
      <c r="B833" s="17" t="s">
        <v>877</v>
      </c>
      <c r="C833" s="23" t="n">
        <v>1</v>
      </c>
      <c r="D833" s="25" t="s">
        <v>93</v>
      </c>
      <c r="E833" s="19" t="n">
        <v>33.8</v>
      </c>
      <c r="F833" s="21"/>
      <c r="G833" s="21" t="n">
        <v>2</v>
      </c>
      <c r="H833" s="21"/>
      <c r="I833" s="21"/>
      <c r="J833" s="21"/>
      <c r="K833" s="22" t="n">
        <f aca="false">INDEX('Porte Honorário'!B:D,MATCH(TabJud!D833,'Porte Honorário'!A:A,0),1)</f>
        <v>250.68</v>
      </c>
      <c r="L833" s="22" t="n">
        <f aca="false">ROUND(C833*K833,2)</f>
        <v>250.68</v>
      </c>
      <c r="M833" s="22" t="n">
        <f aca="false">IF(E833&gt;0,ROUND(E833*'UCO e Filme'!$A$2,2),0)</f>
        <v>637.47</v>
      </c>
      <c r="N833" s="22" t="n">
        <f aca="false">IF(I833&gt;0,ROUND(I833*'UCO e Filme'!$A$11,2),0)</f>
        <v>0</v>
      </c>
      <c r="O833" s="22" t="n">
        <f aca="false">ROUND(L833+M833+N833,2)</f>
        <v>888.15</v>
      </c>
    </row>
    <row r="834" customFormat="false" ht="22.5" hidden="false" customHeight="true" outlineLevel="0" collapsed="false">
      <c r="A834" s="17" t="n">
        <v>30501482</v>
      </c>
      <c r="B834" s="17" t="s">
        <v>878</v>
      </c>
      <c r="C834" s="23" t="n">
        <v>1</v>
      </c>
      <c r="D834" s="25" t="s">
        <v>436</v>
      </c>
      <c r="E834" s="19" t="n">
        <v>38.5</v>
      </c>
      <c r="F834" s="21" t="n">
        <v>1</v>
      </c>
      <c r="G834" s="21" t="n">
        <v>4</v>
      </c>
      <c r="H834" s="21"/>
      <c r="I834" s="21"/>
      <c r="J834" s="21"/>
      <c r="K834" s="22" t="n">
        <f aca="false">INDEX('Porte Honorário'!B:D,MATCH(TabJud!D834,'Porte Honorário'!A:A,0),1)</f>
        <v>1269.81</v>
      </c>
      <c r="L834" s="22" t="n">
        <f aca="false">ROUND(C834*K834,2)</f>
        <v>1269.81</v>
      </c>
      <c r="M834" s="22" t="n">
        <f aca="false">IF(E834&gt;0,ROUND(E834*'UCO e Filme'!$A$2,2),0)</f>
        <v>726.11</v>
      </c>
      <c r="N834" s="22" t="n">
        <f aca="false">IF(I834&gt;0,ROUND(I834*'UCO e Filme'!$A$11,2),0)</f>
        <v>0</v>
      </c>
      <c r="O834" s="22" t="n">
        <f aca="false">ROUND(L834+M834+N834,2)</f>
        <v>1995.92</v>
      </c>
    </row>
    <row r="835" customFormat="false" ht="11.25" hidden="false" customHeight="true" outlineLevel="0" collapsed="false">
      <c r="A835" s="17" t="n">
        <v>30501490</v>
      </c>
      <c r="B835" s="17" t="s">
        <v>879</v>
      </c>
      <c r="C835" s="23" t="n">
        <v>1</v>
      </c>
      <c r="D835" s="25" t="s">
        <v>436</v>
      </c>
      <c r="E835" s="19" t="n">
        <v>38.5</v>
      </c>
      <c r="F835" s="21" t="n">
        <v>1</v>
      </c>
      <c r="G835" s="21" t="n">
        <v>5</v>
      </c>
      <c r="H835" s="21"/>
      <c r="I835" s="21"/>
      <c r="J835" s="21"/>
      <c r="K835" s="22" t="n">
        <f aca="false">INDEX('Porte Honorário'!B:D,MATCH(TabJud!D835,'Porte Honorário'!A:A,0),1)</f>
        <v>1269.81</v>
      </c>
      <c r="L835" s="22" t="n">
        <f aca="false">ROUND(C835*K835,2)</f>
        <v>1269.81</v>
      </c>
      <c r="M835" s="22" t="n">
        <f aca="false">IF(E835&gt;0,ROUND(E835*'UCO e Filme'!$A$2,2),0)</f>
        <v>726.11</v>
      </c>
      <c r="N835" s="22" t="n">
        <f aca="false">IF(I835&gt;0,ROUND(I835*'UCO e Filme'!$A$11,2),0)</f>
        <v>0</v>
      </c>
      <c r="O835" s="22" t="n">
        <f aca="false">ROUND(L835+M835+N835,2)</f>
        <v>1995.92</v>
      </c>
    </row>
    <row r="836" customFormat="false" ht="11.25" hidden="false" customHeight="true" outlineLevel="0" collapsed="false">
      <c r="A836" s="17" t="n">
        <v>30501504</v>
      </c>
      <c r="B836" s="17" t="s">
        <v>880</v>
      </c>
      <c r="C836" s="23" t="n">
        <v>1</v>
      </c>
      <c r="D836" s="25" t="s">
        <v>335</v>
      </c>
      <c r="E836" s="19" t="n">
        <v>33.8</v>
      </c>
      <c r="F836" s="21" t="n">
        <v>1</v>
      </c>
      <c r="G836" s="21" t="n">
        <v>3</v>
      </c>
      <c r="H836" s="21"/>
      <c r="I836" s="21"/>
      <c r="J836" s="21"/>
      <c r="K836" s="22" t="n">
        <f aca="false">INDEX('Porte Honorário'!B:D,MATCH(TabJud!D836,'Porte Honorário'!A:A,0),1)</f>
        <v>1091.25</v>
      </c>
      <c r="L836" s="22" t="n">
        <f aca="false">ROUND(C836*K836,2)</f>
        <v>1091.25</v>
      </c>
      <c r="M836" s="22" t="n">
        <f aca="false">IF(E836&gt;0,ROUND(E836*'UCO e Filme'!$A$2,2),0)</f>
        <v>637.47</v>
      </c>
      <c r="N836" s="22" t="n">
        <f aca="false">IF(I836&gt;0,ROUND(I836*'UCO e Filme'!$A$11,2),0)</f>
        <v>0</v>
      </c>
      <c r="O836" s="22" t="n">
        <f aca="false">ROUND(L836+M836+N836,2)</f>
        <v>1728.72</v>
      </c>
    </row>
    <row r="837" customFormat="false" ht="11.25" hidden="false" customHeight="true" outlineLevel="0" collapsed="false">
      <c r="A837" s="17" t="n">
        <v>30501512</v>
      </c>
      <c r="B837" s="17" t="s">
        <v>881</v>
      </c>
      <c r="C837" s="23" t="n">
        <v>1</v>
      </c>
      <c r="D837" s="25" t="s">
        <v>436</v>
      </c>
      <c r="E837" s="19" t="n">
        <v>38.5</v>
      </c>
      <c r="F837" s="21" t="n">
        <v>1</v>
      </c>
      <c r="G837" s="21" t="n">
        <v>4</v>
      </c>
      <c r="H837" s="21"/>
      <c r="I837" s="21"/>
      <c r="J837" s="21"/>
      <c r="K837" s="22" t="n">
        <f aca="false">INDEX('Porte Honorário'!B:D,MATCH(TabJud!D837,'Porte Honorário'!A:A,0),1)</f>
        <v>1269.81</v>
      </c>
      <c r="L837" s="22" t="n">
        <f aca="false">ROUND(C837*K837,2)</f>
        <v>1269.81</v>
      </c>
      <c r="M837" s="22" t="n">
        <f aca="false">IF(E837&gt;0,ROUND(E837*'UCO e Filme'!$A$2,2),0)</f>
        <v>726.11</v>
      </c>
      <c r="N837" s="22" t="n">
        <f aca="false">IF(I837&gt;0,ROUND(I837*'UCO e Filme'!$A$11,2),0)</f>
        <v>0</v>
      </c>
      <c r="O837" s="22" t="n">
        <f aca="false">ROUND(L837+M837+N837,2)</f>
        <v>1995.92</v>
      </c>
    </row>
    <row r="838" customFormat="false" ht="11.25" hidden="false" customHeight="true" outlineLevel="0" collapsed="false">
      <c r="A838" s="17" t="n">
        <v>30501520</v>
      </c>
      <c r="B838" s="17" t="s">
        <v>882</v>
      </c>
      <c r="C838" s="23" t="n">
        <v>1</v>
      </c>
      <c r="D838" s="25" t="s">
        <v>262</v>
      </c>
      <c r="E838" s="19" t="n">
        <v>38.5</v>
      </c>
      <c r="F838" s="21" t="n">
        <v>1</v>
      </c>
      <c r="G838" s="21" t="n">
        <v>6</v>
      </c>
      <c r="H838" s="21"/>
      <c r="I838" s="21"/>
      <c r="J838" s="21"/>
      <c r="K838" s="22" t="n">
        <f aca="false">INDEX('Porte Honorário'!B:D,MATCH(TabJud!D838,'Porte Honorário'!A:A,0),1)</f>
        <v>1635.2</v>
      </c>
      <c r="L838" s="22" t="n">
        <f aca="false">ROUND(C838*K838,2)</f>
        <v>1635.2</v>
      </c>
      <c r="M838" s="22" t="n">
        <f aca="false">IF(E838&gt;0,ROUND(E838*'UCO e Filme'!$A$2,2),0)</f>
        <v>726.11</v>
      </c>
      <c r="N838" s="22" t="n">
        <f aca="false">IF(I838&gt;0,ROUND(I838*'UCO e Filme'!$A$11,2),0)</f>
        <v>0</v>
      </c>
      <c r="O838" s="22" t="n">
        <f aca="false">ROUND(L838+M838+N838,2)</f>
        <v>2361.31</v>
      </c>
    </row>
    <row r="839" customFormat="false" ht="11.25" hidden="false" customHeight="true" outlineLevel="0" collapsed="false">
      <c r="A839" s="17" t="n">
        <v>30501539</v>
      </c>
      <c r="B839" s="17" t="s">
        <v>883</v>
      </c>
      <c r="C839" s="23" t="n">
        <v>1</v>
      </c>
      <c r="D839" s="25" t="s">
        <v>343</v>
      </c>
      <c r="E839" s="19" t="n">
        <v>33.8</v>
      </c>
      <c r="F839" s="21" t="n">
        <v>1</v>
      </c>
      <c r="G839" s="21" t="n">
        <v>5</v>
      </c>
      <c r="H839" s="21"/>
      <c r="I839" s="21"/>
      <c r="J839" s="21"/>
      <c r="K839" s="22" t="n">
        <f aca="false">INDEX('Porte Honorário'!B:D,MATCH(TabJud!D839,'Porte Honorário'!A:A,0),1)</f>
        <v>909.36</v>
      </c>
      <c r="L839" s="22" t="n">
        <f aca="false">ROUND(C839*K839,2)</f>
        <v>909.36</v>
      </c>
      <c r="M839" s="22" t="n">
        <f aca="false">IF(E839&gt;0,ROUND(E839*'UCO e Filme'!$A$2,2),0)</f>
        <v>637.47</v>
      </c>
      <c r="N839" s="22" t="n">
        <f aca="false">IF(I839&gt;0,ROUND(I839*'UCO e Filme'!$A$11,2),0)</f>
        <v>0</v>
      </c>
      <c r="O839" s="22" t="n">
        <f aca="false">ROUND(L839+M839+N839,2)</f>
        <v>1546.83</v>
      </c>
    </row>
    <row r="840" customFormat="false" ht="27.75" hidden="false" customHeight="true" outlineLevel="0" collapsed="false">
      <c r="A840" s="14" t="s">
        <v>884</v>
      </c>
      <c r="B840" s="14"/>
      <c r="C840" s="14"/>
      <c r="D840" s="14"/>
      <c r="E840" s="14"/>
      <c r="F840" s="14"/>
      <c r="G840" s="14"/>
      <c r="H840" s="14"/>
      <c r="I840" s="14"/>
      <c r="J840" s="14"/>
      <c r="K840" s="14"/>
      <c r="L840" s="14"/>
      <c r="M840" s="14"/>
      <c r="N840" s="14"/>
      <c r="O840" s="14"/>
    </row>
    <row r="841" customFormat="false" ht="11.25" hidden="false" customHeight="true" outlineLevel="0" collapsed="false">
      <c r="A841" s="17" t="n">
        <v>30502012</v>
      </c>
      <c r="B841" s="17" t="s">
        <v>885</v>
      </c>
      <c r="C841" s="23" t="n">
        <v>1</v>
      </c>
      <c r="D841" s="25" t="s">
        <v>335</v>
      </c>
      <c r="E841" s="19"/>
      <c r="F841" s="21" t="n">
        <v>3</v>
      </c>
      <c r="G841" s="21" t="n">
        <v>6</v>
      </c>
      <c r="H841" s="21"/>
      <c r="I841" s="21"/>
      <c r="J841" s="21"/>
      <c r="K841" s="22" t="n">
        <f aca="false">INDEX('Porte Honorário'!B:D,MATCH(TabJud!D841,'Porte Honorário'!A:A,0),1)</f>
        <v>1091.25</v>
      </c>
      <c r="L841" s="22" t="n">
        <f aca="false">ROUND(C841*K841,2)</f>
        <v>1091.25</v>
      </c>
      <c r="M841" s="22" t="n">
        <f aca="false">IF(E841&gt;0,ROUND(E841*'UCO e Filme'!$A$2,2),0)</f>
        <v>0</v>
      </c>
      <c r="N841" s="22" t="n">
        <f aca="false">IF(I841&gt;0,ROUND(I841*'UCO e Filme'!$A$11,2),0)</f>
        <v>0</v>
      </c>
      <c r="O841" s="22" t="n">
        <f aca="false">ROUND(L841+M841+N841,2)</f>
        <v>1091.25</v>
      </c>
    </row>
    <row r="842" customFormat="false" ht="11.25" hidden="false" customHeight="true" outlineLevel="0" collapsed="false">
      <c r="A842" s="17" t="n">
        <v>30502020</v>
      </c>
      <c r="B842" s="17" t="s">
        <v>886</v>
      </c>
      <c r="C842" s="23" t="n">
        <v>1</v>
      </c>
      <c r="D842" s="25" t="s">
        <v>337</v>
      </c>
      <c r="E842" s="19"/>
      <c r="F842" s="21" t="n">
        <v>1</v>
      </c>
      <c r="G842" s="21" t="n">
        <v>2</v>
      </c>
      <c r="H842" s="21"/>
      <c r="I842" s="21"/>
      <c r="J842" s="21"/>
      <c r="K842" s="22" t="n">
        <f aca="false">INDEX('Porte Honorário'!B:D,MATCH(TabJud!D842,'Porte Honorário'!A:A,0),1)</f>
        <v>417.82</v>
      </c>
      <c r="L842" s="22" t="n">
        <f aca="false">ROUND(C842*K842,2)</f>
        <v>417.82</v>
      </c>
      <c r="M842" s="22" t="n">
        <f aca="false">IF(E842&gt;0,ROUND(E842*'UCO e Filme'!$A$2,2),0)</f>
        <v>0</v>
      </c>
      <c r="N842" s="22" t="n">
        <f aca="false">IF(I842&gt;0,ROUND(I842*'UCO e Filme'!$A$11,2),0)</f>
        <v>0</v>
      </c>
      <c r="O842" s="22" t="n">
        <f aca="false">ROUND(L842+M842+N842,2)</f>
        <v>417.82</v>
      </c>
    </row>
    <row r="843" customFormat="false" ht="11.25" hidden="false" customHeight="true" outlineLevel="0" collapsed="false">
      <c r="A843" s="17" t="n">
        <v>30502039</v>
      </c>
      <c r="B843" s="17" t="s">
        <v>887</v>
      </c>
      <c r="C843" s="23" t="n">
        <v>1</v>
      </c>
      <c r="D843" s="25" t="s">
        <v>343</v>
      </c>
      <c r="E843" s="19"/>
      <c r="F843" s="21" t="n">
        <v>2</v>
      </c>
      <c r="G843" s="21" t="n">
        <v>4</v>
      </c>
      <c r="H843" s="21"/>
      <c r="I843" s="21"/>
      <c r="J843" s="21"/>
      <c r="K843" s="22" t="n">
        <f aca="false">INDEX('Porte Honorário'!B:D,MATCH(TabJud!D843,'Porte Honorário'!A:A,0),1)</f>
        <v>909.36</v>
      </c>
      <c r="L843" s="22" t="n">
        <f aca="false">ROUND(C843*K843,2)</f>
        <v>909.36</v>
      </c>
      <c r="M843" s="22" t="n">
        <f aca="false">IF(E843&gt;0,ROUND(E843*'UCO e Filme'!$A$2,2),0)</f>
        <v>0</v>
      </c>
      <c r="N843" s="22" t="n">
        <f aca="false">IF(I843&gt;0,ROUND(I843*'UCO e Filme'!$A$11,2),0)</f>
        <v>0</v>
      </c>
      <c r="O843" s="22" t="n">
        <f aca="false">ROUND(L843+M843+N843,2)</f>
        <v>909.36</v>
      </c>
    </row>
    <row r="844" customFormat="false" ht="11.25" hidden="false" customHeight="true" outlineLevel="0" collapsed="false">
      <c r="A844" s="17" t="n">
        <v>30502047</v>
      </c>
      <c r="B844" s="17" t="s">
        <v>888</v>
      </c>
      <c r="C844" s="23" t="n">
        <v>1</v>
      </c>
      <c r="D844" s="25" t="s">
        <v>73</v>
      </c>
      <c r="E844" s="19"/>
      <c r="F844" s="21" t="n">
        <v>1</v>
      </c>
      <c r="G844" s="21" t="n">
        <v>2</v>
      </c>
      <c r="H844" s="21"/>
      <c r="I844" s="21"/>
      <c r="J844" s="21"/>
      <c r="K844" s="22" t="n">
        <f aca="false">INDEX('Porte Honorário'!B:D,MATCH(TabJud!D844,'Porte Honorário'!A:A,0),1)</f>
        <v>360.46</v>
      </c>
      <c r="L844" s="22" t="n">
        <f aca="false">ROUND(C844*K844,2)</f>
        <v>360.46</v>
      </c>
      <c r="M844" s="22" t="n">
        <f aca="false">IF(E844&gt;0,ROUND(E844*'UCO e Filme'!$A$2,2),0)</f>
        <v>0</v>
      </c>
      <c r="N844" s="22" t="n">
        <f aca="false">IF(I844&gt;0,ROUND(I844*'UCO e Filme'!$A$11,2),0)</f>
        <v>0</v>
      </c>
      <c r="O844" s="22" t="n">
        <f aca="false">ROUND(L844+M844+N844,2)</f>
        <v>360.46</v>
      </c>
    </row>
    <row r="845" customFormat="false" ht="11.25" hidden="false" customHeight="true" outlineLevel="0" collapsed="false">
      <c r="A845" s="17" t="n">
        <v>30502063</v>
      </c>
      <c r="B845" s="17" t="s">
        <v>889</v>
      </c>
      <c r="C845" s="23" t="n">
        <v>1</v>
      </c>
      <c r="D845" s="25" t="s">
        <v>449</v>
      </c>
      <c r="E845" s="19"/>
      <c r="F845" s="21" t="n">
        <v>2</v>
      </c>
      <c r="G845" s="21" t="n">
        <v>4</v>
      </c>
      <c r="H845" s="21"/>
      <c r="I845" s="21"/>
      <c r="J845" s="21"/>
      <c r="K845" s="22" t="n">
        <f aca="false">INDEX('Porte Honorário'!B:D,MATCH(TabJud!D845,'Porte Honorário'!A:A,0),1)</f>
        <v>1171.51</v>
      </c>
      <c r="L845" s="22" t="n">
        <f aca="false">ROUND(C845*K845,2)</f>
        <v>1171.51</v>
      </c>
      <c r="M845" s="22" t="n">
        <f aca="false">IF(E845&gt;0,ROUND(E845*'UCO e Filme'!$A$2,2),0)</f>
        <v>0</v>
      </c>
      <c r="N845" s="22" t="n">
        <f aca="false">IF(I845&gt;0,ROUND(I845*'UCO e Filme'!$A$11,2),0)</f>
        <v>0</v>
      </c>
      <c r="O845" s="22" t="n">
        <f aca="false">ROUND(L845+M845+N845,2)</f>
        <v>1171.51</v>
      </c>
    </row>
    <row r="846" customFormat="false" ht="11.25" hidden="false" customHeight="true" outlineLevel="0" collapsed="false">
      <c r="A846" s="17" t="n">
        <v>30502071</v>
      </c>
      <c r="B846" s="17" t="s">
        <v>890</v>
      </c>
      <c r="C846" s="23" t="n">
        <v>1</v>
      </c>
      <c r="D846" s="25" t="s">
        <v>385</v>
      </c>
      <c r="E846" s="19"/>
      <c r="F846" s="21" t="n">
        <v>1</v>
      </c>
      <c r="G846" s="21" t="n">
        <v>2</v>
      </c>
      <c r="H846" s="21"/>
      <c r="I846" s="21"/>
      <c r="J846" s="21"/>
      <c r="K846" s="22" t="n">
        <f aca="false">INDEX('Porte Honorário'!B:D,MATCH(TabJud!D846,'Porte Honorário'!A:A,0),1)</f>
        <v>766.81</v>
      </c>
      <c r="L846" s="22" t="n">
        <f aca="false">ROUND(C846*K846,2)</f>
        <v>766.81</v>
      </c>
      <c r="M846" s="22" t="n">
        <f aca="false">IF(E846&gt;0,ROUND(E846*'UCO e Filme'!$A$2,2),0)</f>
        <v>0</v>
      </c>
      <c r="N846" s="22" t="n">
        <f aca="false">IF(I846&gt;0,ROUND(I846*'UCO e Filme'!$A$11,2),0)</f>
        <v>0</v>
      </c>
      <c r="O846" s="22" t="n">
        <f aca="false">ROUND(L846+M846+N846,2)</f>
        <v>766.81</v>
      </c>
    </row>
    <row r="847" customFormat="false" ht="11.25" hidden="false" customHeight="true" outlineLevel="0" collapsed="false">
      <c r="A847" s="17" t="n">
        <v>30502080</v>
      </c>
      <c r="B847" s="17" t="s">
        <v>891</v>
      </c>
      <c r="C847" s="23" t="n">
        <v>1</v>
      </c>
      <c r="D847" s="25" t="s">
        <v>385</v>
      </c>
      <c r="E847" s="19"/>
      <c r="F847" s="21" t="n">
        <v>1</v>
      </c>
      <c r="G847" s="21" t="n">
        <v>2</v>
      </c>
      <c r="H847" s="21"/>
      <c r="I847" s="21"/>
      <c r="J847" s="21"/>
      <c r="K847" s="22" t="n">
        <f aca="false">INDEX('Porte Honorário'!B:D,MATCH(TabJud!D847,'Porte Honorário'!A:A,0),1)</f>
        <v>766.81</v>
      </c>
      <c r="L847" s="22" t="n">
        <f aca="false">ROUND(C847*K847,2)</f>
        <v>766.81</v>
      </c>
      <c r="M847" s="22" t="n">
        <f aca="false">IF(E847&gt;0,ROUND(E847*'UCO e Filme'!$A$2,2),0)</f>
        <v>0</v>
      </c>
      <c r="N847" s="22" t="n">
        <f aca="false">IF(I847&gt;0,ROUND(I847*'UCO e Filme'!$A$11,2),0)</f>
        <v>0</v>
      </c>
      <c r="O847" s="22" t="n">
        <f aca="false">ROUND(L847+M847+N847,2)</f>
        <v>766.81</v>
      </c>
    </row>
    <row r="848" customFormat="false" ht="11.25" hidden="false" customHeight="true" outlineLevel="0" collapsed="false">
      <c r="A848" s="17" t="n">
        <v>30502098</v>
      </c>
      <c r="B848" s="17" t="s">
        <v>892</v>
      </c>
      <c r="C848" s="23" t="n">
        <v>1</v>
      </c>
      <c r="D848" s="25" t="s">
        <v>262</v>
      </c>
      <c r="E848" s="19"/>
      <c r="F848" s="21" t="n">
        <v>4</v>
      </c>
      <c r="G848" s="21" t="n">
        <v>7</v>
      </c>
      <c r="H848" s="21"/>
      <c r="I848" s="21"/>
      <c r="J848" s="21"/>
      <c r="K848" s="22" t="n">
        <f aca="false">INDEX('Porte Honorário'!B:D,MATCH(TabJud!D848,'Porte Honorário'!A:A,0),1)</f>
        <v>1635.2</v>
      </c>
      <c r="L848" s="22" t="n">
        <f aca="false">ROUND(C848*K848,2)</f>
        <v>1635.2</v>
      </c>
      <c r="M848" s="22" t="n">
        <f aca="false">IF(E848&gt;0,ROUND(E848*'UCO e Filme'!$A$2,2),0)</f>
        <v>0</v>
      </c>
      <c r="N848" s="22" t="n">
        <f aca="false">IF(I848&gt;0,ROUND(I848*'UCO e Filme'!$A$11,2),0)</f>
        <v>0</v>
      </c>
      <c r="O848" s="22" t="n">
        <f aca="false">ROUND(L848+M848+N848,2)</f>
        <v>1635.2</v>
      </c>
    </row>
    <row r="849" customFormat="false" ht="11.25" hidden="false" customHeight="true" outlineLevel="0" collapsed="false">
      <c r="A849" s="17" t="n">
        <v>30502101</v>
      </c>
      <c r="B849" s="17" t="s">
        <v>893</v>
      </c>
      <c r="C849" s="23" t="n">
        <v>1</v>
      </c>
      <c r="D849" s="25" t="s">
        <v>73</v>
      </c>
      <c r="E849" s="19"/>
      <c r="F849" s="21" t="n">
        <v>1</v>
      </c>
      <c r="G849" s="21" t="n">
        <v>3</v>
      </c>
      <c r="H849" s="21"/>
      <c r="I849" s="21"/>
      <c r="J849" s="21"/>
      <c r="K849" s="22" t="n">
        <f aca="false">INDEX('Porte Honorário'!B:D,MATCH(TabJud!D849,'Porte Honorário'!A:A,0),1)</f>
        <v>360.46</v>
      </c>
      <c r="L849" s="22" t="n">
        <f aca="false">ROUND(C849*K849,2)</f>
        <v>360.46</v>
      </c>
      <c r="M849" s="22" t="n">
        <f aca="false">IF(E849&gt;0,ROUND(E849*'UCO e Filme'!$A$2,2),0)</f>
        <v>0</v>
      </c>
      <c r="N849" s="22" t="n">
        <f aca="false">IF(I849&gt;0,ROUND(I849*'UCO e Filme'!$A$11,2),0)</f>
        <v>0</v>
      </c>
      <c r="O849" s="22" t="n">
        <f aca="false">ROUND(L849+M849+N849,2)</f>
        <v>360.46</v>
      </c>
    </row>
    <row r="850" customFormat="false" ht="11.25" hidden="false" customHeight="true" outlineLevel="0" collapsed="false">
      <c r="A850" s="17" t="n">
        <v>30502110</v>
      </c>
      <c r="B850" s="17" t="s">
        <v>894</v>
      </c>
      <c r="C850" s="23" t="n">
        <v>1</v>
      </c>
      <c r="D850" s="25" t="s">
        <v>310</v>
      </c>
      <c r="E850" s="19"/>
      <c r="F850" s="21" t="n">
        <v>1</v>
      </c>
      <c r="G850" s="21" t="n">
        <v>3</v>
      </c>
      <c r="H850" s="21"/>
      <c r="I850" s="21"/>
      <c r="J850" s="21"/>
      <c r="K850" s="22" t="n">
        <f aca="false">INDEX('Porte Honorário'!B:D,MATCH(TabJud!D850,'Porte Honorário'!A:A,0),1)</f>
        <v>802.86</v>
      </c>
      <c r="L850" s="22" t="n">
        <f aca="false">ROUND(C850*K850,2)</f>
        <v>802.86</v>
      </c>
      <c r="M850" s="22" t="n">
        <f aca="false">IF(E850&gt;0,ROUND(E850*'UCO e Filme'!$A$2,2),0)</f>
        <v>0</v>
      </c>
      <c r="N850" s="22" t="n">
        <f aca="false">IF(I850&gt;0,ROUND(I850*'UCO e Filme'!$A$11,2),0)</f>
        <v>0</v>
      </c>
      <c r="O850" s="22" t="n">
        <f aca="false">ROUND(L850+M850+N850,2)</f>
        <v>802.86</v>
      </c>
    </row>
    <row r="851" customFormat="false" ht="11.25" hidden="false" customHeight="true" outlineLevel="0" collapsed="false">
      <c r="A851" s="17" t="n">
        <v>30502128</v>
      </c>
      <c r="B851" s="17" t="s">
        <v>895</v>
      </c>
      <c r="C851" s="23" t="n">
        <v>1</v>
      </c>
      <c r="D851" s="25" t="s">
        <v>310</v>
      </c>
      <c r="E851" s="19"/>
      <c r="F851" s="21" t="n">
        <v>1</v>
      </c>
      <c r="G851" s="21" t="n">
        <v>2</v>
      </c>
      <c r="H851" s="21"/>
      <c r="I851" s="21"/>
      <c r="J851" s="21"/>
      <c r="K851" s="22" t="n">
        <f aca="false">INDEX('Porte Honorário'!B:D,MATCH(TabJud!D851,'Porte Honorário'!A:A,0),1)</f>
        <v>802.86</v>
      </c>
      <c r="L851" s="22" t="n">
        <f aca="false">ROUND(C851*K851,2)</f>
        <v>802.86</v>
      </c>
      <c r="M851" s="22" t="n">
        <f aca="false">IF(E851&gt;0,ROUND(E851*'UCO e Filme'!$A$2,2),0)</f>
        <v>0</v>
      </c>
      <c r="N851" s="22" t="n">
        <f aca="false">IF(I851&gt;0,ROUND(I851*'UCO e Filme'!$A$11,2),0)</f>
        <v>0</v>
      </c>
      <c r="O851" s="22" t="n">
        <f aca="false">ROUND(L851+M851+N851,2)</f>
        <v>802.86</v>
      </c>
    </row>
    <row r="852" customFormat="false" ht="11.25" hidden="false" customHeight="true" outlineLevel="0" collapsed="false">
      <c r="A852" s="17" t="n">
        <v>30502136</v>
      </c>
      <c r="B852" s="17" t="s">
        <v>896</v>
      </c>
      <c r="C852" s="23" t="n">
        <v>1</v>
      </c>
      <c r="D852" s="25" t="s">
        <v>449</v>
      </c>
      <c r="E852" s="19"/>
      <c r="F852" s="21" t="n">
        <v>3</v>
      </c>
      <c r="G852" s="21" t="n">
        <v>5</v>
      </c>
      <c r="H852" s="21"/>
      <c r="I852" s="21"/>
      <c r="J852" s="21"/>
      <c r="K852" s="22" t="n">
        <f aca="false">INDEX('Porte Honorário'!B:D,MATCH(TabJud!D852,'Porte Honorário'!A:A,0),1)</f>
        <v>1171.51</v>
      </c>
      <c r="L852" s="22" t="n">
        <f aca="false">ROUND(C852*K852,2)</f>
        <v>1171.51</v>
      </c>
      <c r="M852" s="22" t="n">
        <f aca="false">IF(E852&gt;0,ROUND(E852*'UCO e Filme'!$A$2,2),0)</f>
        <v>0</v>
      </c>
      <c r="N852" s="22" t="n">
        <f aca="false">IF(I852&gt;0,ROUND(I852*'UCO e Filme'!$A$11,2),0)</f>
        <v>0</v>
      </c>
      <c r="O852" s="22" t="n">
        <f aca="false">ROUND(L852+M852+N852,2)</f>
        <v>1171.51</v>
      </c>
    </row>
    <row r="853" customFormat="false" ht="11.25" hidden="false" customHeight="true" outlineLevel="0" collapsed="false">
      <c r="A853" s="17" t="n">
        <v>30502144</v>
      </c>
      <c r="B853" s="17" t="s">
        <v>897</v>
      </c>
      <c r="C853" s="23" t="n">
        <v>1</v>
      </c>
      <c r="D853" s="25" t="s">
        <v>310</v>
      </c>
      <c r="E853" s="19"/>
      <c r="F853" s="21" t="n">
        <v>3</v>
      </c>
      <c r="G853" s="21" t="n">
        <v>3</v>
      </c>
      <c r="H853" s="21"/>
      <c r="I853" s="21"/>
      <c r="J853" s="21"/>
      <c r="K853" s="22" t="n">
        <f aca="false">INDEX('Porte Honorário'!B:D,MATCH(TabJud!D853,'Porte Honorário'!A:A,0),1)</f>
        <v>802.86</v>
      </c>
      <c r="L853" s="22" t="n">
        <f aca="false">ROUND(C853*K853,2)</f>
        <v>802.86</v>
      </c>
      <c r="M853" s="22" t="n">
        <f aca="false">IF(E853&gt;0,ROUND(E853*'UCO e Filme'!$A$2,2),0)</f>
        <v>0</v>
      </c>
      <c r="N853" s="22" t="n">
        <f aca="false">IF(I853&gt;0,ROUND(I853*'UCO e Filme'!$A$11,2),0)</f>
        <v>0</v>
      </c>
      <c r="O853" s="22" t="n">
        <f aca="false">ROUND(L853+M853+N853,2)</f>
        <v>802.86</v>
      </c>
    </row>
    <row r="854" customFormat="false" ht="11.25" hidden="false" customHeight="true" outlineLevel="0" collapsed="false">
      <c r="A854" s="17" t="n">
        <v>30502152</v>
      </c>
      <c r="B854" s="17" t="s">
        <v>898</v>
      </c>
      <c r="C854" s="23" t="n">
        <v>1</v>
      </c>
      <c r="D854" s="25" t="s">
        <v>335</v>
      </c>
      <c r="E854" s="19"/>
      <c r="F854" s="21" t="n">
        <v>3</v>
      </c>
      <c r="G854" s="21" t="n">
        <v>6</v>
      </c>
      <c r="H854" s="21"/>
      <c r="I854" s="21"/>
      <c r="J854" s="21"/>
      <c r="K854" s="22" t="n">
        <f aca="false">INDEX('Porte Honorário'!B:D,MATCH(TabJud!D854,'Porte Honorário'!A:A,0),1)</f>
        <v>1091.25</v>
      </c>
      <c r="L854" s="22" t="n">
        <f aca="false">ROUND(C854*K854,2)</f>
        <v>1091.25</v>
      </c>
      <c r="M854" s="22" t="n">
        <f aca="false">IF(E854&gt;0,ROUND(E854*'UCO e Filme'!$A$2,2),0)</f>
        <v>0</v>
      </c>
      <c r="N854" s="22" t="n">
        <f aca="false">IF(I854&gt;0,ROUND(I854*'UCO e Filme'!$A$11,2),0)</f>
        <v>0</v>
      </c>
      <c r="O854" s="22" t="n">
        <f aca="false">ROUND(L854+M854+N854,2)</f>
        <v>1091.25</v>
      </c>
    </row>
    <row r="855" customFormat="false" ht="11.25" hidden="false" customHeight="true" outlineLevel="0" collapsed="false">
      <c r="A855" s="17" t="n">
        <v>30502160</v>
      </c>
      <c r="B855" s="17" t="s">
        <v>899</v>
      </c>
      <c r="C855" s="23" t="n">
        <v>1</v>
      </c>
      <c r="D855" s="25" t="s">
        <v>337</v>
      </c>
      <c r="E855" s="19"/>
      <c r="F855" s="21" t="n">
        <v>1</v>
      </c>
      <c r="G855" s="21" t="n">
        <v>2</v>
      </c>
      <c r="H855" s="21"/>
      <c r="I855" s="21"/>
      <c r="J855" s="21"/>
      <c r="K855" s="22" t="n">
        <f aca="false">INDEX('Porte Honorário'!B:D,MATCH(TabJud!D855,'Porte Honorário'!A:A,0),1)</f>
        <v>417.82</v>
      </c>
      <c r="L855" s="22" t="n">
        <f aca="false">ROUND(C855*K855,2)</f>
        <v>417.82</v>
      </c>
      <c r="M855" s="22" t="n">
        <f aca="false">IF(E855&gt;0,ROUND(E855*'UCO e Filme'!$A$2,2),0)</f>
        <v>0</v>
      </c>
      <c r="N855" s="22" t="n">
        <f aca="false">IF(I855&gt;0,ROUND(I855*'UCO e Filme'!$A$11,2),0)</f>
        <v>0</v>
      </c>
      <c r="O855" s="22" t="n">
        <f aca="false">ROUND(L855+M855+N855,2)</f>
        <v>417.82</v>
      </c>
    </row>
    <row r="856" customFormat="false" ht="11.25" hidden="false" customHeight="true" outlineLevel="0" collapsed="false">
      <c r="A856" s="17" t="n">
        <v>30502179</v>
      </c>
      <c r="B856" s="17" t="s">
        <v>900</v>
      </c>
      <c r="C856" s="23" t="n">
        <v>1</v>
      </c>
      <c r="D856" s="25" t="s">
        <v>103</v>
      </c>
      <c r="E856" s="19"/>
      <c r="F856" s="21"/>
      <c r="G856" s="21" t="n">
        <v>1</v>
      </c>
      <c r="H856" s="21"/>
      <c r="I856" s="21"/>
      <c r="J856" s="21"/>
      <c r="K856" s="22" t="n">
        <f aca="false">INDEX('Porte Honorário'!B:D,MATCH(TabJud!D856,'Porte Honorário'!A:A,0),1)</f>
        <v>183.5</v>
      </c>
      <c r="L856" s="22" t="n">
        <f aca="false">ROUND(C856*K856,2)</f>
        <v>183.5</v>
      </c>
      <c r="M856" s="22" t="n">
        <f aca="false">IF(E856&gt;0,ROUND(E856*'UCO e Filme'!$A$2,2),0)</f>
        <v>0</v>
      </c>
      <c r="N856" s="22" t="n">
        <f aca="false">IF(I856&gt;0,ROUND(I856*'UCO e Filme'!$A$11,2),0)</f>
        <v>0</v>
      </c>
      <c r="O856" s="22" t="n">
        <f aca="false">ROUND(L856+M856+N856,2)</f>
        <v>183.5</v>
      </c>
    </row>
    <row r="857" customFormat="false" ht="11.25" hidden="false" customHeight="true" outlineLevel="0" collapsed="false">
      <c r="A857" s="17" t="n">
        <v>30502187</v>
      </c>
      <c r="B857" s="17" t="s">
        <v>901</v>
      </c>
      <c r="C857" s="23" t="n">
        <v>1</v>
      </c>
      <c r="D857" s="25" t="s">
        <v>296</v>
      </c>
      <c r="E857" s="19"/>
      <c r="F857" s="21" t="n">
        <v>2</v>
      </c>
      <c r="G857" s="21" t="n">
        <v>4</v>
      </c>
      <c r="H857" s="21"/>
      <c r="I857" s="21"/>
      <c r="J857" s="21"/>
      <c r="K857" s="22" t="n">
        <f aca="false">INDEX('Porte Honorário'!B:D,MATCH(TabJud!D857,'Porte Honorário'!A:A,0),1)</f>
        <v>709.46</v>
      </c>
      <c r="L857" s="22" t="n">
        <f aca="false">ROUND(C857*K857,2)</f>
        <v>709.46</v>
      </c>
      <c r="M857" s="22" t="n">
        <f aca="false">IF(E857&gt;0,ROUND(E857*'UCO e Filme'!$A$2,2),0)</f>
        <v>0</v>
      </c>
      <c r="N857" s="22" t="n">
        <f aca="false">IF(I857&gt;0,ROUND(I857*'UCO e Filme'!$A$11,2),0)</f>
        <v>0</v>
      </c>
      <c r="O857" s="22" t="n">
        <f aca="false">ROUND(L857+M857+N857,2)</f>
        <v>709.46</v>
      </c>
    </row>
    <row r="858" customFormat="false" ht="11.25" hidden="false" customHeight="true" outlineLevel="0" collapsed="false">
      <c r="A858" s="17" t="n">
        <v>30502195</v>
      </c>
      <c r="B858" s="17" t="s">
        <v>902</v>
      </c>
      <c r="C858" s="23" t="n">
        <v>1</v>
      </c>
      <c r="D858" s="25" t="s">
        <v>71</v>
      </c>
      <c r="E858" s="19"/>
      <c r="F858" s="21"/>
      <c r="G858" s="21" t="n">
        <v>1</v>
      </c>
      <c r="H858" s="21"/>
      <c r="I858" s="21"/>
      <c r="J858" s="21"/>
      <c r="K858" s="22" t="n">
        <f aca="false">INDEX('Porte Honorário'!B:D,MATCH(TabJud!D858,'Porte Honorário'!A:A,0),1)</f>
        <v>309.68</v>
      </c>
      <c r="L858" s="22" t="n">
        <f aca="false">ROUND(C858*K858,2)</f>
        <v>309.68</v>
      </c>
      <c r="M858" s="22" t="n">
        <f aca="false">IF(E858&gt;0,ROUND(E858*'UCO e Filme'!$A$2,2),0)</f>
        <v>0</v>
      </c>
      <c r="N858" s="22" t="n">
        <f aca="false">IF(I858&gt;0,ROUND(I858*'UCO e Filme'!$A$11,2),0)</f>
        <v>0</v>
      </c>
      <c r="O858" s="22" t="n">
        <f aca="false">ROUND(L858+M858+N858,2)</f>
        <v>309.68</v>
      </c>
    </row>
    <row r="859" customFormat="false" ht="11.25" hidden="false" customHeight="true" outlineLevel="0" collapsed="false">
      <c r="A859" s="17" t="n">
        <v>30502209</v>
      </c>
      <c r="B859" s="17" t="s">
        <v>903</v>
      </c>
      <c r="C859" s="23" t="n">
        <v>1</v>
      </c>
      <c r="D859" s="25" t="s">
        <v>385</v>
      </c>
      <c r="E859" s="19"/>
      <c r="F859" s="21" t="n">
        <v>1</v>
      </c>
      <c r="G859" s="21" t="n">
        <v>3</v>
      </c>
      <c r="H859" s="21"/>
      <c r="I859" s="21"/>
      <c r="J859" s="21"/>
      <c r="K859" s="22" t="n">
        <f aca="false">INDEX('Porte Honorário'!B:D,MATCH(TabJud!D859,'Porte Honorário'!A:A,0),1)</f>
        <v>766.81</v>
      </c>
      <c r="L859" s="22" t="n">
        <f aca="false">ROUND(C859*K859,2)</f>
        <v>766.81</v>
      </c>
      <c r="M859" s="22" t="n">
        <f aca="false">IF(E859&gt;0,ROUND(E859*'UCO e Filme'!$A$2,2),0)</f>
        <v>0</v>
      </c>
      <c r="N859" s="22" t="n">
        <f aca="false">IF(I859&gt;0,ROUND(I859*'UCO e Filme'!$A$11,2),0)</f>
        <v>0</v>
      </c>
      <c r="O859" s="22" t="n">
        <f aca="false">ROUND(L859+M859+N859,2)</f>
        <v>766.81</v>
      </c>
    </row>
    <row r="860" customFormat="false" ht="11.25" hidden="false" customHeight="true" outlineLevel="0" collapsed="false">
      <c r="A860" s="17" t="n">
        <v>30502217</v>
      </c>
      <c r="B860" s="17" t="s">
        <v>904</v>
      </c>
      <c r="C860" s="23" t="n">
        <v>1</v>
      </c>
      <c r="D860" s="25" t="s">
        <v>310</v>
      </c>
      <c r="E860" s="19"/>
      <c r="F860" s="21" t="n">
        <v>1</v>
      </c>
      <c r="G860" s="21" t="n">
        <v>3</v>
      </c>
      <c r="H860" s="21"/>
      <c r="I860" s="21"/>
      <c r="J860" s="21"/>
      <c r="K860" s="22" t="n">
        <f aca="false">INDEX('Porte Honorário'!B:D,MATCH(TabJud!D860,'Porte Honorário'!A:A,0),1)</f>
        <v>802.86</v>
      </c>
      <c r="L860" s="22" t="n">
        <f aca="false">ROUND(C860*K860,2)</f>
        <v>802.86</v>
      </c>
      <c r="M860" s="22" t="n">
        <f aca="false">IF(E860&gt;0,ROUND(E860*'UCO e Filme'!$A$2,2),0)</f>
        <v>0</v>
      </c>
      <c r="N860" s="22" t="n">
        <f aca="false">IF(I860&gt;0,ROUND(I860*'UCO e Filme'!$A$11,2),0)</f>
        <v>0</v>
      </c>
      <c r="O860" s="22" t="n">
        <f aca="false">ROUND(L860+M860+N860,2)</f>
        <v>802.86</v>
      </c>
    </row>
    <row r="861" customFormat="false" ht="11.25" hidden="false" customHeight="true" outlineLevel="0" collapsed="false">
      <c r="A861" s="17" t="n">
        <v>30502225</v>
      </c>
      <c r="B861" s="17" t="s">
        <v>905</v>
      </c>
      <c r="C861" s="23" t="n">
        <v>1</v>
      </c>
      <c r="D861" s="25" t="s">
        <v>310</v>
      </c>
      <c r="E861" s="19"/>
      <c r="F861" s="21" t="n">
        <v>1</v>
      </c>
      <c r="G861" s="21" t="n">
        <v>3</v>
      </c>
      <c r="H861" s="21"/>
      <c r="I861" s="21"/>
      <c r="J861" s="21"/>
      <c r="K861" s="22" t="n">
        <f aca="false">INDEX('Porte Honorário'!B:D,MATCH(TabJud!D861,'Porte Honorário'!A:A,0),1)</f>
        <v>802.86</v>
      </c>
      <c r="L861" s="22" t="n">
        <f aca="false">ROUND(C861*K861,2)</f>
        <v>802.86</v>
      </c>
      <c r="M861" s="22" t="n">
        <f aca="false">IF(E861&gt;0,ROUND(E861*'UCO e Filme'!$A$2,2),0)</f>
        <v>0</v>
      </c>
      <c r="N861" s="22" t="n">
        <f aca="false">IF(I861&gt;0,ROUND(I861*'UCO e Filme'!$A$11,2),0)</f>
        <v>0</v>
      </c>
      <c r="O861" s="22" t="n">
        <f aca="false">ROUND(L861+M861+N861,2)</f>
        <v>802.86</v>
      </c>
    </row>
    <row r="862" customFormat="false" ht="11.25" hidden="false" customHeight="true" outlineLevel="0" collapsed="false">
      <c r="A862" s="17" t="n">
        <v>30502233</v>
      </c>
      <c r="B862" s="17" t="s">
        <v>906</v>
      </c>
      <c r="C862" s="23" t="n">
        <v>1</v>
      </c>
      <c r="D862" s="25" t="s">
        <v>296</v>
      </c>
      <c r="E862" s="19"/>
      <c r="F862" s="21" t="n">
        <v>1</v>
      </c>
      <c r="G862" s="21" t="n">
        <v>2</v>
      </c>
      <c r="H862" s="21"/>
      <c r="I862" s="21"/>
      <c r="J862" s="21"/>
      <c r="K862" s="22" t="n">
        <f aca="false">INDEX('Porte Honorário'!B:D,MATCH(TabJud!D862,'Porte Honorário'!A:A,0),1)</f>
        <v>709.46</v>
      </c>
      <c r="L862" s="22" t="n">
        <f aca="false">ROUND(C862*K862,2)</f>
        <v>709.46</v>
      </c>
      <c r="M862" s="22" t="n">
        <f aca="false">IF(E862&gt;0,ROUND(E862*'UCO e Filme'!$A$2,2),0)</f>
        <v>0</v>
      </c>
      <c r="N862" s="22" t="n">
        <f aca="false">IF(I862&gt;0,ROUND(I862*'UCO e Filme'!$A$11,2),0)</f>
        <v>0</v>
      </c>
      <c r="O862" s="22" t="n">
        <f aca="false">ROUND(L862+M862+N862,2)</f>
        <v>709.46</v>
      </c>
    </row>
    <row r="863" customFormat="false" ht="11.25" hidden="false" customHeight="true" outlineLevel="0" collapsed="false">
      <c r="A863" s="17" t="n">
        <v>30502241</v>
      </c>
      <c r="B863" s="17" t="s">
        <v>907</v>
      </c>
      <c r="C863" s="23" t="n">
        <v>1</v>
      </c>
      <c r="D863" s="25" t="s">
        <v>385</v>
      </c>
      <c r="E863" s="19"/>
      <c r="F863" s="21" t="n">
        <v>1</v>
      </c>
      <c r="G863" s="21" t="n">
        <v>3</v>
      </c>
      <c r="H863" s="21"/>
      <c r="I863" s="21"/>
      <c r="J863" s="21"/>
      <c r="K863" s="22" t="n">
        <f aca="false">INDEX('Porte Honorário'!B:D,MATCH(TabJud!D863,'Porte Honorário'!A:A,0),1)</f>
        <v>766.81</v>
      </c>
      <c r="L863" s="22" t="n">
        <f aca="false">ROUND(C863*K863,2)</f>
        <v>766.81</v>
      </c>
      <c r="M863" s="22" t="n">
        <f aca="false">IF(E863&gt;0,ROUND(E863*'UCO e Filme'!$A$2,2),0)</f>
        <v>0</v>
      </c>
      <c r="N863" s="22" t="n">
        <f aca="false">IF(I863&gt;0,ROUND(I863*'UCO e Filme'!$A$11,2),0)</f>
        <v>0</v>
      </c>
      <c r="O863" s="22" t="n">
        <f aca="false">ROUND(L863+M863+N863,2)</f>
        <v>766.81</v>
      </c>
    </row>
    <row r="864" customFormat="false" ht="11.25" hidden="false" customHeight="true" outlineLevel="0" collapsed="false">
      <c r="A864" s="17" t="n">
        <v>30502250</v>
      </c>
      <c r="B864" s="17" t="s">
        <v>908</v>
      </c>
      <c r="C864" s="23" t="n">
        <v>1</v>
      </c>
      <c r="D864" s="25" t="s">
        <v>385</v>
      </c>
      <c r="E864" s="19"/>
      <c r="F864" s="21" t="n">
        <v>1</v>
      </c>
      <c r="G864" s="21" t="n">
        <v>2</v>
      </c>
      <c r="H864" s="21"/>
      <c r="I864" s="21"/>
      <c r="J864" s="21"/>
      <c r="K864" s="22" t="n">
        <f aca="false">INDEX('Porte Honorário'!B:D,MATCH(TabJud!D864,'Porte Honorário'!A:A,0),1)</f>
        <v>766.81</v>
      </c>
      <c r="L864" s="22" t="n">
        <f aca="false">ROUND(C864*K864,2)</f>
        <v>766.81</v>
      </c>
      <c r="M864" s="22" t="n">
        <f aca="false">IF(E864&gt;0,ROUND(E864*'UCO e Filme'!$A$2,2),0)</f>
        <v>0</v>
      </c>
      <c r="N864" s="22" t="n">
        <f aca="false">IF(I864&gt;0,ROUND(I864*'UCO e Filme'!$A$11,2),0)</f>
        <v>0</v>
      </c>
      <c r="O864" s="22" t="n">
        <f aca="false">ROUND(L864+M864+N864,2)</f>
        <v>766.81</v>
      </c>
    </row>
    <row r="865" customFormat="false" ht="11.25" hidden="false" customHeight="true" outlineLevel="0" collapsed="false">
      <c r="A865" s="17" t="n">
        <v>30502268</v>
      </c>
      <c r="B865" s="17" t="s">
        <v>909</v>
      </c>
      <c r="C865" s="23" t="n">
        <v>1</v>
      </c>
      <c r="D865" s="25" t="s">
        <v>385</v>
      </c>
      <c r="E865" s="19"/>
      <c r="F865" s="21" t="n">
        <v>1</v>
      </c>
      <c r="G865" s="21" t="n">
        <v>2</v>
      </c>
      <c r="H865" s="21"/>
      <c r="I865" s="21"/>
      <c r="J865" s="21"/>
      <c r="K865" s="22" t="n">
        <f aca="false">INDEX('Porte Honorário'!B:D,MATCH(TabJud!D865,'Porte Honorário'!A:A,0),1)</f>
        <v>766.81</v>
      </c>
      <c r="L865" s="22" t="n">
        <f aca="false">ROUND(C865*K865,2)</f>
        <v>766.81</v>
      </c>
      <c r="M865" s="22" t="n">
        <f aca="false">IF(E865&gt;0,ROUND(E865*'UCO e Filme'!$A$2,2),0)</f>
        <v>0</v>
      </c>
      <c r="N865" s="22" t="n">
        <f aca="false">IF(I865&gt;0,ROUND(I865*'UCO e Filme'!$A$11,2),0)</f>
        <v>0</v>
      </c>
      <c r="O865" s="22" t="n">
        <f aca="false">ROUND(L865+M865+N865,2)</f>
        <v>766.81</v>
      </c>
    </row>
    <row r="866" customFormat="false" ht="11.25" hidden="false" customHeight="true" outlineLevel="0" collapsed="false">
      <c r="A866" s="17" t="n">
        <v>30502276</v>
      </c>
      <c r="B866" s="17" t="s">
        <v>910</v>
      </c>
      <c r="C866" s="23" t="n">
        <v>1</v>
      </c>
      <c r="D866" s="25" t="s">
        <v>310</v>
      </c>
      <c r="E866" s="19"/>
      <c r="F866" s="21" t="n">
        <v>1</v>
      </c>
      <c r="G866" s="21" t="n">
        <v>2</v>
      </c>
      <c r="H866" s="21"/>
      <c r="I866" s="21"/>
      <c r="J866" s="21"/>
      <c r="K866" s="22" t="n">
        <f aca="false">INDEX('Porte Honorário'!B:D,MATCH(TabJud!D866,'Porte Honorário'!A:A,0),1)</f>
        <v>802.86</v>
      </c>
      <c r="L866" s="22" t="n">
        <f aca="false">ROUND(C866*K866,2)</f>
        <v>802.86</v>
      </c>
      <c r="M866" s="22" t="n">
        <f aca="false">IF(E866&gt;0,ROUND(E866*'UCO e Filme'!$A$2,2),0)</f>
        <v>0</v>
      </c>
      <c r="N866" s="22" t="n">
        <f aca="false">IF(I866&gt;0,ROUND(I866*'UCO e Filme'!$A$11,2),0)</f>
        <v>0</v>
      </c>
      <c r="O866" s="22" t="n">
        <f aca="false">ROUND(L866+M866+N866,2)</f>
        <v>802.86</v>
      </c>
    </row>
    <row r="867" customFormat="false" ht="22.5" hidden="false" customHeight="true" outlineLevel="0" collapsed="false">
      <c r="A867" s="17" t="n">
        <v>30502284</v>
      </c>
      <c r="B867" s="17" t="s">
        <v>911</v>
      </c>
      <c r="C867" s="23" t="n">
        <v>1</v>
      </c>
      <c r="D867" s="25" t="s">
        <v>385</v>
      </c>
      <c r="E867" s="19"/>
      <c r="F867" s="21" t="n">
        <v>1</v>
      </c>
      <c r="G867" s="21" t="n">
        <v>5</v>
      </c>
      <c r="H867" s="21"/>
      <c r="I867" s="21"/>
      <c r="J867" s="21"/>
      <c r="K867" s="22" t="n">
        <f aca="false">INDEX('Porte Honorário'!B:D,MATCH(TabJud!D867,'Porte Honorário'!A:A,0),1)</f>
        <v>766.81</v>
      </c>
      <c r="L867" s="22" t="n">
        <f aca="false">ROUND(C867*K867,2)</f>
        <v>766.81</v>
      </c>
      <c r="M867" s="22" t="n">
        <f aca="false">IF(E867&gt;0,ROUND(E867*'UCO e Filme'!$A$2,2),0)</f>
        <v>0</v>
      </c>
      <c r="N867" s="22" t="n">
        <f aca="false">IF(I867&gt;0,ROUND(I867*'UCO e Filme'!$A$11,2),0)</f>
        <v>0</v>
      </c>
      <c r="O867" s="22" t="n">
        <f aca="false">ROUND(L867+M867+N867,2)</f>
        <v>766.81</v>
      </c>
    </row>
    <row r="868" customFormat="false" ht="11.25" hidden="false" customHeight="true" outlineLevel="0" collapsed="false">
      <c r="A868" s="17" t="n">
        <v>30502292</v>
      </c>
      <c r="B868" s="17" t="s">
        <v>912</v>
      </c>
      <c r="C868" s="23" t="n">
        <v>1</v>
      </c>
      <c r="D868" s="25" t="s">
        <v>247</v>
      </c>
      <c r="E868" s="19" t="n">
        <v>33.8</v>
      </c>
      <c r="F868" s="21" t="n">
        <v>1</v>
      </c>
      <c r="G868" s="21" t="n">
        <v>4</v>
      </c>
      <c r="H868" s="21"/>
      <c r="I868" s="21"/>
      <c r="J868" s="21"/>
      <c r="K868" s="22" t="n">
        <f aca="false">INDEX('Porte Honorário'!B:D,MATCH(TabJud!D868,'Porte Honorário'!A:A,0),1)</f>
        <v>542.33</v>
      </c>
      <c r="L868" s="22" t="n">
        <f aca="false">ROUND(C868*K868,2)</f>
        <v>542.33</v>
      </c>
      <c r="M868" s="22" t="n">
        <f aca="false">IF(E868&gt;0,ROUND(E868*'UCO e Filme'!$A$2,2),0)</f>
        <v>637.47</v>
      </c>
      <c r="N868" s="22" t="n">
        <f aca="false">IF(I868&gt;0,ROUND(I868*'UCO e Filme'!$A$11,2),0)</f>
        <v>0</v>
      </c>
      <c r="O868" s="22" t="n">
        <f aca="false">ROUND(L868+M868+N868,2)</f>
        <v>1179.8</v>
      </c>
    </row>
    <row r="869" customFormat="false" ht="11.25" hidden="false" customHeight="true" outlineLevel="0" collapsed="false">
      <c r="A869" s="17" t="n">
        <v>30502306</v>
      </c>
      <c r="B869" s="17" t="s">
        <v>913</v>
      </c>
      <c r="C869" s="23" t="n">
        <v>1</v>
      </c>
      <c r="D869" s="25" t="s">
        <v>436</v>
      </c>
      <c r="E869" s="19" t="n">
        <v>38.5</v>
      </c>
      <c r="F869" s="21" t="n">
        <v>2</v>
      </c>
      <c r="G869" s="21" t="n">
        <v>5</v>
      </c>
      <c r="H869" s="21"/>
      <c r="I869" s="21"/>
      <c r="J869" s="21"/>
      <c r="K869" s="22" t="n">
        <f aca="false">INDEX('Porte Honorário'!B:D,MATCH(TabJud!D869,'Porte Honorário'!A:A,0),1)</f>
        <v>1269.81</v>
      </c>
      <c r="L869" s="22" t="n">
        <f aca="false">ROUND(C869*K869,2)</f>
        <v>1269.81</v>
      </c>
      <c r="M869" s="22" t="n">
        <f aca="false">IF(E869&gt;0,ROUND(E869*'UCO e Filme'!$A$2,2),0)</f>
        <v>726.11</v>
      </c>
      <c r="N869" s="22" t="n">
        <f aca="false">IF(I869&gt;0,ROUND(I869*'UCO e Filme'!$A$11,2),0)</f>
        <v>0</v>
      </c>
      <c r="O869" s="22" t="n">
        <f aca="false">ROUND(L869+M869+N869,2)</f>
        <v>1995.92</v>
      </c>
    </row>
    <row r="870" customFormat="false" ht="11.25" hidden="false" customHeight="true" outlineLevel="0" collapsed="false">
      <c r="A870" s="17" t="n">
        <v>30502314</v>
      </c>
      <c r="B870" s="17" t="s">
        <v>914</v>
      </c>
      <c r="C870" s="23" t="n">
        <v>1</v>
      </c>
      <c r="D870" s="25" t="s">
        <v>339</v>
      </c>
      <c r="E870" s="19" t="n">
        <v>33.8</v>
      </c>
      <c r="F870" s="21" t="n">
        <v>1</v>
      </c>
      <c r="G870" s="21" t="n">
        <v>3</v>
      </c>
      <c r="H870" s="21"/>
      <c r="I870" s="21"/>
      <c r="J870" s="21"/>
      <c r="K870" s="22" t="n">
        <f aca="false">INDEX('Porte Honorário'!B:D,MATCH(TabJud!D870,'Porte Honorário'!A:A,0),1)</f>
        <v>991.29</v>
      </c>
      <c r="L870" s="22" t="n">
        <f aca="false">ROUND(C870*K870,2)</f>
        <v>991.29</v>
      </c>
      <c r="M870" s="22" t="n">
        <f aca="false">IF(E870&gt;0,ROUND(E870*'UCO e Filme'!$A$2,2),0)</f>
        <v>637.47</v>
      </c>
      <c r="N870" s="22" t="n">
        <f aca="false">IF(I870&gt;0,ROUND(I870*'UCO e Filme'!$A$11,2),0)</f>
        <v>0</v>
      </c>
      <c r="O870" s="22" t="n">
        <f aca="false">ROUND(L870+M870+N870,2)</f>
        <v>1628.76</v>
      </c>
    </row>
    <row r="871" customFormat="false" ht="11.25" hidden="false" customHeight="true" outlineLevel="0" collapsed="false">
      <c r="A871" s="17" t="n">
        <v>30502322</v>
      </c>
      <c r="B871" s="17" t="s">
        <v>915</v>
      </c>
      <c r="C871" s="23" t="n">
        <v>1</v>
      </c>
      <c r="D871" s="25" t="s">
        <v>339</v>
      </c>
      <c r="E871" s="19" t="n">
        <v>33.8</v>
      </c>
      <c r="F871" s="21" t="n">
        <v>1</v>
      </c>
      <c r="G871" s="21" t="n">
        <v>4</v>
      </c>
      <c r="H871" s="21"/>
      <c r="I871" s="21"/>
      <c r="J871" s="21"/>
      <c r="K871" s="22" t="n">
        <f aca="false">INDEX('Porte Honorário'!B:D,MATCH(TabJud!D871,'Porte Honorário'!A:A,0),1)</f>
        <v>991.29</v>
      </c>
      <c r="L871" s="22" t="n">
        <f aca="false">ROUND(C871*K871,2)</f>
        <v>991.29</v>
      </c>
      <c r="M871" s="22" t="n">
        <f aca="false">IF(E871&gt;0,ROUND(E871*'UCO e Filme'!$A$2,2),0)</f>
        <v>637.47</v>
      </c>
      <c r="N871" s="22" t="n">
        <f aca="false">IF(I871&gt;0,ROUND(I871*'UCO e Filme'!$A$11,2),0)</f>
        <v>0</v>
      </c>
      <c r="O871" s="22" t="n">
        <f aca="false">ROUND(L871+M871+N871,2)</f>
        <v>1628.76</v>
      </c>
    </row>
    <row r="872" customFormat="false" ht="11.25" hidden="false" customHeight="true" outlineLevel="0" collapsed="false">
      <c r="A872" s="17" t="n">
        <v>30502349</v>
      </c>
      <c r="B872" s="17" t="s">
        <v>916</v>
      </c>
      <c r="C872" s="23" t="n">
        <v>1</v>
      </c>
      <c r="D872" s="25" t="s">
        <v>339</v>
      </c>
      <c r="E872" s="19" t="n">
        <v>33.8</v>
      </c>
      <c r="F872" s="21" t="n">
        <v>1</v>
      </c>
      <c r="G872" s="21" t="n">
        <v>3</v>
      </c>
      <c r="H872" s="21"/>
      <c r="I872" s="21"/>
      <c r="J872" s="21"/>
      <c r="K872" s="22" t="n">
        <f aca="false">INDEX('Porte Honorário'!B:D,MATCH(TabJud!D872,'Porte Honorário'!A:A,0),1)</f>
        <v>991.29</v>
      </c>
      <c r="L872" s="22" t="n">
        <f aca="false">ROUND(C872*K872,2)</f>
        <v>991.29</v>
      </c>
      <c r="M872" s="22" t="n">
        <f aca="false">IF(E872&gt;0,ROUND(E872*'UCO e Filme'!$A$2,2),0)</f>
        <v>637.47</v>
      </c>
      <c r="N872" s="22" t="n">
        <f aca="false">IF(I872&gt;0,ROUND(I872*'UCO e Filme'!$A$11,2),0)</f>
        <v>0</v>
      </c>
      <c r="O872" s="22" t="n">
        <f aca="false">ROUND(L872+M872+N872,2)</f>
        <v>1628.76</v>
      </c>
    </row>
    <row r="873" customFormat="false" ht="11.25" hidden="false" customHeight="true" outlineLevel="0" collapsed="false">
      <c r="A873" s="17" t="n">
        <v>30502357</v>
      </c>
      <c r="B873" s="17" t="s">
        <v>917</v>
      </c>
      <c r="C873" s="23" t="n">
        <v>1</v>
      </c>
      <c r="D873" s="25" t="s">
        <v>339</v>
      </c>
      <c r="E873" s="19" t="n">
        <v>33.8</v>
      </c>
      <c r="F873" s="21" t="n">
        <v>1</v>
      </c>
      <c r="G873" s="21" t="n">
        <v>3</v>
      </c>
      <c r="H873" s="21"/>
      <c r="I873" s="21"/>
      <c r="J873" s="21"/>
      <c r="K873" s="22" t="n">
        <f aca="false">INDEX('Porte Honorário'!B:D,MATCH(TabJud!D873,'Porte Honorário'!A:A,0),1)</f>
        <v>991.29</v>
      </c>
      <c r="L873" s="22" t="n">
        <f aca="false">ROUND(C873*K873,2)</f>
        <v>991.29</v>
      </c>
      <c r="M873" s="22" t="n">
        <f aca="false">IF(E873&gt;0,ROUND(E873*'UCO e Filme'!$A$2,2),0)</f>
        <v>637.47</v>
      </c>
      <c r="N873" s="22" t="n">
        <f aca="false">IF(I873&gt;0,ROUND(I873*'UCO e Filme'!$A$11,2),0)</f>
        <v>0</v>
      </c>
      <c r="O873" s="22" t="n">
        <f aca="false">ROUND(L873+M873+N873,2)</f>
        <v>1628.76</v>
      </c>
    </row>
    <row r="874" customFormat="false" ht="11.25" hidden="false" customHeight="true" outlineLevel="0" collapsed="false">
      <c r="A874" s="17" t="n">
        <v>30502365</v>
      </c>
      <c r="B874" s="17" t="s">
        <v>918</v>
      </c>
      <c r="C874" s="23" t="n">
        <v>1</v>
      </c>
      <c r="D874" s="25" t="s">
        <v>339</v>
      </c>
      <c r="E874" s="19" t="n">
        <v>33.8</v>
      </c>
      <c r="F874" s="21" t="n">
        <v>1</v>
      </c>
      <c r="G874" s="21" t="n">
        <v>3</v>
      </c>
      <c r="H874" s="21"/>
      <c r="I874" s="21"/>
      <c r="J874" s="21"/>
      <c r="K874" s="22" t="n">
        <f aca="false">INDEX('Porte Honorário'!B:D,MATCH(TabJud!D874,'Porte Honorário'!A:A,0),1)</f>
        <v>991.29</v>
      </c>
      <c r="L874" s="22" t="n">
        <f aca="false">ROUND(C874*K874,2)</f>
        <v>991.29</v>
      </c>
      <c r="M874" s="22" t="n">
        <f aca="false">IF(E874&gt;0,ROUND(E874*'UCO e Filme'!$A$2,2),0)</f>
        <v>637.47</v>
      </c>
      <c r="N874" s="22" t="n">
        <f aca="false">IF(I874&gt;0,ROUND(I874*'UCO e Filme'!$A$11,2),0)</f>
        <v>0</v>
      </c>
      <c r="O874" s="22" t="n">
        <f aca="false">ROUND(L874+M874+N874,2)</f>
        <v>1628.76</v>
      </c>
    </row>
    <row r="875" customFormat="false" ht="22.5" hidden="false" customHeight="true" outlineLevel="0" collapsed="false">
      <c r="A875" s="15" t="s">
        <v>919</v>
      </c>
      <c r="B875" s="15"/>
      <c r="C875" s="15"/>
      <c r="D875" s="15"/>
      <c r="E875" s="15"/>
      <c r="F875" s="15"/>
      <c r="G875" s="15"/>
      <c r="H875" s="15"/>
      <c r="I875" s="15"/>
      <c r="J875" s="15"/>
      <c r="K875" s="15"/>
      <c r="L875" s="15"/>
      <c r="M875" s="15"/>
      <c r="N875" s="15"/>
      <c r="O875" s="15"/>
    </row>
    <row r="876" customFormat="false" ht="22.5" hidden="false" customHeight="true" outlineLevel="0" collapsed="false">
      <c r="A876" s="15" t="s">
        <v>920</v>
      </c>
      <c r="B876" s="15"/>
      <c r="C876" s="15"/>
      <c r="D876" s="15"/>
      <c r="E876" s="15"/>
      <c r="F876" s="15"/>
      <c r="G876" s="15"/>
      <c r="H876" s="15"/>
      <c r="I876" s="15"/>
      <c r="J876" s="15"/>
      <c r="K876" s="15"/>
      <c r="L876" s="15"/>
      <c r="M876" s="15"/>
      <c r="N876" s="15"/>
      <c r="O876" s="15"/>
    </row>
    <row r="877" customFormat="false" ht="22.5" hidden="false" customHeight="true" outlineLevel="0" collapsed="false">
      <c r="A877" s="15" t="s">
        <v>921</v>
      </c>
      <c r="B877" s="15"/>
      <c r="C877" s="15"/>
      <c r="D877" s="15"/>
      <c r="E877" s="15"/>
      <c r="F877" s="15"/>
      <c r="G877" s="15"/>
      <c r="H877" s="15"/>
      <c r="I877" s="15"/>
      <c r="J877" s="15"/>
      <c r="K877" s="15"/>
      <c r="L877" s="15"/>
      <c r="M877" s="15"/>
      <c r="N877" s="15"/>
      <c r="O877" s="15"/>
    </row>
    <row r="878" customFormat="false" ht="22.5" hidden="false" customHeight="true" outlineLevel="0" collapsed="false">
      <c r="A878" s="15" t="s">
        <v>922</v>
      </c>
      <c r="B878" s="15"/>
      <c r="C878" s="15"/>
      <c r="D878" s="15"/>
      <c r="E878" s="15"/>
      <c r="F878" s="15"/>
      <c r="G878" s="15"/>
      <c r="H878" s="15"/>
      <c r="I878" s="15"/>
      <c r="J878" s="15"/>
      <c r="K878" s="15"/>
      <c r="L878" s="15"/>
      <c r="M878" s="15"/>
      <c r="N878" s="15"/>
      <c r="O878" s="15"/>
    </row>
    <row r="879" customFormat="false" ht="22.5" hidden="false" customHeight="true" outlineLevel="0" collapsed="false">
      <c r="A879" s="15" t="s">
        <v>923</v>
      </c>
      <c r="B879" s="15"/>
      <c r="C879" s="15"/>
      <c r="D879" s="15"/>
      <c r="E879" s="15"/>
      <c r="F879" s="15"/>
      <c r="G879" s="15"/>
      <c r="H879" s="15"/>
      <c r="I879" s="15"/>
      <c r="J879" s="15"/>
      <c r="K879" s="15"/>
      <c r="L879" s="15"/>
      <c r="M879" s="15"/>
      <c r="N879" s="15"/>
      <c r="O879" s="15"/>
    </row>
    <row r="880" customFormat="false" ht="22.5" hidden="false" customHeight="true" outlineLevel="0" collapsed="false">
      <c r="A880" s="15" t="s">
        <v>924</v>
      </c>
      <c r="B880" s="15"/>
      <c r="C880" s="15"/>
      <c r="D880" s="15"/>
      <c r="E880" s="15"/>
      <c r="F880" s="15"/>
      <c r="G880" s="15"/>
      <c r="H880" s="15"/>
      <c r="I880" s="15"/>
      <c r="J880" s="15"/>
      <c r="K880" s="15"/>
      <c r="L880" s="15"/>
      <c r="M880" s="15"/>
      <c r="N880" s="15"/>
      <c r="O880" s="15"/>
    </row>
    <row r="881" customFormat="false" ht="22.5" hidden="false" customHeight="true" outlineLevel="0" collapsed="false">
      <c r="A881" s="15" t="s">
        <v>925</v>
      </c>
      <c r="B881" s="15"/>
      <c r="C881" s="15"/>
      <c r="D881" s="15"/>
      <c r="E881" s="15"/>
      <c r="F881" s="15"/>
      <c r="G881" s="15"/>
      <c r="H881" s="15"/>
      <c r="I881" s="15"/>
      <c r="J881" s="15"/>
      <c r="K881" s="15"/>
      <c r="L881" s="15"/>
      <c r="M881" s="15"/>
      <c r="N881" s="15"/>
      <c r="O881" s="15"/>
    </row>
    <row r="882" customFormat="false" ht="22.5" hidden="false" customHeight="true" outlineLevel="0" collapsed="false">
      <c r="A882" s="15" t="s">
        <v>926</v>
      </c>
      <c r="B882" s="15"/>
      <c r="C882" s="15"/>
      <c r="D882" s="15"/>
      <c r="E882" s="15"/>
      <c r="F882" s="15"/>
      <c r="G882" s="15"/>
      <c r="H882" s="15"/>
      <c r="I882" s="15"/>
      <c r="J882" s="15"/>
      <c r="K882" s="15"/>
      <c r="L882" s="15"/>
      <c r="M882" s="15"/>
      <c r="N882" s="15"/>
      <c r="O882" s="15"/>
    </row>
    <row r="883" customFormat="false" ht="22.5" hidden="false" customHeight="true" outlineLevel="0" collapsed="false">
      <c r="A883" s="15" t="s">
        <v>927</v>
      </c>
      <c r="B883" s="15"/>
      <c r="C883" s="15"/>
      <c r="D883" s="15"/>
      <c r="E883" s="15"/>
      <c r="F883" s="15"/>
      <c r="G883" s="15"/>
      <c r="H883" s="15"/>
      <c r="I883" s="15"/>
      <c r="J883" s="15"/>
      <c r="K883" s="15"/>
      <c r="L883" s="15"/>
      <c r="M883" s="15"/>
      <c r="N883" s="15"/>
      <c r="O883" s="15"/>
    </row>
    <row r="884" customFormat="false" ht="22.5" hidden="false" customHeight="true" outlineLevel="0" collapsed="false">
      <c r="A884" s="15" t="s">
        <v>928</v>
      </c>
      <c r="B884" s="15"/>
      <c r="C884" s="15"/>
      <c r="D884" s="15"/>
      <c r="E884" s="15"/>
      <c r="F884" s="15"/>
      <c r="G884" s="15"/>
      <c r="H884" s="15"/>
      <c r="I884" s="15"/>
      <c r="J884" s="15"/>
      <c r="K884" s="15"/>
      <c r="L884" s="15"/>
      <c r="M884" s="15"/>
      <c r="N884" s="15"/>
      <c r="O884" s="15"/>
    </row>
    <row r="885" customFormat="false" ht="22.5" hidden="false" customHeight="true" outlineLevel="0" collapsed="false">
      <c r="A885" s="15" t="s">
        <v>929</v>
      </c>
      <c r="B885" s="15"/>
      <c r="C885" s="15"/>
      <c r="D885" s="15"/>
      <c r="E885" s="15"/>
      <c r="F885" s="15"/>
      <c r="G885" s="15"/>
      <c r="H885" s="15"/>
      <c r="I885" s="15"/>
      <c r="J885" s="15"/>
      <c r="K885" s="15"/>
      <c r="L885" s="15"/>
      <c r="M885" s="15"/>
      <c r="N885" s="15"/>
      <c r="O885" s="15"/>
    </row>
    <row r="886" customFormat="false" ht="22.5" hidden="false" customHeight="true" outlineLevel="0" collapsed="false">
      <c r="A886" s="15" t="s">
        <v>930</v>
      </c>
      <c r="B886" s="15"/>
      <c r="C886" s="15"/>
      <c r="D886" s="15"/>
      <c r="E886" s="15"/>
      <c r="F886" s="15"/>
      <c r="G886" s="15"/>
      <c r="H886" s="15"/>
      <c r="I886" s="15"/>
      <c r="J886" s="15"/>
      <c r="K886" s="15"/>
      <c r="L886" s="15"/>
      <c r="M886" s="15"/>
      <c r="N886" s="15"/>
      <c r="O886" s="15"/>
    </row>
    <row r="887" customFormat="false" ht="22.5" hidden="false" customHeight="true" outlineLevel="0" collapsed="false">
      <c r="A887" s="15" t="s">
        <v>931</v>
      </c>
      <c r="B887" s="15"/>
      <c r="C887" s="15"/>
      <c r="D887" s="15"/>
      <c r="E887" s="15"/>
      <c r="F887" s="15"/>
      <c r="G887" s="15"/>
      <c r="H887" s="15"/>
      <c r="I887" s="15"/>
      <c r="J887" s="15"/>
      <c r="K887" s="15"/>
      <c r="L887" s="15"/>
      <c r="M887" s="15"/>
      <c r="N887" s="15"/>
      <c r="O887" s="15"/>
    </row>
    <row r="888" customFormat="false" ht="22.5" hidden="false" customHeight="true" outlineLevel="0" collapsed="false">
      <c r="A888" s="15" t="s">
        <v>932</v>
      </c>
      <c r="B888" s="15"/>
      <c r="C888" s="15"/>
      <c r="D888" s="15"/>
      <c r="E888" s="15"/>
      <c r="F888" s="15"/>
      <c r="G888" s="15"/>
      <c r="H888" s="15"/>
      <c r="I888" s="15"/>
      <c r="J888" s="15"/>
      <c r="K888" s="15"/>
      <c r="L888" s="15"/>
      <c r="M888" s="15"/>
      <c r="N888" s="15"/>
      <c r="O888" s="15"/>
    </row>
    <row r="889" customFormat="false" ht="22.5" hidden="false" customHeight="true" outlineLevel="0" collapsed="false">
      <c r="A889" s="15" t="s">
        <v>933</v>
      </c>
      <c r="B889" s="15"/>
      <c r="C889" s="15"/>
      <c r="D889" s="15"/>
      <c r="E889" s="15"/>
      <c r="F889" s="15"/>
      <c r="G889" s="15"/>
      <c r="H889" s="15"/>
      <c r="I889" s="15"/>
      <c r="J889" s="15"/>
      <c r="K889" s="15"/>
      <c r="L889" s="15"/>
      <c r="M889" s="15"/>
      <c r="N889" s="15"/>
      <c r="O889" s="15"/>
    </row>
    <row r="890" customFormat="false" ht="27.75" hidden="false" customHeight="true" outlineLevel="0" collapsed="false">
      <c r="A890" s="14" t="s">
        <v>934</v>
      </c>
      <c r="B890" s="14"/>
      <c r="C890" s="14"/>
      <c r="D890" s="14"/>
      <c r="E890" s="14"/>
      <c r="F890" s="14"/>
      <c r="G890" s="14"/>
      <c r="H890" s="14"/>
      <c r="I890" s="14"/>
      <c r="J890" s="14"/>
      <c r="K890" s="14"/>
      <c r="L890" s="14"/>
      <c r="M890" s="14"/>
      <c r="N890" s="14"/>
      <c r="O890" s="14"/>
    </row>
    <row r="891" customFormat="false" ht="11.25" hidden="false" customHeight="true" outlineLevel="0" collapsed="false">
      <c r="A891" s="17" t="n">
        <v>30601010</v>
      </c>
      <c r="B891" s="17" t="s">
        <v>935</v>
      </c>
      <c r="C891" s="23" t="n">
        <v>1</v>
      </c>
      <c r="D891" s="25" t="s">
        <v>490</v>
      </c>
      <c r="E891" s="19"/>
      <c r="F891" s="21" t="n">
        <v>2</v>
      </c>
      <c r="G891" s="21" t="n">
        <v>5</v>
      </c>
      <c r="H891" s="21"/>
      <c r="I891" s="21"/>
      <c r="J891" s="21"/>
      <c r="K891" s="22" t="n">
        <f aca="false">INDEX('Porte Honorário'!B:D,MATCH(TabJud!D891,'Porte Honorário'!A:A,0),1)</f>
        <v>1409.1</v>
      </c>
      <c r="L891" s="22" t="n">
        <f aca="false">ROUND(C891*K891,2)</f>
        <v>1409.1</v>
      </c>
      <c r="M891" s="22" t="n">
        <f aca="false">IF(E891&gt;0,ROUND(E891*'UCO e Filme'!$A$2,2),0)</f>
        <v>0</v>
      </c>
      <c r="N891" s="22" t="n">
        <f aca="false">IF(I891&gt;0,ROUND(I891*'UCO e Filme'!$A$11,2),0)</f>
        <v>0</v>
      </c>
      <c r="O891" s="22" t="n">
        <f aca="false">ROUND(L891+M891+N891,2)</f>
        <v>1409.1</v>
      </c>
    </row>
    <row r="892" customFormat="false" ht="11.25" hidden="false" customHeight="true" outlineLevel="0" collapsed="false">
      <c r="A892" s="17" t="n">
        <v>30601029</v>
      </c>
      <c r="B892" s="17" t="s">
        <v>936</v>
      </c>
      <c r="C892" s="23" t="n">
        <v>1</v>
      </c>
      <c r="D892" s="25" t="s">
        <v>310</v>
      </c>
      <c r="E892" s="19"/>
      <c r="F892" s="21" t="n">
        <v>1</v>
      </c>
      <c r="G892" s="21" t="n">
        <v>2</v>
      </c>
      <c r="H892" s="21"/>
      <c r="I892" s="21"/>
      <c r="J892" s="21"/>
      <c r="K892" s="22" t="n">
        <f aca="false">INDEX('Porte Honorário'!B:D,MATCH(TabJud!D892,'Porte Honorário'!A:A,0),1)</f>
        <v>802.86</v>
      </c>
      <c r="L892" s="22" t="n">
        <f aca="false">ROUND(C892*K892,2)</f>
        <v>802.86</v>
      </c>
      <c r="M892" s="22" t="n">
        <f aca="false">IF(E892&gt;0,ROUND(E892*'UCO e Filme'!$A$2,2),0)</f>
        <v>0</v>
      </c>
      <c r="N892" s="22" t="n">
        <f aca="false">IF(I892&gt;0,ROUND(I892*'UCO e Filme'!$A$11,2),0)</f>
        <v>0</v>
      </c>
      <c r="O892" s="22" t="n">
        <f aca="false">ROUND(L892+M892+N892,2)</f>
        <v>802.86</v>
      </c>
    </row>
    <row r="893" customFormat="false" ht="11.25" hidden="false" customHeight="true" outlineLevel="0" collapsed="false">
      <c r="A893" s="17" t="n">
        <v>30601037</v>
      </c>
      <c r="B893" s="17" t="s">
        <v>937</v>
      </c>
      <c r="C893" s="23" t="n">
        <v>1</v>
      </c>
      <c r="D893" s="25" t="s">
        <v>335</v>
      </c>
      <c r="E893" s="19"/>
      <c r="F893" s="21" t="n">
        <v>1</v>
      </c>
      <c r="G893" s="21" t="n">
        <v>4</v>
      </c>
      <c r="H893" s="21"/>
      <c r="I893" s="21"/>
      <c r="J893" s="21"/>
      <c r="K893" s="22" t="n">
        <f aca="false">INDEX('Porte Honorário'!B:D,MATCH(TabJud!D893,'Porte Honorário'!A:A,0),1)</f>
        <v>1091.25</v>
      </c>
      <c r="L893" s="22" t="n">
        <f aca="false">ROUND(C893*K893,2)</f>
        <v>1091.25</v>
      </c>
      <c r="M893" s="22" t="n">
        <f aca="false">IF(E893&gt;0,ROUND(E893*'UCO e Filme'!$A$2,2),0)</f>
        <v>0</v>
      </c>
      <c r="N893" s="22" t="n">
        <f aca="false">IF(I893&gt;0,ROUND(I893*'UCO e Filme'!$A$11,2),0)</f>
        <v>0</v>
      </c>
      <c r="O893" s="22" t="n">
        <f aca="false">ROUND(L893+M893+N893,2)</f>
        <v>1091.25</v>
      </c>
    </row>
    <row r="894" customFormat="false" ht="11.25" hidden="false" customHeight="true" outlineLevel="0" collapsed="false">
      <c r="A894" s="17" t="n">
        <v>30601045</v>
      </c>
      <c r="B894" s="17" t="s">
        <v>938</v>
      </c>
      <c r="C894" s="23" t="n">
        <v>1</v>
      </c>
      <c r="D894" s="25" t="s">
        <v>436</v>
      </c>
      <c r="E894" s="19"/>
      <c r="F894" s="21" t="n">
        <v>2</v>
      </c>
      <c r="G894" s="21" t="n">
        <v>5</v>
      </c>
      <c r="H894" s="21"/>
      <c r="I894" s="21"/>
      <c r="J894" s="21"/>
      <c r="K894" s="22" t="n">
        <f aca="false">INDEX('Porte Honorário'!B:D,MATCH(TabJud!D894,'Porte Honorário'!A:A,0),1)</f>
        <v>1269.81</v>
      </c>
      <c r="L894" s="22" t="n">
        <f aca="false">ROUND(C894*K894,2)</f>
        <v>1269.81</v>
      </c>
      <c r="M894" s="22" t="n">
        <f aca="false">IF(E894&gt;0,ROUND(E894*'UCO e Filme'!$A$2,2),0)</f>
        <v>0</v>
      </c>
      <c r="N894" s="22" t="n">
        <f aca="false">IF(I894&gt;0,ROUND(I894*'UCO e Filme'!$A$11,2),0)</f>
        <v>0</v>
      </c>
      <c r="O894" s="22" t="n">
        <f aca="false">ROUND(L894+M894+N894,2)</f>
        <v>1269.81</v>
      </c>
    </row>
    <row r="895" customFormat="false" ht="11.25" hidden="false" customHeight="true" outlineLevel="0" collapsed="false">
      <c r="A895" s="17" t="n">
        <v>30601053</v>
      </c>
      <c r="B895" s="17" t="s">
        <v>939</v>
      </c>
      <c r="C895" s="23" t="n">
        <v>1</v>
      </c>
      <c r="D895" s="25" t="s">
        <v>73</v>
      </c>
      <c r="E895" s="19"/>
      <c r="F895" s="21" t="n">
        <v>1</v>
      </c>
      <c r="G895" s="21" t="n">
        <v>3</v>
      </c>
      <c r="H895" s="21"/>
      <c r="I895" s="21"/>
      <c r="J895" s="21"/>
      <c r="K895" s="22" t="n">
        <f aca="false">INDEX('Porte Honorário'!B:D,MATCH(TabJud!D895,'Porte Honorário'!A:A,0),1)</f>
        <v>360.46</v>
      </c>
      <c r="L895" s="22" t="n">
        <f aca="false">ROUND(C895*K895,2)</f>
        <v>360.46</v>
      </c>
      <c r="M895" s="22" t="n">
        <f aca="false">IF(E895&gt;0,ROUND(E895*'UCO e Filme'!$A$2,2),0)</f>
        <v>0</v>
      </c>
      <c r="N895" s="22" t="n">
        <f aca="false">IF(I895&gt;0,ROUND(I895*'UCO e Filme'!$A$11,2),0)</f>
        <v>0</v>
      </c>
      <c r="O895" s="22" t="n">
        <f aca="false">ROUND(L895+M895+N895,2)</f>
        <v>360.46</v>
      </c>
    </row>
    <row r="896" customFormat="false" ht="11.25" hidden="false" customHeight="true" outlineLevel="0" collapsed="false">
      <c r="A896" s="17" t="n">
        <v>30601070</v>
      </c>
      <c r="B896" s="17" t="s">
        <v>940</v>
      </c>
      <c r="C896" s="23" t="n">
        <v>1</v>
      </c>
      <c r="D896" s="25" t="s">
        <v>436</v>
      </c>
      <c r="E896" s="19"/>
      <c r="F896" s="21" t="n">
        <v>2</v>
      </c>
      <c r="G896" s="21" t="n">
        <v>6</v>
      </c>
      <c r="H896" s="21"/>
      <c r="I896" s="21"/>
      <c r="J896" s="21"/>
      <c r="K896" s="22" t="n">
        <f aca="false">INDEX('Porte Honorário'!B:D,MATCH(TabJud!D896,'Porte Honorário'!A:A,0),1)</f>
        <v>1269.81</v>
      </c>
      <c r="L896" s="22" t="n">
        <f aca="false">ROUND(C896*K896,2)</f>
        <v>1269.81</v>
      </c>
      <c r="M896" s="22" t="n">
        <f aca="false">IF(E896&gt;0,ROUND(E896*'UCO e Filme'!$A$2,2),0)</f>
        <v>0</v>
      </c>
      <c r="N896" s="22" t="n">
        <f aca="false">IF(I896&gt;0,ROUND(I896*'UCO e Filme'!$A$11,2),0)</f>
        <v>0</v>
      </c>
      <c r="O896" s="22" t="n">
        <f aca="false">ROUND(L896+M896+N896,2)</f>
        <v>1269.81</v>
      </c>
    </row>
    <row r="897" customFormat="false" ht="11.25" hidden="false" customHeight="true" outlineLevel="0" collapsed="false">
      <c r="A897" s="17" t="n">
        <v>30601088</v>
      </c>
      <c r="B897" s="17" t="s">
        <v>941</v>
      </c>
      <c r="C897" s="23" t="n">
        <v>1</v>
      </c>
      <c r="D897" s="25" t="s">
        <v>449</v>
      </c>
      <c r="E897" s="19"/>
      <c r="F897" s="21" t="n">
        <v>2</v>
      </c>
      <c r="G897" s="21" t="n">
        <v>4</v>
      </c>
      <c r="H897" s="21"/>
      <c r="I897" s="21"/>
      <c r="J897" s="21"/>
      <c r="K897" s="22" t="n">
        <f aca="false">INDEX('Porte Honorário'!B:D,MATCH(TabJud!D897,'Porte Honorário'!A:A,0),1)</f>
        <v>1171.51</v>
      </c>
      <c r="L897" s="22" t="n">
        <f aca="false">ROUND(C897*K897,2)</f>
        <v>1171.51</v>
      </c>
      <c r="M897" s="22" t="n">
        <f aca="false">IF(E897&gt;0,ROUND(E897*'UCO e Filme'!$A$2,2),0)</f>
        <v>0</v>
      </c>
      <c r="N897" s="22" t="n">
        <f aca="false">IF(I897&gt;0,ROUND(I897*'UCO e Filme'!$A$11,2),0)</f>
        <v>0</v>
      </c>
      <c r="O897" s="22" t="n">
        <f aca="false">ROUND(L897+M897+N897,2)</f>
        <v>1171.51</v>
      </c>
    </row>
    <row r="898" customFormat="false" ht="11.25" hidden="false" customHeight="true" outlineLevel="0" collapsed="false">
      <c r="A898" s="17" t="n">
        <v>30601096</v>
      </c>
      <c r="B898" s="17" t="s">
        <v>942</v>
      </c>
      <c r="C898" s="23" t="n">
        <v>1</v>
      </c>
      <c r="D898" s="25" t="s">
        <v>436</v>
      </c>
      <c r="E898" s="19"/>
      <c r="F898" s="21" t="n">
        <v>2</v>
      </c>
      <c r="G898" s="21" t="n">
        <v>5</v>
      </c>
      <c r="H898" s="21"/>
      <c r="I898" s="21"/>
      <c r="J898" s="21"/>
      <c r="K898" s="22" t="n">
        <f aca="false">INDEX('Porte Honorário'!B:D,MATCH(TabJud!D898,'Porte Honorário'!A:A,0),1)</f>
        <v>1269.81</v>
      </c>
      <c r="L898" s="22" t="n">
        <f aca="false">ROUND(C898*K898,2)</f>
        <v>1269.81</v>
      </c>
      <c r="M898" s="22" t="n">
        <f aca="false">IF(E898&gt;0,ROUND(E898*'UCO e Filme'!$A$2,2),0)</f>
        <v>0</v>
      </c>
      <c r="N898" s="22" t="n">
        <f aca="false">IF(I898&gt;0,ROUND(I898*'UCO e Filme'!$A$11,2),0)</f>
        <v>0</v>
      </c>
      <c r="O898" s="22" t="n">
        <f aca="false">ROUND(L898+M898+N898,2)</f>
        <v>1269.81</v>
      </c>
    </row>
    <row r="899" customFormat="false" ht="11.25" hidden="false" customHeight="true" outlineLevel="0" collapsed="false">
      <c r="A899" s="17" t="n">
        <v>30601100</v>
      </c>
      <c r="B899" s="17" t="s">
        <v>943</v>
      </c>
      <c r="C899" s="23" t="n">
        <v>1</v>
      </c>
      <c r="D899" s="25" t="s">
        <v>449</v>
      </c>
      <c r="E899" s="19"/>
      <c r="F899" s="21" t="n">
        <v>1</v>
      </c>
      <c r="G899" s="21" t="n">
        <v>4</v>
      </c>
      <c r="H899" s="21"/>
      <c r="I899" s="21"/>
      <c r="J899" s="21"/>
      <c r="K899" s="22" t="n">
        <f aca="false">INDEX('Porte Honorário'!B:D,MATCH(TabJud!D899,'Porte Honorário'!A:A,0),1)</f>
        <v>1171.51</v>
      </c>
      <c r="L899" s="22" t="n">
        <f aca="false">ROUND(C899*K899,2)</f>
        <v>1171.51</v>
      </c>
      <c r="M899" s="22" t="n">
        <f aca="false">IF(E899&gt;0,ROUND(E899*'UCO e Filme'!$A$2,2),0)</f>
        <v>0</v>
      </c>
      <c r="N899" s="22" t="n">
        <f aca="false">IF(I899&gt;0,ROUND(I899*'UCO e Filme'!$A$11,2),0)</f>
        <v>0</v>
      </c>
      <c r="O899" s="22" t="n">
        <f aca="false">ROUND(L899+M899+N899,2)</f>
        <v>1171.51</v>
      </c>
    </row>
    <row r="900" customFormat="false" ht="11.25" hidden="false" customHeight="true" outlineLevel="0" collapsed="false">
      <c r="A900" s="17" t="n">
        <v>30601118</v>
      </c>
      <c r="B900" s="17" t="s">
        <v>944</v>
      </c>
      <c r="C900" s="23" t="n">
        <v>1</v>
      </c>
      <c r="D900" s="25" t="s">
        <v>449</v>
      </c>
      <c r="E900" s="19"/>
      <c r="F900" s="21" t="n">
        <v>2</v>
      </c>
      <c r="G900" s="21" t="n">
        <v>5</v>
      </c>
      <c r="H900" s="21"/>
      <c r="I900" s="21"/>
      <c r="J900" s="21"/>
      <c r="K900" s="22" t="n">
        <f aca="false">INDEX('Porte Honorário'!B:D,MATCH(TabJud!D900,'Porte Honorário'!A:A,0),1)</f>
        <v>1171.51</v>
      </c>
      <c r="L900" s="22" t="n">
        <f aca="false">ROUND(C900*K900,2)</f>
        <v>1171.51</v>
      </c>
      <c r="M900" s="22" t="n">
        <f aca="false">IF(E900&gt;0,ROUND(E900*'UCO e Filme'!$A$2,2),0)</f>
        <v>0</v>
      </c>
      <c r="N900" s="22" t="n">
        <f aca="false">IF(I900&gt;0,ROUND(I900*'UCO e Filme'!$A$11,2),0)</f>
        <v>0</v>
      </c>
      <c r="O900" s="22" t="n">
        <f aca="false">ROUND(L900+M900+N900,2)</f>
        <v>1171.51</v>
      </c>
    </row>
    <row r="901" customFormat="false" ht="11.25" hidden="false" customHeight="true" outlineLevel="0" collapsed="false">
      <c r="A901" s="17" t="n">
        <v>30601126</v>
      </c>
      <c r="B901" s="17" t="s">
        <v>945</v>
      </c>
      <c r="C901" s="23" t="n">
        <v>1</v>
      </c>
      <c r="D901" s="25" t="s">
        <v>449</v>
      </c>
      <c r="E901" s="19"/>
      <c r="F901" s="21" t="n">
        <v>3</v>
      </c>
      <c r="G901" s="21" t="n">
        <v>6</v>
      </c>
      <c r="H901" s="21"/>
      <c r="I901" s="21"/>
      <c r="J901" s="21"/>
      <c r="K901" s="22" t="n">
        <f aca="false">INDEX('Porte Honorário'!B:D,MATCH(TabJud!D901,'Porte Honorário'!A:A,0),1)</f>
        <v>1171.51</v>
      </c>
      <c r="L901" s="22" t="n">
        <f aca="false">ROUND(C901*K901,2)</f>
        <v>1171.51</v>
      </c>
      <c r="M901" s="22" t="n">
        <f aca="false">IF(E901&gt;0,ROUND(E901*'UCO e Filme'!$A$2,2),0)</f>
        <v>0</v>
      </c>
      <c r="N901" s="22" t="n">
        <f aca="false">IF(I901&gt;0,ROUND(I901*'UCO e Filme'!$A$11,2),0)</f>
        <v>0</v>
      </c>
      <c r="O901" s="22" t="n">
        <f aca="false">ROUND(L901+M901+N901,2)</f>
        <v>1171.51</v>
      </c>
    </row>
    <row r="902" customFormat="false" ht="11.25" hidden="false" customHeight="true" outlineLevel="0" collapsed="false">
      <c r="A902" s="17" t="n">
        <v>30601134</v>
      </c>
      <c r="B902" s="17" t="s">
        <v>946</v>
      </c>
      <c r="C902" s="23" t="n">
        <v>1</v>
      </c>
      <c r="D902" s="25" t="s">
        <v>473</v>
      </c>
      <c r="E902" s="19"/>
      <c r="F902" s="21" t="n">
        <v>2</v>
      </c>
      <c r="G902" s="21" t="n">
        <v>6</v>
      </c>
      <c r="H902" s="21"/>
      <c r="I902" s="21"/>
      <c r="J902" s="21"/>
      <c r="K902" s="22" t="n">
        <f aca="false">INDEX('Porte Honorário'!B:D,MATCH(TabJud!D902,'Porte Honorário'!A:A,0),1)</f>
        <v>1491.02</v>
      </c>
      <c r="L902" s="22" t="n">
        <f aca="false">ROUND(C902*K902,2)</f>
        <v>1491.02</v>
      </c>
      <c r="M902" s="22" t="n">
        <f aca="false">IF(E902&gt;0,ROUND(E902*'UCO e Filme'!$A$2,2),0)</f>
        <v>0</v>
      </c>
      <c r="N902" s="22" t="n">
        <f aca="false">IF(I902&gt;0,ROUND(I902*'UCO e Filme'!$A$11,2),0)</f>
        <v>0</v>
      </c>
      <c r="O902" s="22" t="n">
        <f aca="false">ROUND(L902+M902+N902,2)</f>
        <v>1491.02</v>
      </c>
    </row>
    <row r="903" customFormat="false" ht="11.25" hidden="false" customHeight="true" outlineLevel="0" collapsed="false">
      <c r="A903" s="17" t="n">
        <v>30601142</v>
      </c>
      <c r="B903" s="17" t="s">
        <v>947</v>
      </c>
      <c r="C903" s="23" t="n">
        <v>1</v>
      </c>
      <c r="D903" s="25" t="s">
        <v>296</v>
      </c>
      <c r="E903" s="19"/>
      <c r="F903" s="21" t="n">
        <v>1</v>
      </c>
      <c r="G903" s="21" t="n">
        <v>2</v>
      </c>
      <c r="H903" s="21"/>
      <c r="I903" s="21"/>
      <c r="J903" s="21"/>
      <c r="K903" s="22" t="n">
        <f aca="false">INDEX('Porte Honorário'!B:D,MATCH(TabJud!D903,'Porte Honorário'!A:A,0),1)</f>
        <v>709.46</v>
      </c>
      <c r="L903" s="22" t="n">
        <f aca="false">ROUND(C903*K903,2)</f>
        <v>709.46</v>
      </c>
      <c r="M903" s="22" t="n">
        <f aca="false">IF(E903&gt;0,ROUND(E903*'UCO e Filme'!$A$2,2),0)</f>
        <v>0</v>
      </c>
      <c r="N903" s="22" t="n">
        <f aca="false">IF(I903&gt;0,ROUND(I903*'UCO e Filme'!$A$11,2),0)</f>
        <v>0</v>
      </c>
      <c r="O903" s="22" t="n">
        <f aca="false">ROUND(L903+M903+N903,2)</f>
        <v>709.46</v>
      </c>
    </row>
    <row r="904" customFormat="false" ht="11.25" hidden="false" customHeight="true" outlineLevel="0" collapsed="false">
      <c r="A904" s="17" t="n">
        <v>30601150</v>
      </c>
      <c r="B904" s="17" t="s">
        <v>948</v>
      </c>
      <c r="C904" s="23" t="n">
        <v>1</v>
      </c>
      <c r="D904" s="25" t="s">
        <v>449</v>
      </c>
      <c r="E904" s="19"/>
      <c r="F904" s="21" t="n">
        <v>2</v>
      </c>
      <c r="G904" s="21" t="n">
        <v>6</v>
      </c>
      <c r="H904" s="21"/>
      <c r="I904" s="21"/>
      <c r="J904" s="21"/>
      <c r="K904" s="22" t="n">
        <f aca="false">INDEX('Porte Honorário'!B:D,MATCH(TabJud!D904,'Porte Honorário'!A:A,0),1)</f>
        <v>1171.51</v>
      </c>
      <c r="L904" s="22" t="n">
        <f aca="false">ROUND(C904*K904,2)</f>
        <v>1171.51</v>
      </c>
      <c r="M904" s="22" t="n">
        <f aca="false">IF(E904&gt;0,ROUND(E904*'UCO e Filme'!$A$2,2),0)</f>
        <v>0</v>
      </c>
      <c r="N904" s="22" t="n">
        <f aca="false">IF(I904&gt;0,ROUND(I904*'UCO e Filme'!$A$11,2),0)</f>
        <v>0</v>
      </c>
      <c r="O904" s="22" t="n">
        <f aca="false">ROUND(L904+M904+N904,2)</f>
        <v>1171.51</v>
      </c>
    </row>
    <row r="905" customFormat="false" ht="11.25" hidden="false" customHeight="true" outlineLevel="0" collapsed="false">
      <c r="A905" s="17" t="n">
        <v>30601169</v>
      </c>
      <c r="B905" s="17" t="s">
        <v>949</v>
      </c>
      <c r="C905" s="23" t="n">
        <v>1</v>
      </c>
      <c r="D905" s="25" t="s">
        <v>490</v>
      </c>
      <c r="E905" s="19"/>
      <c r="F905" s="21" t="n">
        <v>2</v>
      </c>
      <c r="G905" s="21" t="n">
        <v>5</v>
      </c>
      <c r="H905" s="21"/>
      <c r="I905" s="21"/>
      <c r="J905" s="21"/>
      <c r="K905" s="22" t="n">
        <f aca="false">INDEX('Porte Honorário'!B:D,MATCH(TabJud!D905,'Porte Honorário'!A:A,0),1)</f>
        <v>1409.1</v>
      </c>
      <c r="L905" s="22" t="n">
        <f aca="false">ROUND(C905*K905,2)</f>
        <v>1409.1</v>
      </c>
      <c r="M905" s="22" t="n">
        <f aca="false">IF(E905&gt;0,ROUND(E905*'UCO e Filme'!$A$2,2),0)</f>
        <v>0</v>
      </c>
      <c r="N905" s="22" t="n">
        <f aca="false">IF(I905&gt;0,ROUND(I905*'UCO e Filme'!$A$11,2),0)</f>
        <v>0</v>
      </c>
      <c r="O905" s="22" t="n">
        <f aca="false">ROUND(L905+M905+N905,2)</f>
        <v>1409.1</v>
      </c>
    </row>
    <row r="906" customFormat="false" ht="11.25" hidden="false" customHeight="true" outlineLevel="0" collapsed="false">
      <c r="A906" s="17" t="n">
        <v>30601177</v>
      </c>
      <c r="B906" s="17" t="s">
        <v>950</v>
      </c>
      <c r="C906" s="23" t="n">
        <v>1</v>
      </c>
      <c r="D906" s="25" t="s">
        <v>343</v>
      </c>
      <c r="E906" s="19"/>
      <c r="F906" s="21" t="n">
        <v>1</v>
      </c>
      <c r="G906" s="21" t="n">
        <v>4</v>
      </c>
      <c r="H906" s="21"/>
      <c r="I906" s="21"/>
      <c r="J906" s="21"/>
      <c r="K906" s="22" t="n">
        <f aca="false">INDEX('Porte Honorário'!B:D,MATCH(TabJud!D906,'Porte Honorário'!A:A,0),1)</f>
        <v>909.36</v>
      </c>
      <c r="L906" s="22" t="n">
        <f aca="false">ROUND(C906*K906,2)</f>
        <v>909.36</v>
      </c>
      <c r="M906" s="22" t="n">
        <f aca="false">IF(E906&gt;0,ROUND(E906*'UCO e Filme'!$A$2,2),0)</f>
        <v>0</v>
      </c>
      <c r="N906" s="22" t="n">
        <f aca="false">IF(I906&gt;0,ROUND(I906*'UCO e Filme'!$A$11,2),0)</f>
        <v>0</v>
      </c>
      <c r="O906" s="22" t="n">
        <f aca="false">ROUND(L906+M906+N906,2)</f>
        <v>909.36</v>
      </c>
    </row>
    <row r="907" customFormat="false" ht="11.25" hidden="false" customHeight="true" outlineLevel="0" collapsed="false">
      <c r="A907" s="17" t="n">
        <v>30601185</v>
      </c>
      <c r="B907" s="17" t="s">
        <v>951</v>
      </c>
      <c r="C907" s="23" t="n">
        <v>1</v>
      </c>
      <c r="D907" s="25" t="s">
        <v>310</v>
      </c>
      <c r="E907" s="19"/>
      <c r="F907" s="21" t="n">
        <v>1</v>
      </c>
      <c r="G907" s="21" t="n">
        <v>4</v>
      </c>
      <c r="H907" s="21"/>
      <c r="I907" s="21"/>
      <c r="J907" s="21"/>
      <c r="K907" s="22" t="n">
        <f aca="false">INDEX('Porte Honorário'!B:D,MATCH(TabJud!D907,'Porte Honorário'!A:A,0),1)</f>
        <v>802.86</v>
      </c>
      <c r="L907" s="22" t="n">
        <f aca="false">ROUND(C907*K907,2)</f>
        <v>802.86</v>
      </c>
      <c r="M907" s="22" t="n">
        <f aca="false">IF(E907&gt;0,ROUND(E907*'UCO e Filme'!$A$2,2),0)</f>
        <v>0</v>
      </c>
      <c r="N907" s="22" t="n">
        <f aca="false">IF(I907&gt;0,ROUND(I907*'UCO e Filme'!$A$11,2),0)</f>
        <v>0</v>
      </c>
      <c r="O907" s="22" t="n">
        <f aca="false">ROUND(L907+M907+N907,2)</f>
        <v>802.86</v>
      </c>
    </row>
    <row r="908" customFormat="false" ht="11.25" hidden="false" customHeight="true" outlineLevel="0" collapsed="false">
      <c r="A908" s="17" t="n">
        <v>30601193</v>
      </c>
      <c r="B908" s="17" t="s">
        <v>952</v>
      </c>
      <c r="C908" s="23" t="n">
        <v>1</v>
      </c>
      <c r="D908" s="25" t="s">
        <v>335</v>
      </c>
      <c r="E908" s="19"/>
      <c r="F908" s="21" t="n">
        <v>2</v>
      </c>
      <c r="G908" s="21" t="n">
        <v>5</v>
      </c>
      <c r="H908" s="21"/>
      <c r="I908" s="21"/>
      <c r="J908" s="21"/>
      <c r="K908" s="22" t="n">
        <f aca="false">INDEX('Porte Honorário'!B:D,MATCH(TabJud!D908,'Porte Honorário'!A:A,0),1)</f>
        <v>1091.25</v>
      </c>
      <c r="L908" s="22" t="n">
        <f aca="false">ROUND(C908*K908,2)</f>
        <v>1091.25</v>
      </c>
      <c r="M908" s="22" t="n">
        <f aca="false">IF(E908&gt;0,ROUND(E908*'UCO e Filme'!$A$2,2),0)</f>
        <v>0</v>
      </c>
      <c r="N908" s="22" t="n">
        <f aca="false">IF(I908&gt;0,ROUND(I908*'UCO e Filme'!$A$11,2),0)</f>
        <v>0</v>
      </c>
      <c r="O908" s="22" t="n">
        <f aca="false">ROUND(L908+M908+N908,2)</f>
        <v>1091.25</v>
      </c>
    </row>
    <row r="909" customFormat="false" ht="11.25" hidden="false" customHeight="true" outlineLevel="0" collapsed="false">
      <c r="A909" s="17" t="n">
        <v>30601207</v>
      </c>
      <c r="B909" s="17" t="s">
        <v>953</v>
      </c>
      <c r="C909" s="23" t="n">
        <v>1</v>
      </c>
      <c r="D909" s="25" t="s">
        <v>335</v>
      </c>
      <c r="E909" s="19"/>
      <c r="F909" s="21" t="n">
        <v>1</v>
      </c>
      <c r="G909" s="21" t="n">
        <v>2</v>
      </c>
      <c r="H909" s="21"/>
      <c r="I909" s="21"/>
      <c r="J909" s="21"/>
      <c r="K909" s="22" t="n">
        <f aca="false">INDEX('Porte Honorário'!B:D,MATCH(TabJud!D909,'Porte Honorário'!A:A,0),1)</f>
        <v>1091.25</v>
      </c>
      <c r="L909" s="22" t="n">
        <f aca="false">ROUND(C909*K909,2)</f>
        <v>1091.25</v>
      </c>
      <c r="M909" s="22" t="n">
        <f aca="false">IF(E909&gt;0,ROUND(E909*'UCO e Filme'!$A$2,2),0)</f>
        <v>0</v>
      </c>
      <c r="N909" s="22" t="n">
        <f aca="false">IF(I909&gt;0,ROUND(I909*'UCO e Filme'!$A$11,2),0)</f>
        <v>0</v>
      </c>
      <c r="O909" s="22" t="n">
        <f aca="false">ROUND(L909+M909+N909,2)</f>
        <v>1091.25</v>
      </c>
    </row>
    <row r="910" customFormat="false" ht="11.25" hidden="false" customHeight="true" outlineLevel="0" collapsed="false">
      <c r="A910" s="17" t="n">
        <v>30601215</v>
      </c>
      <c r="B910" s="17" t="s">
        <v>954</v>
      </c>
      <c r="C910" s="23" t="n">
        <v>1</v>
      </c>
      <c r="D910" s="25" t="s">
        <v>335</v>
      </c>
      <c r="E910" s="19"/>
      <c r="F910" s="21" t="n">
        <v>2</v>
      </c>
      <c r="G910" s="21" t="n">
        <v>4</v>
      </c>
      <c r="H910" s="21"/>
      <c r="I910" s="21"/>
      <c r="J910" s="21"/>
      <c r="K910" s="22" t="n">
        <f aca="false">INDEX('Porte Honorário'!B:D,MATCH(TabJud!D910,'Porte Honorário'!A:A,0),1)</f>
        <v>1091.25</v>
      </c>
      <c r="L910" s="22" t="n">
        <f aca="false">ROUND(C910*K910,2)</f>
        <v>1091.25</v>
      </c>
      <c r="M910" s="22" t="n">
        <f aca="false">IF(E910&gt;0,ROUND(E910*'UCO e Filme'!$A$2,2),0)</f>
        <v>0</v>
      </c>
      <c r="N910" s="22" t="n">
        <f aca="false">IF(I910&gt;0,ROUND(I910*'UCO e Filme'!$A$11,2),0)</f>
        <v>0</v>
      </c>
      <c r="O910" s="22" t="n">
        <f aca="false">ROUND(L910+M910+N910,2)</f>
        <v>1091.25</v>
      </c>
    </row>
    <row r="911" customFormat="false" ht="11.25" hidden="false" customHeight="true" outlineLevel="0" collapsed="false">
      <c r="A911" s="17" t="n">
        <v>30601223</v>
      </c>
      <c r="B911" s="17" t="s">
        <v>955</v>
      </c>
      <c r="C911" s="23" t="n">
        <v>1</v>
      </c>
      <c r="D911" s="25" t="s">
        <v>69</v>
      </c>
      <c r="E911" s="19"/>
      <c r="F911" s="21" t="n">
        <v>1</v>
      </c>
      <c r="G911" s="21" t="n">
        <v>2</v>
      </c>
      <c r="H911" s="21"/>
      <c r="I911" s="21"/>
      <c r="J911" s="21"/>
      <c r="K911" s="22" t="n">
        <f aca="false">INDEX('Porte Honorário'!B:D,MATCH(TabJud!D911,'Porte Honorário'!A:A,0),1)</f>
        <v>209.71</v>
      </c>
      <c r="L911" s="22" t="n">
        <f aca="false">ROUND(C911*K911,2)</f>
        <v>209.71</v>
      </c>
      <c r="M911" s="22" t="n">
        <f aca="false">IF(E911&gt;0,ROUND(E911*'UCO e Filme'!$A$2,2),0)</f>
        <v>0</v>
      </c>
      <c r="N911" s="22" t="n">
        <f aca="false">IF(I911&gt;0,ROUND(I911*'UCO e Filme'!$A$11,2),0)</f>
        <v>0</v>
      </c>
      <c r="O911" s="22" t="n">
        <f aca="false">ROUND(L911+M911+N911,2)</f>
        <v>209.71</v>
      </c>
    </row>
    <row r="912" customFormat="false" ht="11.25" hidden="false" customHeight="true" outlineLevel="0" collapsed="false">
      <c r="A912" s="17" t="n">
        <v>30601231</v>
      </c>
      <c r="B912" s="17" t="s">
        <v>956</v>
      </c>
      <c r="C912" s="23" t="n">
        <v>1</v>
      </c>
      <c r="D912" s="25" t="s">
        <v>82</v>
      </c>
      <c r="E912" s="19"/>
      <c r="F912" s="21"/>
      <c r="G912" s="21" t="n">
        <v>0</v>
      </c>
      <c r="H912" s="21"/>
      <c r="I912" s="21"/>
      <c r="J912" s="21"/>
      <c r="K912" s="22" t="n">
        <f aca="false">INDEX('Porte Honorário'!B:D,MATCH(TabJud!D912,'Porte Honorário'!A:A,0),1)</f>
        <v>88.48</v>
      </c>
      <c r="L912" s="22" t="n">
        <f aca="false">ROUND(C912*K912,2)</f>
        <v>88.48</v>
      </c>
      <c r="M912" s="22" t="n">
        <f aca="false">IF(E912&gt;0,ROUND(E912*'UCO e Filme'!$A$2,2),0)</f>
        <v>0</v>
      </c>
      <c r="N912" s="22" t="n">
        <f aca="false">IF(I912&gt;0,ROUND(I912*'UCO e Filme'!$A$11,2),0)</f>
        <v>0</v>
      </c>
      <c r="O912" s="22" t="n">
        <f aca="false">ROUND(L912+M912+N912,2)</f>
        <v>88.48</v>
      </c>
    </row>
    <row r="913" customFormat="false" ht="11.25" hidden="false" customHeight="true" outlineLevel="0" collapsed="false">
      <c r="A913" s="17" t="n">
        <v>30601240</v>
      </c>
      <c r="B913" s="17" t="s">
        <v>957</v>
      </c>
      <c r="C913" s="23" t="n">
        <v>1</v>
      </c>
      <c r="D913" s="25" t="s">
        <v>310</v>
      </c>
      <c r="E913" s="19"/>
      <c r="F913" s="21" t="n">
        <v>1</v>
      </c>
      <c r="G913" s="21" t="n">
        <v>3</v>
      </c>
      <c r="H913" s="21"/>
      <c r="I913" s="21"/>
      <c r="J913" s="21"/>
      <c r="K913" s="22" t="n">
        <f aca="false">INDEX('Porte Honorário'!B:D,MATCH(TabJud!D913,'Porte Honorário'!A:A,0),1)</f>
        <v>802.86</v>
      </c>
      <c r="L913" s="22" t="n">
        <f aca="false">ROUND(C913*K913,2)</f>
        <v>802.86</v>
      </c>
      <c r="M913" s="22" t="n">
        <f aca="false">IF(E913&gt;0,ROUND(E913*'UCO e Filme'!$A$2,2),0)</f>
        <v>0</v>
      </c>
      <c r="N913" s="22" t="n">
        <f aca="false">IF(I913&gt;0,ROUND(I913*'UCO e Filme'!$A$11,2),0)</f>
        <v>0</v>
      </c>
      <c r="O913" s="22" t="n">
        <f aca="false">ROUND(L913+M913+N913,2)</f>
        <v>802.86</v>
      </c>
    </row>
    <row r="914" customFormat="false" ht="11.25" hidden="false" customHeight="true" outlineLevel="0" collapsed="false">
      <c r="A914" s="17" t="n">
        <v>30601258</v>
      </c>
      <c r="B914" s="17" t="s">
        <v>958</v>
      </c>
      <c r="C914" s="23" t="n">
        <v>1</v>
      </c>
      <c r="D914" s="25" t="s">
        <v>73</v>
      </c>
      <c r="E914" s="19"/>
      <c r="F914" s="21" t="n">
        <v>1</v>
      </c>
      <c r="G914" s="21" t="n">
        <v>2</v>
      </c>
      <c r="H914" s="21"/>
      <c r="I914" s="21"/>
      <c r="J914" s="21"/>
      <c r="K914" s="22" t="n">
        <f aca="false">INDEX('Porte Honorário'!B:D,MATCH(TabJud!D914,'Porte Honorário'!A:A,0),1)</f>
        <v>360.46</v>
      </c>
      <c r="L914" s="22" t="n">
        <f aca="false">ROUND(C914*K914,2)</f>
        <v>360.46</v>
      </c>
      <c r="M914" s="22" t="n">
        <f aca="false">IF(E914&gt;0,ROUND(E914*'UCO e Filme'!$A$2,2),0)</f>
        <v>0</v>
      </c>
      <c r="N914" s="22" t="n">
        <f aca="false">IF(I914&gt;0,ROUND(I914*'UCO e Filme'!$A$11,2),0)</f>
        <v>0</v>
      </c>
      <c r="O914" s="22" t="n">
        <f aca="false">ROUND(L914+M914+N914,2)</f>
        <v>360.46</v>
      </c>
    </row>
    <row r="915" customFormat="false" ht="11.25" hidden="false" customHeight="true" outlineLevel="0" collapsed="false">
      <c r="A915" s="17" t="n">
        <v>30601266</v>
      </c>
      <c r="B915" s="17" t="s">
        <v>959</v>
      </c>
      <c r="C915" s="23" t="n">
        <v>1</v>
      </c>
      <c r="D915" s="25" t="s">
        <v>103</v>
      </c>
      <c r="E915" s="19"/>
      <c r="F915" s="21"/>
      <c r="G915" s="21" t="n">
        <v>1</v>
      </c>
      <c r="H915" s="21"/>
      <c r="I915" s="21"/>
      <c r="J915" s="21"/>
      <c r="K915" s="22" t="n">
        <f aca="false">INDEX('Porte Honorário'!B:D,MATCH(TabJud!D915,'Porte Honorário'!A:A,0),1)</f>
        <v>183.5</v>
      </c>
      <c r="L915" s="22" t="n">
        <f aca="false">ROUND(C915*K915,2)</f>
        <v>183.5</v>
      </c>
      <c r="M915" s="22" t="n">
        <f aca="false">IF(E915&gt;0,ROUND(E915*'UCO e Filme'!$A$2,2),0)</f>
        <v>0</v>
      </c>
      <c r="N915" s="22" t="n">
        <f aca="false">IF(I915&gt;0,ROUND(I915*'UCO e Filme'!$A$11,2),0)</f>
        <v>0</v>
      </c>
      <c r="O915" s="22" t="n">
        <f aca="false">ROUND(L915+M915+N915,2)</f>
        <v>183.5</v>
      </c>
    </row>
    <row r="916" customFormat="false" ht="11.25" hidden="false" customHeight="true" outlineLevel="0" collapsed="false">
      <c r="A916" s="17" t="n">
        <v>30601274</v>
      </c>
      <c r="B916" s="17" t="s">
        <v>960</v>
      </c>
      <c r="C916" s="23" t="n">
        <v>1</v>
      </c>
      <c r="D916" s="25" t="s">
        <v>961</v>
      </c>
      <c r="E916" s="19" t="n">
        <v>42.9</v>
      </c>
      <c r="F916" s="21" t="n">
        <v>2</v>
      </c>
      <c r="G916" s="21" t="n">
        <v>5</v>
      </c>
      <c r="H916" s="21"/>
      <c r="I916" s="21"/>
      <c r="J916" s="21"/>
      <c r="K916" s="22" t="n">
        <f aca="false">INDEX('Porte Honorário'!B:D,MATCH(TabJud!D916,'Porte Honorário'!A:A,0),1)</f>
        <v>1859.66</v>
      </c>
      <c r="L916" s="22" t="n">
        <f aca="false">ROUND(C916*K916,2)</f>
        <v>1859.66</v>
      </c>
      <c r="M916" s="22" t="n">
        <f aca="false">IF(E916&gt;0,ROUND(E916*'UCO e Filme'!$A$2,2),0)</f>
        <v>809.09</v>
      </c>
      <c r="N916" s="22" t="n">
        <f aca="false">IF(I916&gt;0,ROUND(I916*'UCO e Filme'!$A$11,2),0)</f>
        <v>0</v>
      </c>
      <c r="O916" s="22" t="n">
        <f aca="false">ROUND(L916+M916+N916,2)</f>
        <v>2668.75</v>
      </c>
    </row>
    <row r="917" customFormat="false" ht="11.25" hidden="false" customHeight="true" outlineLevel="0" collapsed="false">
      <c r="A917" s="17" t="n">
        <v>30601282</v>
      </c>
      <c r="B917" s="17" t="s">
        <v>962</v>
      </c>
      <c r="C917" s="23" t="n">
        <v>1</v>
      </c>
      <c r="D917" s="25" t="s">
        <v>473</v>
      </c>
      <c r="E917" s="19" t="n">
        <v>38.5</v>
      </c>
      <c r="F917" s="21" t="n">
        <v>2</v>
      </c>
      <c r="G917" s="21" t="n">
        <v>5</v>
      </c>
      <c r="H917" s="21"/>
      <c r="I917" s="21"/>
      <c r="J917" s="21"/>
      <c r="K917" s="22" t="n">
        <f aca="false">INDEX('Porte Honorário'!B:D,MATCH(TabJud!D917,'Porte Honorário'!A:A,0),1)</f>
        <v>1491.02</v>
      </c>
      <c r="L917" s="22" t="n">
        <f aca="false">ROUND(C917*K917,2)</f>
        <v>1491.02</v>
      </c>
      <c r="M917" s="22" t="n">
        <f aca="false">IF(E917&gt;0,ROUND(E917*'UCO e Filme'!$A$2,2),0)</f>
        <v>726.11</v>
      </c>
      <c r="N917" s="22" t="n">
        <f aca="false">IF(I917&gt;0,ROUND(I917*'UCO e Filme'!$A$11,2),0)</f>
        <v>0</v>
      </c>
      <c r="O917" s="22" t="n">
        <f aca="false">ROUND(L917+M917+N917,2)</f>
        <v>2217.13</v>
      </c>
    </row>
    <row r="918" customFormat="false" ht="11.25" hidden="false" customHeight="true" outlineLevel="0" collapsed="false">
      <c r="A918" s="17" t="n">
        <v>30601290</v>
      </c>
      <c r="B918" s="17" t="s">
        <v>963</v>
      </c>
      <c r="C918" s="23" t="n">
        <v>1</v>
      </c>
      <c r="D918" s="25" t="s">
        <v>335</v>
      </c>
      <c r="E918" s="19"/>
      <c r="F918" s="21" t="n">
        <v>2</v>
      </c>
      <c r="G918" s="21" t="n">
        <v>5</v>
      </c>
      <c r="H918" s="21"/>
      <c r="I918" s="21"/>
      <c r="J918" s="21"/>
      <c r="K918" s="22" t="n">
        <f aca="false">INDEX('Porte Honorário'!B:D,MATCH(TabJud!D918,'Porte Honorário'!A:A,0),1)</f>
        <v>1091.25</v>
      </c>
      <c r="L918" s="22" t="n">
        <f aca="false">ROUND(C918*K918,2)</f>
        <v>1091.25</v>
      </c>
      <c r="M918" s="22" t="n">
        <f aca="false">IF(E918&gt;0,ROUND(E918*'UCO e Filme'!$A$2,2),0)</f>
        <v>0</v>
      </c>
      <c r="N918" s="22" t="n">
        <f aca="false">IF(I918&gt;0,ROUND(I918*'UCO e Filme'!$A$11,2),0)</f>
        <v>0</v>
      </c>
      <c r="O918" s="22" t="n">
        <f aca="false">ROUND(L918+M918+N918,2)</f>
        <v>1091.25</v>
      </c>
    </row>
    <row r="919" customFormat="false" ht="11.25" hidden="false" customHeight="true" outlineLevel="0" collapsed="false">
      <c r="A919" s="17" t="n">
        <v>30601304</v>
      </c>
      <c r="B919" s="17" t="s">
        <v>964</v>
      </c>
      <c r="C919" s="23" t="n">
        <v>1</v>
      </c>
      <c r="D919" s="25" t="s">
        <v>99</v>
      </c>
      <c r="E919" s="19"/>
      <c r="F919" s="21"/>
      <c r="G919" s="21" t="n">
        <v>0</v>
      </c>
      <c r="H919" s="21"/>
      <c r="I919" s="21"/>
      <c r="J919" s="21"/>
      <c r="K919" s="22" t="n">
        <f aca="false">INDEX('Porte Honorário'!B:D,MATCH(TabJud!D919,'Porte Honorário'!A:A,0),1)</f>
        <v>49.16</v>
      </c>
      <c r="L919" s="22" t="n">
        <f aca="false">ROUND(C919*K919,2)</f>
        <v>49.16</v>
      </c>
      <c r="M919" s="22" t="n">
        <f aca="false">IF(E919&gt;0,ROUND(E919*'UCO e Filme'!$A$2,2),0)</f>
        <v>0</v>
      </c>
      <c r="N919" s="22" t="n">
        <f aca="false">IF(I919&gt;0,ROUND(I919*'UCO e Filme'!$A$11,2),0)</f>
        <v>0</v>
      </c>
      <c r="O919" s="22" t="n">
        <f aca="false">ROUND(L919+M919+N919,2)</f>
        <v>49.16</v>
      </c>
    </row>
    <row r="920" customFormat="false" ht="27.75" hidden="false" customHeight="true" outlineLevel="0" collapsed="false">
      <c r="A920" s="17" t="n">
        <v>30602017</v>
      </c>
      <c r="B920" s="17" t="s">
        <v>965</v>
      </c>
      <c r="C920" s="23" t="n">
        <v>1</v>
      </c>
      <c r="D920" s="25" t="s">
        <v>103</v>
      </c>
      <c r="E920" s="19"/>
      <c r="F920" s="21" t="n">
        <v>1</v>
      </c>
      <c r="G920" s="21" t="n">
        <v>2</v>
      </c>
      <c r="H920" s="21"/>
      <c r="I920" s="21"/>
      <c r="J920" s="21"/>
      <c r="K920" s="22" t="n">
        <f aca="false">INDEX('Porte Honorário'!B:D,MATCH(TabJud!D920,'Porte Honorário'!A:A,0),1)</f>
        <v>183.5</v>
      </c>
      <c r="L920" s="22" t="n">
        <f aca="false">ROUND(C920*K920,2)</f>
        <v>183.5</v>
      </c>
      <c r="M920" s="22" t="n">
        <f aca="false">IF(E920&gt;0,ROUND(E920*'UCO e Filme'!$A$2,2),0)</f>
        <v>0</v>
      </c>
      <c r="N920" s="22" t="n">
        <f aca="false">IF(I920&gt;0,ROUND(I920*'UCO e Filme'!$A$11,2),0)</f>
        <v>0</v>
      </c>
      <c r="O920" s="22" t="n">
        <f aca="false">ROUND(L920+M920+N920,2)</f>
        <v>183.5</v>
      </c>
    </row>
    <row r="921" customFormat="false" ht="11.25" hidden="false" customHeight="true" outlineLevel="0" collapsed="false">
      <c r="A921" s="17" t="n">
        <v>30602025</v>
      </c>
      <c r="B921" s="17" t="s">
        <v>966</v>
      </c>
      <c r="C921" s="23" t="n">
        <v>1</v>
      </c>
      <c r="D921" s="25" t="s">
        <v>133</v>
      </c>
      <c r="E921" s="19"/>
      <c r="F921" s="21"/>
      <c r="G921" s="21" t="n">
        <v>0</v>
      </c>
      <c r="H921" s="21"/>
      <c r="I921" s="21"/>
      <c r="J921" s="21"/>
      <c r="K921" s="22" t="n">
        <f aca="false">INDEX('Porte Honorário'!B:D,MATCH(TabJud!D921,'Porte Honorário'!A:A,0),1)</f>
        <v>16.38</v>
      </c>
      <c r="L921" s="22" t="n">
        <f aca="false">ROUND(C921*K921,2)</f>
        <v>16.38</v>
      </c>
      <c r="M921" s="22" t="n">
        <f aca="false">IF(E921&gt;0,ROUND(E921*'UCO e Filme'!$A$2,2),0)</f>
        <v>0</v>
      </c>
      <c r="N921" s="22" t="n">
        <f aca="false">IF(I921&gt;0,ROUND(I921*'UCO e Filme'!$A$11,2),0)</f>
        <v>0</v>
      </c>
      <c r="O921" s="22" t="n">
        <f aca="false">ROUND(L921+M921+N921,2)</f>
        <v>16.38</v>
      </c>
    </row>
    <row r="922" customFormat="false" ht="11.25" hidden="false" customHeight="true" outlineLevel="0" collapsed="false">
      <c r="A922" s="17" t="n">
        <v>30602033</v>
      </c>
      <c r="B922" s="17" t="s">
        <v>967</v>
      </c>
      <c r="C922" s="23" t="n">
        <v>1</v>
      </c>
      <c r="D922" s="25" t="s">
        <v>385</v>
      </c>
      <c r="E922" s="19"/>
      <c r="F922" s="21" t="n">
        <v>1</v>
      </c>
      <c r="G922" s="21" t="n">
        <v>5</v>
      </c>
      <c r="H922" s="21"/>
      <c r="I922" s="21"/>
      <c r="J922" s="21"/>
      <c r="K922" s="22" t="n">
        <f aca="false">INDEX('Porte Honorário'!B:D,MATCH(TabJud!D922,'Porte Honorário'!A:A,0),1)</f>
        <v>766.81</v>
      </c>
      <c r="L922" s="22" t="n">
        <f aca="false">ROUND(C922*K922,2)</f>
        <v>766.81</v>
      </c>
      <c r="M922" s="22" t="n">
        <f aca="false">IF(E922&gt;0,ROUND(E922*'UCO e Filme'!$A$2,2),0)</f>
        <v>0</v>
      </c>
      <c r="N922" s="22" t="n">
        <f aca="false">IF(I922&gt;0,ROUND(I922*'UCO e Filme'!$A$11,2),0)</f>
        <v>0</v>
      </c>
      <c r="O922" s="22" t="n">
        <f aca="false">ROUND(L922+M922+N922,2)</f>
        <v>766.81</v>
      </c>
    </row>
    <row r="923" customFormat="false" ht="11.25" hidden="false" customHeight="true" outlineLevel="0" collapsed="false">
      <c r="A923" s="17" t="n">
        <v>30602041</v>
      </c>
      <c r="B923" s="17" t="s">
        <v>968</v>
      </c>
      <c r="C923" s="23" t="n">
        <v>1</v>
      </c>
      <c r="D923" s="25" t="s">
        <v>103</v>
      </c>
      <c r="E923" s="19"/>
      <c r="F923" s="21" t="n">
        <v>1</v>
      </c>
      <c r="G923" s="21" t="n">
        <v>2</v>
      </c>
      <c r="H923" s="21"/>
      <c r="I923" s="21"/>
      <c r="J923" s="21"/>
      <c r="K923" s="22" t="n">
        <f aca="false">INDEX('Porte Honorário'!B:D,MATCH(TabJud!D923,'Porte Honorário'!A:A,0),1)</f>
        <v>183.5</v>
      </c>
      <c r="L923" s="22" t="n">
        <f aca="false">ROUND(C923*K923,2)</f>
        <v>183.5</v>
      </c>
      <c r="M923" s="22" t="n">
        <f aca="false">IF(E923&gt;0,ROUND(E923*'UCO e Filme'!$A$2,2),0)</f>
        <v>0</v>
      </c>
      <c r="N923" s="22" t="n">
        <f aca="false">IF(I923&gt;0,ROUND(I923*'UCO e Filme'!$A$11,2),0)</f>
        <v>0</v>
      </c>
      <c r="O923" s="22" t="n">
        <f aca="false">ROUND(L923+M923+N923,2)</f>
        <v>183.5</v>
      </c>
    </row>
    <row r="924" customFormat="false" ht="11.25" hidden="false" customHeight="true" outlineLevel="0" collapsed="false">
      <c r="A924" s="17" t="n">
        <v>30602050</v>
      </c>
      <c r="B924" s="17" t="s">
        <v>969</v>
      </c>
      <c r="C924" s="23" t="n">
        <v>1</v>
      </c>
      <c r="D924" s="25" t="s">
        <v>52</v>
      </c>
      <c r="E924" s="19"/>
      <c r="F924" s="21" t="n">
        <v>1</v>
      </c>
      <c r="G924" s="21" t="n">
        <v>2</v>
      </c>
      <c r="H924" s="21"/>
      <c r="I924" s="21"/>
      <c r="J924" s="21"/>
      <c r="K924" s="22" t="n">
        <f aca="false">INDEX('Porte Honorário'!B:D,MATCH(TabJud!D924,'Porte Honorário'!A:A,0),1)</f>
        <v>144.2</v>
      </c>
      <c r="L924" s="22" t="n">
        <f aca="false">ROUND(C924*K924,2)</f>
        <v>144.2</v>
      </c>
      <c r="M924" s="22" t="n">
        <f aca="false">IF(E924&gt;0,ROUND(E924*'UCO e Filme'!$A$2,2),0)</f>
        <v>0</v>
      </c>
      <c r="N924" s="22" t="n">
        <f aca="false">IF(I924&gt;0,ROUND(I924*'UCO e Filme'!$A$11,2),0)</f>
        <v>0</v>
      </c>
      <c r="O924" s="22" t="n">
        <f aca="false">ROUND(L924+M924+N924,2)</f>
        <v>144.2</v>
      </c>
    </row>
    <row r="925" customFormat="false" ht="11.25" hidden="false" customHeight="true" outlineLevel="0" collapsed="false">
      <c r="A925" s="17" t="n">
        <v>30602068</v>
      </c>
      <c r="B925" s="17" t="s">
        <v>970</v>
      </c>
      <c r="C925" s="23" t="n">
        <v>1</v>
      </c>
      <c r="D925" s="25" t="s">
        <v>138</v>
      </c>
      <c r="E925" s="19"/>
      <c r="F925" s="21"/>
      <c r="G925" s="21" t="n">
        <v>1</v>
      </c>
      <c r="H925" s="21"/>
      <c r="I925" s="21"/>
      <c r="J925" s="21"/>
      <c r="K925" s="22" t="n">
        <f aca="false">INDEX('Porte Honorário'!B:D,MATCH(TabJud!D925,'Porte Honorário'!A:A,0),1)</f>
        <v>32.78</v>
      </c>
      <c r="L925" s="22" t="n">
        <f aca="false">ROUND(C925*K925,2)</f>
        <v>32.78</v>
      </c>
      <c r="M925" s="22" t="n">
        <f aca="false">IF(E925&gt;0,ROUND(E925*'UCO e Filme'!$A$2,2),0)</f>
        <v>0</v>
      </c>
      <c r="N925" s="22" t="n">
        <f aca="false">IF(I925&gt;0,ROUND(I925*'UCO e Filme'!$A$11,2),0)</f>
        <v>0</v>
      </c>
      <c r="O925" s="22" t="n">
        <f aca="false">ROUND(L925+M925+N925,2)</f>
        <v>32.78</v>
      </c>
    </row>
    <row r="926" customFormat="false" ht="11.25" hidden="false" customHeight="true" outlineLevel="0" collapsed="false">
      <c r="A926" s="17" t="n">
        <v>30602076</v>
      </c>
      <c r="B926" s="17" t="s">
        <v>971</v>
      </c>
      <c r="C926" s="23" t="n">
        <v>1</v>
      </c>
      <c r="D926" s="25" t="s">
        <v>385</v>
      </c>
      <c r="E926" s="19"/>
      <c r="F926" s="21" t="n">
        <v>1</v>
      </c>
      <c r="G926" s="21" t="n">
        <v>3</v>
      </c>
      <c r="H926" s="21"/>
      <c r="I926" s="21"/>
      <c r="J926" s="21"/>
      <c r="K926" s="22" t="n">
        <f aca="false">INDEX('Porte Honorário'!B:D,MATCH(TabJud!D926,'Porte Honorário'!A:A,0),1)</f>
        <v>766.81</v>
      </c>
      <c r="L926" s="22" t="n">
        <f aca="false">ROUND(C926*K926,2)</f>
        <v>766.81</v>
      </c>
      <c r="M926" s="22" t="n">
        <f aca="false">IF(E926&gt;0,ROUND(E926*'UCO e Filme'!$A$2,2),0)</f>
        <v>0</v>
      </c>
      <c r="N926" s="22" t="n">
        <f aca="false">IF(I926&gt;0,ROUND(I926*'UCO e Filme'!$A$11,2),0)</f>
        <v>0</v>
      </c>
      <c r="O926" s="22" t="n">
        <f aca="false">ROUND(L926+M926+N926,2)</f>
        <v>766.81</v>
      </c>
    </row>
    <row r="927" customFormat="false" ht="11.25" hidden="false" customHeight="true" outlineLevel="0" collapsed="false">
      <c r="A927" s="17" t="n">
        <v>30602084</v>
      </c>
      <c r="B927" s="17" t="s">
        <v>972</v>
      </c>
      <c r="C927" s="23" t="n">
        <v>1</v>
      </c>
      <c r="D927" s="25" t="s">
        <v>141</v>
      </c>
      <c r="E927" s="19"/>
      <c r="F927" s="21" t="n">
        <v>1</v>
      </c>
      <c r="G927" s="21" t="n">
        <v>2</v>
      </c>
      <c r="H927" s="21"/>
      <c r="I927" s="21"/>
      <c r="J927" s="21"/>
      <c r="K927" s="22" t="n">
        <f aca="false">INDEX('Porte Honorário'!B:D,MATCH(TabJud!D927,'Porte Honorário'!A:A,0),1)</f>
        <v>334.24</v>
      </c>
      <c r="L927" s="22" t="n">
        <f aca="false">ROUND(C927*K927,2)</f>
        <v>334.24</v>
      </c>
      <c r="M927" s="22" t="n">
        <f aca="false">IF(E927&gt;0,ROUND(E927*'UCO e Filme'!$A$2,2),0)</f>
        <v>0</v>
      </c>
      <c r="N927" s="22" t="n">
        <f aca="false">IF(I927&gt;0,ROUND(I927*'UCO e Filme'!$A$11,2),0)</f>
        <v>0</v>
      </c>
      <c r="O927" s="22" t="n">
        <f aca="false">ROUND(L927+M927+N927,2)</f>
        <v>334.24</v>
      </c>
    </row>
    <row r="928" customFormat="false" ht="11.25" hidden="false" customHeight="true" outlineLevel="0" collapsed="false">
      <c r="A928" s="17" t="n">
        <v>30602092</v>
      </c>
      <c r="B928" s="17" t="s">
        <v>973</v>
      </c>
      <c r="C928" s="23" t="n">
        <v>1</v>
      </c>
      <c r="D928" s="25" t="s">
        <v>141</v>
      </c>
      <c r="E928" s="19"/>
      <c r="F928" s="21" t="n">
        <v>1</v>
      </c>
      <c r="G928" s="21" t="n">
        <v>2</v>
      </c>
      <c r="H928" s="21"/>
      <c r="I928" s="21"/>
      <c r="J928" s="21"/>
      <c r="K928" s="22" t="n">
        <f aca="false">INDEX('Porte Honorário'!B:D,MATCH(TabJud!D928,'Porte Honorário'!A:A,0),1)</f>
        <v>334.24</v>
      </c>
      <c r="L928" s="22" t="n">
        <f aca="false">ROUND(C928*K928,2)</f>
        <v>334.24</v>
      </c>
      <c r="M928" s="22" t="n">
        <f aca="false">IF(E928&gt;0,ROUND(E928*'UCO e Filme'!$A$2,2),0)</f>
        <v>0</v>
      </c>
      <c r="N928" s="22" t="n">
        <f aca="false">IF(I928&gt;0,ROUND(I928*'UCO e Filme'!$A$11,2),0)</f>
        <v>0</v>
      </c>
      <c r="O928" s="22" t="n">
        <f aca="false">ROUND(L928+M928+N928,2)</f>
        <v>334.24</v>
      </c>
    </row>
    <row r="929" customFormat="false" ht="11.25" hidden="false" customHeight="true" outlineLevel="0" collapsed="false">
      <c r="A929" s="17" t="n">
        <v>30602106</v>
      </c>
      <c r="B929" s="17" t="s">
        <v>974</v>
      </c>
      <c r="C929" s="23" t="n">
        <v>1</v>
      </c>
      <c r="D929" s="25" t="s">
        <v>141</v>
      </c>
      <c r="E929" s="19"/>
      <c r="F929" s="21" t="n">
        <v>1</v>
      </c>
      <c r="G929" s="21" t="n">
        <v>3</v>
      </c>
      <c r="H929" s="21"/>
      <c r="I929" s="21"/>
      <c r="J929" s="21"/>
      <c r="K929" s="22" t="n">
        <f aca="false">INDEX('Porte Honorário'!B:D,MATCH(TabJud!D929,'Porte Honorário'!A:A,0),1)</f>
        <v>334.24</v>
      </c>
      <c r="L929" s="22" t="n">
        <f aca="false">ROUND(C929*K929,2)</f>
        <v>334.24</v>
      </c>
      <c r="M929" s="22" t="n">
        <f aca="false">IF(E929&gt;0,ROUND(E929*'UCO e Filme'!$A$2,2),0)</f>
        <v>0</v>
      </c>
      <c r="N929" s="22" t="n">
        <f aca="false">IF(I929&gt;0,ROUND(I929*'UCO e Filme'!$A$11,2),0)</f>
        <v>0</v>
      </c>
      <c r="O929" s="22" t="n">
        <f aca="false">ROUND(L929+M929+N929,2)</f>
        <v>334.24</v>
      </c>
    </row>
    <row r="930" customFormat="false" ht="11.25" hidden="false" customHeight="true" outlineLevel="0" collapsed="false">
      <c r="A930" s="17" t="n">
        <v>30602114</v>
      </c>
      <c r="B930" s="17" t="s">
        <v>975</v>
      </c>
      <c r="C930" s="23" t="n">
        <v>1</v>
      </c>
      <c r="D930" s="25" t="s">
        <v>296</v>
      </c>
      <c r="E930" s="19"/>
      <c r="F930" s="21" t="n">
        <v>1</v>
      </c>
      <c r="G930" s="21" t="n">
        <v>2</v>
      </c>
      <c r="H930" s="21"/>
      <c r="I930" s="21"/>
      <c r="J930" s="21"/>
      <c r="K930" s="22" t="n">
        <f aca="false">INDEX('Porte Honorário'!B:D,MATCH(TabJud!D930,'Porte Honorário'!A:A,0),1)</f>
        <v>709.46</v>
      </c>
      <c r="L930" s="22" t="n">
        <f aca="false">ROUND(C930*K930,2)</f>
        <v>709.46</v>
      </c>
      <c r="M930" s="22" t="n">
        <f aca="false">IF(E930&gt;0,ROUND(E930*'UCO e Filme'!$A$2,2),0)</f>
        <v>0</v>
      </c>
      <c r="N930" s="22" t="n">
        <f aca="false">IF(I930&gt;0,ROUND(I930*'UCO e Filme'!$A$11,2),0)</f>
        <v>0</v>
      </c>
      <c r="O930" s="22" t="n">
        <f aca="false">ROUND(L930+M930+N930,2)</f>
        <v>709.46</v>
      </c>
    </row>
    <row r="931" customFormat="false" ht="11.25" hidden="false" customHeight="true" outlineLevel="0" collapsed="false">
      <c r="A931" s="17" t="n">
        <v>30602122</v>
      </c>
      <c r="B931" s="17" t="s">
        <v>976</v>
      </c>
      <c r="C931" s="23" t="n">
        <v>1</v>
      </c>
      <c r="D931" s="25" t="s">
        <v>339</v>
      </c>
      <c r="E931" s="19"/>
      <c r="F931" s="21" t="n">
        <v>2</v>
      </c>
      <c r="G931" s="21" t="n">
        <v>5</v>
      </c>
      <c r="H931" s="21"/>
      <c r="I931" s="21"/>
      <c r="J931" s="21"/>
      <c r="K931" s="22" t="n">
        <f aca="false">INDEX('Porte Honorário'!B:D,MATCH(TabJud!D931,'Porte Honorário'!A:A,0),1)</f>
        <v>991.29</v>
      </c>
      <c r="L931" s="22" t="n">
        <f aca="false">ROUND(C931*K931,2)</f>
        <v>991.29</v>
      </c>
      <c r="M931" s="22" t="n">
        <f aca="false">IF(E931&gt;0,ROUND(E931*'UCO e Filme'!$A$2,2),0)</f>
        <v>0</v>
      </c>
      <c r="N931" s="22" t="n">
        <f aca="false">IF(I931&gt;0,ROUND(I931*'UCO e Filme'!$A$11,2),0)</f>
        <v>0</v>
      </c>
      <c r="O931" s="22" t="n">
        <f aca="false">ROUND(L931+M931+N931,2)</f>
        <v>991.29</v>
      </c>
    </row>
    <row r="932" customFormat="false" ht="11.25" hidden="false" customHeight="true" outlineLevel="0" collapsed="false">
      <c r="A932" s="17" t="n">
        <v>30602130</v>
      </c>
      <c r="B932" s="17" t="s">
        <v>977</v>
      </c>
      <c r="C932" s="23" t="n">
        <v>1</v>
      </c>
      <c r="D932" s="25" t="s">
        <v>310</v>
      </c>
      <c r="E932" s="19"/>
      <c r="F932" s="21" t="n">
        <v>2</v>
      </c>
      <c r="G932" s="21" t="n">
        <v>4</v>
      </c>
      <c r="H932" s="21"/>
      <c r="I932" s="21"/>
      <c r="J932" s="21"/>
      <c r="K932" s="22" t="n">
        <f aca="false">INDEX('Porte Honorário'!B:D,MATCH(TabJud!D932,'Porte Honorário'!A:A,0),1)</f>
        <v>802.86</v>
      </c>
      <c r="L932" s="22" t="n">
        <f aca="false">ROUND(C932*K932,2)</f>
        <v>802.86</v>
      </c>
      <c r="M932" s="22" t="n">
        <f aca="false">IF(E932&gt;0,ROUND(E932*'UCO e Filme'!$A$2,2),0)</f>
        <v>0</v>
      </c>
      <c r="N932" s="22" t="n">
        <f aca="false">IF(I932&gt;0,ROUND(I932*'UCO e Filme'!$A$11,2),0)</f>
        <v>0</v>
      </c>
      <c r="O932" s="22" t="n">
        <f aca="false">ROUND(L932+M932+N932,2)</f>
        <v>802.86</v>
      </c>
    </row>
    <row r="933" customFormat="false" ht="11.25" hidden="false" customHeight="true" outlineLevel="0" collapsed="false">
      <c r="A933" s="17" t="n">
        <v>30602149</v>
      </c>
      <c r="B933" s="17" t="s">
        <v>978</v>
      </c>
      <c r="C933" s="23" t="n">
        <v>1</v>
      </c>
      <c r="D933" s="25" t="s">
        <v>436</v>
      </c>
      <c r="E933" s="19"/>
      <c r="F933" s="21" t="n">
        <v>2</v>
      </c>
      <c r="G933" s="21" t="n">
        <v>5</v>
      </c>
      <c r="H933" s="21"/>
      <c r="I933" s="21"/>
      <c r="J933" s="21"/>
      <c r="K933" s="22" t="n">
        <f aca="false">INDEX('Porte Honorário'!B:D,MATCH(TabJud!D933,'Porte Honorário'!A:A,0),1)</f>
        <v>1269.81</v>
      </c>
      <c r="L933" s="22" t="n">
        <f aca="false">ROUND(C933*K933,2)</f>
        <v>1269.81</v>
      </c>
      <c r="M933" s="22" t="n">
        <f aca="false">IF(E933&gt;0,ROUND(E933*'UCO e Filme'!$A$2,2),0)</f>
        <v>0</v>
      </c>
      <c r="N933" s="22" t="n">
        <f aca="false">IF(I933&gt;0,ROUND(I933*'UCO e Filme'!$A$11,2),0)</f>
        <v>0</v>
      </c>
      <c r="O933" s="22" t="n">
        <f aca="false">ROUND(L933+M933+N933,2)</f>
        <v>1269.81</v>
      </c>
    </row>
    <row r="934" customFormat="false" ht="11.25" hidden="false" customHeight="true" outlineLevel="0" collapsed="false">
      <c r="A934" s="17" t="n">
        <v>30602157</v>
      </c>
      <c r="B934" s="17" t="s">
        <v>979</v>
      </c>
      <c r="C934" s="23" t="n">
        <v>1</v>
      </c>
      <c r="D934" s="25" t="s">
        <v>343</v>
      </c>
      <c r="E934" s="19"/>
      <c r="F934" s="21" t="n">
        <v>1</v>
      </c>
      <c r="G934" s="21" t="n">
        <v>3</v>
      </c>
      <c r="H934" s="21"/>
      <c r="I934" s="21"/>
      <c r="J934" s="21"/>
      <c r="K934" s="22" t="n">
        <f aca="false">INDEX('Porte Honorário'!B:D,MATCH(TabJud!D934,'Porte Honorário'!A:A,0),1)</f>
        <v>909.36</v>
      </c>
      <c r="L934" s="22" t="n">
        <f aca="false">ROUND(C934*K934,2)</f>
        <v>909.36</v>
      </c>
      <c r="M934" s="22" t="n">
        <f aca="false">IF(E934&gt;0,ROUND(E934*'UCO e Filme'!$A$2,2),0)</f>
        <v>0</v>
      </c>
      <c r="N934" s="22" t="n">
        <f aca="false">IF(I934&gt;0,ROUND(I934*'UCO e Filme'!$A$11,2),0)</f>
        <v>0</v>
      </c>
      <c r="O934" s="22" t="n">
        <f aca="false">ROUND(L934+M934+N934,2)</f>
        <v>909.36</v>
      </c>
    </row>
    <row r="935" customFormat="false" ht="11.25" hidden="false" customHeight="true" outlineLevel="0" collapsed="false">
      <c r="A935" s="17" t="n">
        <v>30602165</v>
      </c>
      <c r="B935" s="17" t="s">
        <v>980</v>
      </c>
      <c r="C935" s="23" t="n">
        <v>1</v>
      </c>
      <c r="D935" s="25" t="s">
        <v>436</v>
      </c>
      <c r="E935" s="19"/>
      <c r="F935" s="21" t="n">
        <v>1</v>
      </c>
      <c r="G935" s="21" t="n">
        <v>5</v>
      </c>
      <c r="H935" s="21"/>
      <c r="I935" s="21"/>
      <c r="J935" s="21"/>
      <c r="K935" s="22" t="n">
        <f aca="false">INDEX('Porte Honorário'!B:D,MATCH(TabJud!D935,'Porte Honorário'!A:A,0),1)</f>
        <v>1269.81</v>
      </c>
      <c r="L935" s="22" t="n">
        <f aca="false">ROUND(C935*K935,2)</f>
        <v>1269.81</v>
      </c>
      <c r="M935" s="22" t="n">
        <f aca="false">IF(E935&gt;0,ROUND(E935*'UCO e Filme'!$A$2,2),0)</f>
        <v>0</v>
      </c>
      <c r="N935" s="22" t="n">
        <f aca="false">IF(I935&gt;0,ROUND(I935*'UCO e Filme'!$A$11,2),0)</f>
        <v>0</v>
      </c>
      <c r="O935" s="22" t="n">
        <f aca="false">ROUND(L935+M935+N935,2)</f>
        <v>1269.81</v>
      </c>
    </row>
    <row r="936" customFormat="false" ht="11.25" hidden="false" customHeight="true" outlineLevel="0" collapsed="false">
      <c r="A936" s="17" t="n">
        <v>30602173</v>
      </c>
      <c r="B936" s="17" t="s">
        <v>981</v>
      </c>
      <c r="C936" s="23" t="n">
        <v>1</v>
      </c>
      <c r="D936" s="25" t="s">
        <v>385</v>
      </c>
      <c r="E936" s="19"/>
      <c r="F936" s="21" t="n">
        <v>1</v>
      </c>
      <c r="G936" s="21" t="n">
        <v>5</v>
      </c>
      <c r="H936" s="21"/>
      <c r="I936" s="21"/>
      <c r="J936" s="21"/>
      <c r="K936" s="22" t="n">
        <f aca="false">INDEX('Porte Honorário'!B:D,MATCH(TabJud!D936,'Porte Honorário'!A:A,0),1)</f>
        <v>766.81</v>
      </c>
      <c r="L936" s="22" t="n">
        <f aca="false">ROUND(C936*K936,2)</f>
        <v>766.81</v>
      </c>
      <c r="M936" s="22" t="n">
        <f aca="false">IF(E936&gt;0,ROUND(E936*'UCO e Filme'!$A$2,2),0)</f>
        <v>0</v>
      </c>
      <c r="N936" s="22" t="n">
        <f aca="false">IF(I936&gt;0,ROUND(I936*'UCO e Filme'!$A$11,2),0)</f>
        <v>0</v>
      </c>
      <c r="O936" s="22" t="n">
        <f aca="false">ROUND(L936+M936+N936,2)</f>
        <v>766.81</v>
      </c>
    </row>
    <row r="937" customFormat="false" ht="22.5" hidden="false" customHeight="true" outlineLevel="0" collapsed="false">
      <c r="A937" s="17" t="n">
        <v>30602181</v>
      </c>
      <c r="B937" s="17" t="s">
        <v>982</v>
      </c>
      <c r="C937" s="23" t="n">
        <v>1</v>
      </c>
      <c r="D937" s="25" t="s">
        <v>52</v>
      </c>
      <c r="E937" s="19"/>
      <c r="F937" s="21"/>
      <c r="G937" s="21" t="n">
        <v>2</v>
      </c>
      <c r="H937" s="21"/>
      <c r="I937" s="21"/>
      <c r="J937" s="21"/>
      <c r="K937" s="22" t="n">
        <f aca="false">INDEX('Porte Honorário'!B:D,MATCH(TabJud!D937,'Porte Honorário'!A:A,0),1)</f>
        <v>144.2</v>
      </c>
      <c r="L937" s="22" t="n">
        <f aca="false">ROUND(C937*K937,2)</f>
        <v>144.2</v>
      </c>
      <c r="M937" s="22" t="n">
        <f aca="false">IF(E937&gt;0,ROUND(E937*'UCO e Filme'!$A$2,2),0)</f>
        <v>0</v>
      </c>
      <c r="N937" s="22" t="n">
        <f aca="false">IF(I937&gt;0,ROUND(I937*'UCO e Filme'!$A$11,2),0)</f>
        <v>0</v>
      </c>
      <c r="O937" s="22" t="n">
        <f aca="false">ROUND(L937+M937+N937,2)</f>
        <v>144.2</v>
      </c>
    </row>
    <row r="938" customFormat="false" ht="11.25" hidden="false" customHeight="true" outlineLevel="0" collapsed="false">
      <c r="A938" s="17" t="n">
        <v>30602190</v>
      </c>
      <c r="B938" s="17" t="s">
        <v>983</v>
      </c>
      <c r="C938" s="23" t="n">
        <v>1</v>
      </c>
      <c r="D938" s="25" t="s">
        <v>339</v>
      </c>
      <c r="E938" s="19"/>
      <c r="F938" s="21" t="n">
        <v>1</v>
      </c>
      <c r="G938" s="21" t="n">
        <v>4</v>
      </c>
      <c r="H938" s="21"/>
      <c r="I938" s="21"/>
      <c r="J938" s="21"/>
      <c r="K938" s="22" t="n">
        <f aca="false">INDEX('Porte Honorário'!B:D,MATCH(TabJud!D938,'Porte Honorário'!A:A,0),1)</f>
        <v>991.29</v>
      </c>
      <c r="L938" s="22" t="n">
        <f aca="false">ROUND(C938*K938,2)</f>
        <v>991.29</v>
      </c>
      <c r="M938" s="22" t="n">
        <f aca="false">IF(E938&gt;0,ROUND(E938*'UCO e Filme'!$A$2,2),0)</f>
        <v>0</v>
      </c>
      <c r="N938" s="22" t="n">
        <f aca="false">IF(I938&gt;0,ROUND(I938*'UCO e Filme'!$A$11,2),0)</f>
        <v>0</v>
      </c>
      <c r="O938" s="22" t="n">
        <f aca="false">ROUND(L938+M938+N938,2)</f>
        <v>991.29</v>
      </c>
    </row>
    <row r="939" customFormat="false" ht="11.25" hidden="false" customHeight="true" outlineLevel="0" collapsed="false">
      <c r="A939" s="17" t="n">
        <v>30602203</v>
      </c>
      <c r="B939" s="17" t="s">
        <v>984</v>
      </c>
      <c r="C939" s="23" t="n">
        <v>1</v>
      </c>
      <c r="D939" s="25" t="s">
        <v>296</v>
      </c>
      <c r="E939" s="19"/>
      <c r="F939" s="21" t="n">
        <v>1</v>
      </c>
      <c r="G939" s="21" t="n">
        <v>3</v>
      </c>
      <c r="H939" s="21"/>
      <c r="I939" s="21"/>
      <c r="J939" s="21"/>
      <c r="K939" s="22" t="n">
        <f aca="false">INDEX('Porte Honorário'!B:D,MATCH(TabJud!D939,'Porte Honorário'!A:A,0),1)</f>
        <v>709.46</v>
      </c>
      <c r="L939" s="22" t="n">
        <f aca="false">ROUND(C939*K939,2)</f>
        <v>709.46</v>
      </c>
      <c r="M939" s="22" t="n">
        <f aca="false">IF(E939&gt;0,ROUND(E939*'UCO e Filme'!$A$2,2),0)</f>
        <v>0</v>
      </c>
      <c r="N939" s="22" t="n">
        <f aca="false">IF(I939&gt;0,ROUND(I939*'UCO e Filme'!$A$11,2),0)</f>
        <v>0</v>
      </c>
      <c r="O939" s="22" t="n">
        <f aca="false">ROUND(L939+M939+N939,2)</f>
        <v>709.46</v>
      </c>
    </row>
    <row r="940" customFormat="false" ht="11.25" hidden="false" customHeight="true" outlineLevel="0" collapsed="false">
      <c r="A940" s="17" t="n">
        <v>30602211</v>
      </c>
      <c r="B940" s="17" t="s">
        <v>985</v>
      </c>
      <c r="C940" s="23" t="n">
        <v>1</v>
      </c>
      <c r="D940" s="25" t="s">
        <v>141</v>
      </c>
      <c r="E940" s="19"/>
      <c r="F940" s="21" t="n">
        <v>1</v>
      </c>
      <c r="G940" s="21" t="n">
        <v>3</v>
      </c>
      <c r="H940" s="21"/>
      <c r="I940" s="21"/>
      <c r="J940" s="21"/>
      <c r="K940" s="22" t="n">
        <f aca="false">INDEX('Porte Honorário'!B:D,MATCH(TabJud!D940,'Porte Honorário'!A:A,0),1)</f>
        <v>334.24</v>
      </c>
      <c r="L940" s="22" t="n">
        <f aca="false">ROUND(C940*K940,2)</f>
        <v>334.24</v>
      </c>
      <c r="M940" s="22" t="n">
        <f aca="false">IF(E940&gt;0,ROUND(E940*'UCO e Filme'!$A$2,2),0)</f>
        <v>0</v>
      </c>
      <c r="N940" s="22" t="n">
        <f aca="false">IF(I940&gt;0,ROUND(I940*'UCO e Filme'!$A$11,2),0)</f>
        <v>0</v>
      </c>
      <c r="O940" s="22" t="n">
        <f aca="false">ROUND(L940+M940+N940,2)</f>
        <v>334.24</v>
      </c>
    </row>
    <row r="941" customFormat="false" ht="11.25" hidden="false" customHeight="true" outlineLevel="0" collapsed="false">
      <c r="A941" s="17" t="n">
        <v>30602238</v>
      </c>
      <c r="B941" s="17" t="s">
        <v>986</v>
      </c>
      <c r="C941" s="23" t="n">
        <v>1</v>
      </c>
      <c r="D941" s="25" t="s">
        <v>449</v>
      </c>
      <c r="E941" s="19"/>
      <c r="F941" s="21" t="n">
        <v>2</v>
      </c>
      <c r="G941" s="21" t="n">
        <v>6</v>
      </c>
      <c r="H941" s="21"/>
      <c r="I941" s="21"/>
      <c r="J941" s="21"/>
      <c r="K941" s="22" t="n">
        <f aca="false">INDEX('Porte Honorário'!B:D,MATCH(TabJud!D941,'Porte Honorário'!A:A,0),1)</f>
        <v>1171.51</v>
      </c>
      <c r="L941" s="22" t="n">
        <f aca="false">ROUND(C941*K941,2)</f>
        <v>1171.51</v>
      </c>
      <c r="M941" s="22" t="n">
        <f aca="false">IF(E941&gt;0,ROUND(E941*'UCO e Filme'!$A$2,2),0)</f>
        <v>0</v>
      </c>
      <c r="N941" s="22" t="n">
        <f aca="false">IF(I941&gt;0,ROUND(I941*'UCO e Filme'!$A$11,2),0)</f>
        <v>0</v>
      </c>
      <c r="O941" s="22" t="n">
        <f aca="false">ROUND(L941+M941+N941,2)</f>
        <v>1171.51</v>
      </c>
    </row>
    <row r="942" customFormat="false" ht="11.25" hidden="false" customHeight="true" outlineLevel="0" collapsed="false">
      <c r="A942" s="17" t="n">
        <v>30602246</v>
      </c>
      <c r="B942" s="17" t="s">
        <v>987</v>
      </c>
      <c r="C942" s="23" t="n">
        <v>1</v>
      </c>
      <c r="D942" s="25" t="s">
        <v>335</v>
      </c>
      <c r="E942" s="19"/>
      <c r="F942" s="21" t="n">
        <v>2</v>
      </c>
      <c r="G942" s="21" t="n">
        <v>5</v>
      </c>
      <c r="H942" s="21"/>
      <c r="I942" s="21"/>
      <c r="J942" s="21"/>
      <c r="K942" s="22" t="n">
        <f aca="false">INDEX('Porte Honorário'!B:D,MATCH(TabJud!D942,'Porte Honorário'!A:A,0),1)</f>
        <v>1091.25</v>
      </c>
      <c r="L942" s="22" t="n">
        <f aca="false">ROUND(C942*K942,2)</f>
        <v>1091.25</v>
      </c>
      <c r="M942" s="22" t="n">
        <f aca="false">IF(E942&gt;0,ROUND(E942*'UCO e Filme'!$A$2,2),0)</f>
        <v>0</v>
      </c>
      <c r="N942" s="22" t="n">
        <f aca="false">IF(I942&gt;0,ROUND(I942*'UCO e Filme'!$A$11,2),0)</f>
        <v>0</v>
      </c>
      <c r="O942" s="22" t="n">
        <f aca="false">ROUND(L942+M942+N942,2)</f>
        <v>1091.25</v>
      </c>
    </row>
    <row r="943" customFormat="false" ht="11.25" hidden="false" customHeight="true" outlineLevel="0" collapsed="false">
      <c r="A943" s="17" t="n">
        <v>30602254</v>
      </c>
      <c r="B943" s="17" t="s">
        <v>988</v>
      </c>
      <c r="C943" s="23" t="n">
        <v>1</v>
      </c>
      <c r="D943" s="25" t="s">
        <v>385</v>
      </c>
      <c r="E943" s="19"/>
      <c r="F943" s="21" t="n">
        <v>2</v>
      </c>
      <c r="G943" s="21" t="n">
        <v>4</v>
      </c>
      <c r="H943" s="21"/>
      <c r="I943" s="21"/>
      <c r="J943" s="21"/>
      <c r="K943" s="22" t="n">
        <f aca="false">INDEX('Porte Honorário'!B:D,MATCH(TabJud!D943,'Porte Honorário'!A:A,0),1)</f>
        <v>766.81</v>
      </c>
      <c r="L943" s="22" t="n">
        <f aca="false">ROUND(C943*K943,2)</f>
        <v>766.81</v>
      </c>
      <c r="M943" s="22" t="n">
        <f aca="false">IF(E943&gt;0,ROUND(E943*'UCO e Filme'!$A$2,2),0)</f>
        <v>0</v>
      </c>
      <c r="N943" s="22" t="n">
        <f aca="false">IF(I943&gt;0,ROUND(I943*'UCO e Filme'!$A$11,2),0)</f>
        <v>0</v>
      </c>
      <c r="O943" s="22" t="n">
        <f aca="false">ROUND(L943+M943+N943,2)</f>
        <v>766.81</v>
      </c>
    </row>
    <row r="944" customFormat="false" ht="11.25" hidden="false" customHeight="true" outlineLevel="0" collapsed="false">
      <c r="A944" s="17" t="n">
        <v>30602262</v>
      </c>
      <c r="B944" s="17" t="s">
        <v>989</v>
      </c>
      <c r="C944" s="23" t="n">
        <v>1</v>
      </c>
      <c r="D944" s="25" t="s">
        <v>335</v>
      </c>
      <c r="E944" s="19"/>
      <c r="F944" s="21" t="n">
        <v>2</v>
      </c>
      <c r="G944" s="21" t="n">
        <v>5</v>
      </c>
      <c r="H944" s="21"/>
      <c r="I944" s="21"/>
      <c r="J944" s="21"/>
      <c r="K944" s="22" t="n">
        <f aca="false">INDEX('Porte Honorário'!B:D,MATCH(TabJud!D944,'Porte Honorário'!A:A,0),1)</f>
        <v>1091.25</v>
      </c>
      <c r="L944" s="22" t="n">
        <f aca="false">ROUND(C944*K944,2)</f>
        <v>1091.25</v>
      </c>
      <c r="M944" s="22" t="n">
        <f aca="false">IF(E944&gt;0,ROUND(E944*'UCO e Filme'!$A$2,2),0)</f>
        <v>0</v>
      </c>
      <c r="N944" s="22" t="n">
        <f aca="false">IF(I944&gt;0,ROUND(I944*'UCO e Filme'!$A$11,2),0)</f>
        <v>0</v>
      </c>
      <c r="O944" s="22" t="n">
        <f aca="false">ROUND(L944+M944+N944,2)</f>
        <v>1091.25</v>
      </c>
    </row>
    <row r="945" customFormat="false" ht="11.25" hidden="false" customHeight="true" outlineLevel="0" collapsed="false">
      <c r="A945" s="17" t="n">
        <v>30602289</v>
      </c>
      <c r="B945" s="17" t="s">
        <v>990</v>
      </c>
      <c r="C945" s="23" t="n">
        <v>1</v>
      </c>
      <c r="D945" s="25" t="s">
        <v>385</v>
      </c>
      <c r="E945" s="19"/>
      <c r="F945" s="21" t="n">
        <v>2</v>
      </c>
      <c r="G945" s="21" t="n">
        <v>4</v>
      </c>
      <c r="H945" s="21"/>
      <c r="I945" s="21"/>
      <c r="J945" s="21"/>
      <c r="K945" s="22" t="n">
        <f aca="false">INDEX('Porte Honorário'!B:D,MATCH(TabJud!D945,'Porte Honorário'!A:A,0),1)</f>
        <v>766.81</v>
      </c>
      <c r="L945" s="22" t="n">
        <f aca="false">ROUND(C945*K945,2)</f>
        <v>766.81</v>
      </c>
      <c r="M945" s="22" t="n">
        <f aca="false">IF(E945&gt;0,ROUND(E945*'UCO e Filme'!$A$2,2),0)</f>
        <v>0</v>
      </c>
      <c r="N945" s="22" t="n">
        <f aca="false">IF(I945&gt;0,ROUND(I945*'UCO e Filme'!$A$11,2),0)</f>
        <v>0</v>
      </c>
      <c r="O945" s="22" t="n">
        <f aca="false">ROUND(L945+M945+N945,2)</f>
        <v>766.81</v>
      </c>
    </row>
    <row r="946" customFormat="false" ht="11.25" hidden="false" customHeight="true" outlineLevel="0" collapsed="false">
      <c r="A946" s="17" t="n">
        <v>30602297</v>
      </c>
      <c r="B946" s="17" t="s">
        <v>991</v>
      </c>
      <c r="C946" s="23" t="n">
        <v>1</v>
      </c>
      <c r="D946" s="25" t="s">
        <v>264</v>
      </c>
      <c r="E946" s="19"/>
      <c r="F946" s="21" t="n">
        <v>2</v>
      </c>
      <c r="G946" s="21" t="n">
        <v>4</v>
      </c>
      <c r="H946" s="21"/>
      <c r="I946" s="21"/>
      <c r="J946" s="21"/>
      <c r="K946" s="22" t="n">
        <f aca="false">INDEX('Porte Honorário'!B:D,MATCH(TabJud!D946,'Porte Honorário'!A:A,0),1)</f>
        <v>852.02</v>
      </c>
      <c r="L946" s="22" t="n">
        <f aca="false">ROUND(C946*K946,2)</f>
        <v>852.02</v>
      </c>
      <c r="M946" s="22" t="n">
        <f aca="false">IF(E946&gt;0,ROUND(E946*'UCO e Filme'!$A$2,2),0)</f>
        <v>0</v>
      </c>
      <c r="N946" s="22" t="n">
        <f aca="false">IF(I946&gt;0,ROUND(I946*'UCO e Filme'!$A$11,2),0)</f>
        <v>0</v>
      </c>
      <c r="O946" s="22" t="n">
        <f aca="false">ROUND(L946+M946+N946,2)</f>
        <v>852.02</v>
      </c>
    </row>
    <row r="947" customFormat="false" ht="11.25" hidden="false" customHeight="true" outlineLevel="0" collapsed="false">
      <c r="A947" s="17" t="n">
        <v>30602300</v>
      </c>
      <c r="B947" s="17" t="s">
        <v>992</v>
      </c>
      <c r="C947" s="23" t="n">
        <v>1</v>
      </c>
      <c r="D947" s="25" t="s">
        <v>73</v>
      </c>
      <c r="E947" s="19"/>
      <c r="F947" s="21" t="n">
        <v>1</v>
      </c>
      <c r="G947" s="21" t="n">
        <v>3</v>
      </c>
      <c r="H947" s="21"/>
      <c r="I947" s="21"/>
      <c r="J947" s="21"/>
      <c r="K947" s="22" t="n">
        <f aca="false">INDEX('Porte Honorário'!B:D,MATCH(TabJud!D947,'Porte Honorário'!A:A,0),1)</f>
        <v>360.46</v>
      </c>
      <c r="L947" s="22" t="n">
        <f aca="false">ROUND(C947*K947,2)</f>
        <v>360.46</v>
      </c>
      <c r="M947" s="22" t="n">
        <f aca="false">IF(E947&gt;0,ROUND(E947*'UCO e Filme'!$A$2,2),0)</f>
        <v>0</v>
      </c>
      <c r="N947" s="22" t="n">
        <f aca="false">IF(I947&gt;0,ROUND(I947*'UCO e Filme'!$A$11,2),0)</f>
        <v>0</v>
      </c>
      <c r="O947" s="22" t="n">
        <f aca="false">ROUND(L947+M947+N947,2)</f>
        <v>360.46</v>
      </c>
    </row>
    <row r="948" customFormat="false" ht="11.25" hidden="false" customHeight="true" outlineLevel="0" collapsed="false">
      <c r="A948" s="17" t="n">
        <v>30602319</v>
      </c>
      <c r="B948" s="17" t="s">
        <v>993</v>
      </c>
      <c r="C948" s="23" t="n">
        <v>1</v>
      </c>
      <c r="D948" s="25" t="s">
        <v>71</v>
      </c>
      <c r="E948" s="19"/>
      <c r="F948" s="21" t="n">
        <v>1</v>
      </c>
      <c r="G948" s="21" t="n">
        <v>3</v>
      </c>
      <c r="H948" s="21"/>
      <c r="I948" s="21"/>
      <c r="J948" s="21"/>
      <c r="K948" s="22" t="n">
        <f aca="false">INDEX('Porte Honorário'!B:D,MATCH(TabJud!D948,'Porte Honorário'!A:A,0),1)</f>
        <v>309.68</v>
      </c>
      <c r="L948" s="22" t="n">
        <f aca="false">ROUND(C948*K948,2)</f>
        <v>309.68</v>
      </c>
      <c r="M948" s="22" t="n">
        <f aca="false">IF(E948&gt;0,ROUND(E948*'UCO e Filme'!$A$2,2),0)</f>
        <v>0</v>
      </c>
      <c r="N948" s="22" t="n">
        <f aca="false">IF(I948&gt;0,ROUND(I948*'UCO e Filme'!$A$11,2),0)</f>
        <v>0</v>
      </c>
      <c r="O948" s="22" t="n">
        <f aca="false">ROUND(L948+M948+N948,2)</f>
        <v>309.68</v>
      </c>
    </row>
    <row r="949" customFormat="false" ht="11.25" hidden="false" customHeight="true" outlineLevel="0" collapsed="false">
      <c r="A949" s="17" t="n">
        <v>30602327</v>
      </c>
      <c r="B949" s="17" t="s">
        <v>994</v>
      </c>
      <c r="C949" s="23" t="n">
        <v>1</v>
      </c>
      <c r="D949" s="25" t="s">
        <v>71</v>
      </c>
      <c r="E949" s="19"/>
      <c r="F949" s="21" t="n">
        <v>1</v>
      </c>
      <c r="G949" s="21" t="n">
        <v>3</v>
      </c>
      <c r="H949" s="21"/>
      <c r="I949" s="21"/>
      <c r="J949" s="21"/>
      <c r="K949" s="22" t="n">
        <f aca="false">INDEX('Porte Honorário'!B:D,MATCH(TabJud!D949,'Porte Honorário'!A:A,0),1)</f>
        <v>309.68</v>
      </c>
      <c r="L949" s="22" t="n">
        <f aca="false">ROUND(C949*K949,2)</f>
        <v>309.68</v>
      </c>
      <c r="M949" s="22" t="n">
        <f aca="false">IF(E949&gt;0,ROUND(E949*'UCO e Filme'!$A$2,2),0)</f>
        <v>0</v>
      </c>
      <c r="N949" s="22" t="n">
        <f aca="false">IF(I949&gt;0,ROUND(I949*'UCO e Filme'!$A$11,2),0)</f>
        <v>0</v>
      </c>
      <c r="O949" s="22" t="n">
        <f aca="false">ROUND(L949+M949+N949,2)</f>
        <v>309.68</v>
      </c>
    </row>
    <row r="950" customFormat="false" ht="11.25" hidden="false" customHeight="true" outlineLevel="0" collapsed="false">
      <c r="A950" s="17" t="n">
        <v>30602335</v>
      </c>
      <c r="B950" s="17" t="s">
        <v>995</v>
      </c>
      <c r="C950" s="23" t="n">
        <v>1</v>
      </c>
      <c r="D950" s="25" t="s">
        <v>103</v>
      </c>
      <c r="E950" s="19"/>
      <c r="F950" s="21"/>
      <c r="G950" s="21" t="n">
        <v>0</v>
      </c>
      <c r="H950" s="21"/>
      <c r="I950" s="21"/>
      <c r="J950" s="21"/>
      <c r="K950" s="22" t="n">
        <f aca="false">INDEX('Porte Honorário'!B:D,MATCH(TabJud!D950,'Porte Honorário'!A:A,0),1)</f>
        <v>183.5</v>
      </c>
      <c r="L950" s="22" t="n">
        <f aca="false">ROUND(C950*K950,2)</f>
        <v>183.5</v>
      </c>
      <c r="M950" s="22" t="n">
        <f aca="false">IF(E950&gt;0,ROUND(E950*'UCO e Filme'!$A$2,2),0)</f>
        <v>0</v>
      </c>
      <c r="N950" s="22" t="n">
        <f aca="false">IF(I950&gt;0,ROUND(I950*'UCO e Filme'!$A$11,2),0)</f>
        <v>0</v>
      </c>
      <c r="O950" s="22" t="n">
        <f aca="false">ROUND(L950+M950+N950,2)</f>
        <v>183.5</v>
      </c>
    </row>
    <row r="951" customFormat="false" ht="11.25" hidden="false" customHeight="true" outlineLevel="0" collapsed="false">
      <c r="A951" s="17" t="n">
        <v>30602343</v>
      </c>
      <c r="B951" s="17" t="s">
        <v>996</v>
      </c>
      <c r="C951" s="23" t="n">
        <v>1</v>
      </c>
      <c r="D951" s="25" t="s">
        <v>490</v>
      </c>
      <c r="E951" s="19"/>
      <c r="F951" s="21" t="n">
        <v>2</v>
      </c>
      <c r="G951" s="21" t="n">
        <v>5</v>
      </c>
      <c r="H951" s="21"/>
      <c r="I951" s="21"/>
      <c r="J951" s="21"/>
      <c r="K951" s="22" t="n">
        <f aca="false">INDEX('Porte Honorário'!B:D,MATCH(TabJud!D951,'Porte Honorário'!A:A,0),1)</f>
        <v>1409.1</v>
      </c>
      <c r="L951" s="22" t="n">
        <f aca="false">ROUND(C951*K951,2)</f>
        <v>1409.1</v>
      </c>
      <c r="M951" s="22" t="n">
        <f aca="false">IF(E951&gt;0,ROUND(E951*'UCO e Filme'!$A$2,2),0)</f>
        <v>0</v>
      </c>
      <c r="N951" s="22" t="n">
        <f aca="false">IF(I951&gt;0,ROUND(I951*'UCO e Filme'!$A$11,2),0)</f>
        <v>0</v>
      </c>
      <c r="O951" s="22" t="n">
        <f aca="false">ROUND(L951+M951+N951,2)</f>
        <v>1409.1</v>
      </c>
    </row>
    <row r="952" customFormat="false" ht="30.95" hidden="false" customHeight="true" outlineLevel="0" collapsed="false">
      <c r="A952" s="14" t="s">
        <v>997</v>
      </c>
      <c r="B952" s="14"/>
      <c r="C952" s="14"/>
      <c r="D952" s="14"/>
      <c r="E952" s="14"/>
      <c r="F952" s="14"/>
      <c r="G952" s="14"/>
      <c r="H952" s="14"/>
      <c r="I952" s="14"/>
      <c r="J952" s="14"/>
      <c r="K952" s="14"/>
      <c r="L952" s="14"/>
      <c r="M952" s="14"/>
      <c r="N952" s="14"/>
      <c r="O952" s="14"/>
    </row>
    <row r="953" customFormat="false" ht="27.75" hidden="false" customHeight="true" outlineLevel="0" collapsed="false">
      <c r="A953" s="17" t="n">
        <v>30701015</v>
      </c>
      <c r="B953" s="17" t="s">
        <v>998</v>
      </c>
      <c r="C953" s="23" t="n">
        <v>1</v>
      </c>
      <c r="D953" s="25" t="s">
        <v>999</v>
      </c>
      <c r="E953" s="19"/>
      <c r="F953" s="21" t="n">
        <v>2</v>
      </c>
      <c r="G953" s="21" t="n">
        <v>6</v>
      </c>
      <c r="H953" s="21"/>
      <c r="I953" s="21"/>
      <c r="J953" s="21"/>
      <c r="K953" s="22" t="n">
        <f aca="false">INDEX('Porte Honorário'!B:D,MATCH(TabJud!D953,'Porte Honorário'!A:A,0),1)</f>
        <v>2449.52</v>
      </c>
      <c r="L953" s="22" t="n">
        <f aca="false">ROUND(C953*K953,2)</f>
        <v>2449.52</v>
      </c>
      <c r="M953" s="22" t="n">
        <f aca="false">IF(E953&gt;0,ROUND(E953*'UCO e Filme'!$A$2,2),0)</f>
        <v>0</v>
      </c>
      <c r="N953" s="22" t="n">
        <f aca="false">IF(I953&gt;0,ROUND(I953*'UCO e Filme'!$A$11,2),0)</f>
        <v>0</v>
      </c>
      <c r="O953" s="22" t="n">
        <f aca="false">ROUND(L953+M953+N953,2)</f>
        <v>2449.52</v>
      </c>
    </row>
    <row r="954" customFormat="false" ht="11.25" hidden="false" customHeight="true" outlineLevel="0" collapsed="false">
      <c r="A954" s="17" t="n">
        <v>30701023</v>
      </c>
      <c r="B954" s="17" t="s">
        <v>1000</v>
      </c>
      <c r="C954" s="23" t="n">
        <v>1</v>
      </c>
      <c r="D954" s="25" t="s">
        <v>1001</v>
      </c>
      <c r="E954" s="19"/>
      <c r="F954" s="21" t="n">
        <v>2</v>
      </c>
      <c r="G954" s="21" t="n">
        <v>6</v>
      </c>
      <c r="H954" s="21"/>
      <c r="I954" s="21"/>
      <c r="J954" s="21"/>
      <c r="K954" s="22" t="n">
        <f aca="false">INDEX('Porte Honorário'!B:D,MATCH(TabJud!D954,'Porte Honorário'!A:A,0),1)</f>
        <v>2695.3</v>
      </c>
      <c r="L954" s="22" t="n">
        <f aca="false">ROUND(C954*K954,2)</f>
        <v>2695.3</v>
      </c>
      <c r="M954" s="22" t="n">
        <f aca="false">IF(E954&gt;0,ROUND(E954*'UCO e Filme'!$A$2,2),0)</f>
        <v>0</v>
      </c>
      <c r="N954" s="22" t="n">
        <f aca="false">IF(I954&gt;0,ROUND(I954*'UCO e Filme'!$A$11,2),0)</f>
        <v>0</v>
      </c>
      <c r="O954" s="22" t="n">
        <f aca="false">ROUND(L954+M954+N954,2)</f>
        <v>2695.3</v>
      </c>
    </row>
    <row r="955" customFormat="false" ht="11.25" hidden="false" customHeight="true" outlineLevel="0" collapsed="false">
      <c r="A955" s="17" t="n">
        <v>30701031</v>
      </c>
      <c r="B955" s="17" t="s">
        <v>1002</v>
      </c>
      <c r="C955" s="23" t="n">
        <v>1</v>
      </c>
      <c r="D955" s="25" t="s">
        <v>999</v>
      </c>
      <c r="E955" s="19"/>
      <c r="F955" s="21" t="n">
        <v>2</v>
      </c>
      <c r="G955" s="21" t="n">
        <v>6</v>
      </c>
      <c r="H955" s="21"/>
      <c r="I955" s="21"/>
      <c r="J955" s="21"/>
      <c r="K955" s="22" t="n">
        <f aca="false">INDEX('Porte Honorário'!B:D,MATCH(TabJud!D955,'Porte Honorário'!A:A,0),1)</f>
        <v>2449.52</v>
      </c>
      <c r="L955" s="22" t="n">
        <f aca="false">ROUND(C955*K955,2)</f>
        <v>2449.52</v>
      </c>
      <c r="M955" s="22" t="n">
        <f aca="false">IF(E955&gt;0,ROUND(E955*'UCO e Filme'!$A$2,2),0)</f>
        <v>0</v>
      </c>
      <c r="N955" s="22" t="n">
        <f aca="false">IF(I955&gt;0,ROUND(I955*'UCO e Filme'!$A$11,2),0)</f>
        <v>0</v>
      </c>
      <c r="O955" s="22" t="n">
        <f aca="false">ROUND(L955+M955+N955,2)</f>
        <v>2449.52</v>
      </c>
    </row>
    <row r="956" customFormat="false" ht="11.25" hidden="false" customHeight="true" outlineLevel="0" collapsed="false">
      <c r="A956" s="17" t="n">
        <v>30701040</v>
      </c>
      <c r="B956" s="17" t="s">
        <v>1003</v>
      </c>
      <c r="C956" s="23" t="n">
        <v>1</v>
      </c>
      <c r="D956" s="25" t="s">
        <v>999</v>
      </c>
      <c r="E956" s="19"/>
      <c r="F956" s="21" t="n">
        <v>2</v>
      </c>
      <c r="G956" s="21" t="n">
        <v>6</v>
      </c>
      <c r="H956" s="21"/>
      <c r="I956" s="21"/>
      <c r="J956" s="21"/>
      <c r="K956" s="22" t="n">
        <f aca="false">INDEX('Porte Honorário'!B:D,MATCH(TabJud!D956,'Porte Honorário'!A:A,0),1)</f>
        <v>2449.52</v>
      </c>
      <c r="L956" s="22" t="n">
        <f aca="false">ROUND(C956*K956,2)</f>
        <v>2449.52</v>
      </c>
      <c r="M956" s="22" t="n">
        <f aca="false">IF(E956&gt;0,ROUND(E956*'UCO e Filme'!$A$2,2),0)</f>
        <v>0</v>
      </c>
      <c r="N956" s="22" t="n">
        <f aca="false">IF(I956&gt;0,ROUND(I956*'UCO e Filme'!$A$11,2),0)</f>
        <v>0</v>
      </c>
      <c r="O956" s="22" t="n">
        <f aca="false">ROUND(L956+M956+N956,2)</f>
        <v>2449.52</v>
      </c>
    </row>
    <row r="957" customFormat="false" ht="11.25" hidden="false" customHeight="true" outlineLevel="0" collapsed="false">
      <c r="A957" s="17" t="n">
        <v>30701058</v>
      </c>
      <c r="B957" s="17" t="s">
        <v>1004</v>
      </c>
      <c r="C957" s="23" t="n">
        <v>1</v>
      </c>
      <c r="D957" s="25" t="s">
        <v>999</v>
      </c>
      <c r="E957" s="19"/>
      <c r="F957" s="21" t="n">
        <v>2</v>
      </c>
      <c r="G957" s="21" t="n">
        <v>6</v>
      </c>
      <c r="H957" s="21"/>
      <c r="I957" s="21"/>
      <c r="J957" s="21"/>
      <c r="K957" s="22" t="n">
        <f aca="false">INDEX('Porte Honorário'!B:D,MATCH(TabJud!D957,'Porte Honorário'!A:A,0),1)</f>
        <v>2449.52</v>
      </c>
      <c r="L957" s="22" t="n">
        <f aca="false">ROUND(C957*K957,2)</f>
        <v>2449.52</v>
      </c>
      <c r="M957" s="22" t="n">
        <f aca="false">IF(E957&gt;0,ROUND(E957*'UCO e Filme'!$A$2,2),0)</f>
        <v>0</v>
      </c>
      <c r="N957" s="22" t="n">
        <f aca="false">IF(I957&gt;0,ROUND(I957*'UCO e Filme'!$A$11,2),0)</f>
        <v>0</v>
      </c>
      <c r="O957" s="22" t="n">
        <f aca="false">ROUND(L957+M957+N957,2)</f>
        <v>2449.52</v>
      </c>
    </row>
    <row r="958" customFormat="false" ht="11.25" hidden="false" customHeight="true" outlineLevel="0" collapsed="false">
      <c r="A958" s="17" t="n">
        <v>30701066</v>
      </c>
      <c r="B958" s="17" t="s">
        <v>1005</v>
      </c>
      <c r="C958" s="23" t="n">
        <v>1</v>
      </c>
      <c r="D958" s="25" t="s">
        <v>999</v>
      </c>
      <c r="E958" s="19"/>
      <c r="F958" s="21" t="n">
        <v>2</v>
      </c>
      <c r="G958" s="21" t="n">
        <v>5</v>
      </c>
      <c r="H958" s="21"/>
      <c r="I958" s="21"/>
      <c r="J958" s="21"/>
      <c r="K958" s="22" t="n">
        <f aca="false">INDEX('Porte Honorário'!B:D,MATCH(TabJud!D958,'Porte Honorário'!A:A,0),1)</f>
        <v>2449.52</v>
      </c>
      <c r="L958" s="22" t="n">
        <f aca="false">ROUND(C958*K958,2)</f>
        <v>2449.52</v>
      </c>
      <c r="M958" s="22" t="n">
        <f aca="false">IF(E958&gt;0,ROUND(E958*'UCO e Filme'!$A$2,2),0)</f>
        <v>0</v>
      </c>
      <c r="N958" s="22" t="n">
        <f aca="false">IF(I958&gt;0,ROUND(I958*'UCO e Filme'!$A$11,2),0)</f>
        <v>0</v>
      </c>
      <c r="O958" s="22" t="n">
        <f aca="false">ROUND(L958+M958+N958,2)</f>
        <v>2449.52</v>
      </c>
    </row>
    <row r="959" customFormat="false" ht="11.25" hidden="false" customHeight="true" outlineLevel="0" collapsed="false">
      <c r="A959" s="17" t="n">
        <v>30701074</v>
      </c>
      <c r="B959" s="17" t="s">
        <v>1006</v>
      </c>
      <c r="C959" s="23" t="n">
        <v>1</v>
      </c>
      <c r="D959" s="25" t="s">
        <v>492</v>
      </c>
      <c r="E959" s="19"/>
      <c r="F959" s="21" t="n">
        <v>1</v>
      </c>
      <c r="G959" s="21" t="n">
        <v>5</v>
      </c>
      <c r="H959" s="21"/>
      <c r="I959" s="21"/>
      <c r="J959" s="21"/>
      <c r="K959" s="22" t="n">
        <f aca="false">INDEX('Porte Honorário'!B:D,MATCH(TabJud!D959,'Porte Honorário'!A:A,0),1)</f>
        <v>1998.93</v>
      </c>
      <c r="L959" s="22" t="n">
        <f aca="false">ROUND(C959*K959,2)</f>
        <v>1998.93</v>
      </c>
      <c r="M959" s="22" t="n">
        <f aca="false">IF(E959&gt;0,ROUND(E959*'UCO e Filme'!$A$2,2),0)</f>
        <v>0</v>
      </c>
      <c r="N959" s="22" t="n">
        <f aca="false">IF(I959&gt;0,ROUND(I959*'UCO e Filme'!$A$11,2),0)</f>
        <v>0</v>
      </c>
      <c r="O959" s="22" t="n">
        <f aca="false">ROUND(L959+M959+N959,2)</f>
        <v>1998.93</v>
      </c>
    </row>
    <row r="960" customFormat="false" ht="11.25" hidden="false" customHeight="true" outlineLevel="0" collapsed="false">
      <c r="A960" s="17" t="n">
        <v>30701082</v>
      </c>
      <c r="B960" s="17" t="s">
        <v>1007</v>
      </c>
      <c r="C960" s="23" t="n">
        <v>1</v>
      </c>
      <c r="D960" s="25" t="s">
        <v>999</v>
      </c>
      <c r="E960" s="19"/>
      <c r="F960" s="21" t="n">
        <v>2</v>
      </c>
      <c r="G960" s="21" t="n">
        <v>6</v>
      </c>
      <c r="H960" s="21"/>
      <c r="I960" s="21"/>
      <c r="J960" s="21"/>
      <c r="K960" s="22" t="n">
        <f aca="false">INDEX('Porte Honorário'!B:D,MATCH(TabJud!D960,'Porte Honorário'!A:A,0),1)</f>
        <v>2449.52</v>
      </c>
      <c r="L960" s="22" t="n">
        <f aca="false">ROUND(C960*K960,2)</f>
        <v>2449.52</v>
      </c>
      <c r="M960" s="22" t="n">
        <f aca="false">IF(E960&gt;0,ROUND(E960*'UCO e Filme'!$A$2,2),0)</f>
        <v>0</v>
      </c>
      <c r="N960" s="22" t="n">
        <f aca="false">IF(I960&gt;0,ROUND(I960*'UCO e Filme'!$A$11,2),0)</f>
        <v>0</v>
      </c>
      <c r="O960" s="22" t="n">
        <f aca="false">ROUND(L960+M960+N960,2)</f>
        <v>2449.52</v>
      </c>
    </row>
    <row r="961" customFormat="false" ht="11.25" hidden="false" customHeight="true" outlineLevel="0" collapsed="false">
      <c r="A961" s="17" t="n">
        <v>30701090</v>
      </c>
      <c r="B961" s="17" t="s">
        <v>1008</v>
      </c>
      <c r="C961" s="23" t="n">
        <v>1</v>
      </c>
      <c r="D961" s="25" t="s">
        <v>999</v>
      </c>
      <c r="E961" s="19"/>
      <c r="F961" s="21" t="n">
        <v>2</v>
      </c>
      <c r="G961" s="21" t="n">
        <v>6</v>
      </c>
      <c r="H961" s="21"/>
      <c r="I961" s="21"/>
      <c r="J961" s="21"/>
      <c r="K961" s="22" t="n">
        <f aca="false">INDEX('Porte Honorário'!B:D,MATCH(TabJud!D961,'Porte Honorário'!A:A,0),1)</f>
        <v>2449.52</v>
      </c>
      <c r="L961" s="22" t="n">
        <f aca="false">ROUND(C961*K961,2)</f>
        <v>2449.52</v>
      </c>
      <c r="M961" s="22" t="n">
        <f aca="false">IF(E961&gt;0,ROUND(E961*'UCO e Filme'!$A$2,2),0)</f>
        <v>0</v>
      </c>
      <c r="N961" s="22" t="n">
        <f aca="false">IF(I961&gt;0,ROUND(I961*'UCO e Filme'!$A$11,2),0)</f>
        <v>0</v>
      </c>
      <c r="O961" s="22" t="n">
        <f aca="false">ROUND(L961+M961+N961,2)</f>
        <v>2449.52</v>
      </c>
    </row>
    <row r="962" customFormat="false" ht="11.25" hidden="false" customHeight="true" outlineLevel="0" collapsed="false">
      <c r="A962" s="17" t="n">
        <v>30701104</v>
      </c>
      <c r="B962" s="17" t="s">
        <v>1009</v>
      </c>
      <c r="C962" s="23" t="n">
        <v>1</v>
      </c>
      <c r="D962" s="25" t="s">
        <v>492</v>
      </c>
      <c r="E962" s="19"/>
      <c r="F962" s="21" t="n">
        <v>2</v>
      </c>
      <c r="G962" s="21" t="n">
        <v>6</v>
      </c>
      <c r="H962" s="21"/>
      <c r="I962" s="21"/>
      <c r="J962" s="21"/>
      <c r="K962" s="22" t="n">
        <f aca="false">INDEX('Porte Honorário'!B:D,MATCH(TabJud!D962,'Porte Honorário'!A:A,0),1)</f>
        <v>1998.93</v>
      </c>
      <c r="L962" s="22" t="n">
        <f aca="false">ROUND(C962*K962,2)</f>
        <v>1998.93</v>
      </c>
      <c r="M962" s="22" t="n">
        <f aca="false">IF(E962&gt;0,ROUND(E962*'UCO e Filme'!$A$2,2),0)</f>
        <v>0</v>
      </c>
      <c r="N962" s="22" t="n">
        <f aca="false">IF(I962&gt;0,ROUND(I962*'UCO e Filme'!$A$11,2),0)</f>
        <v>0</v>
      </c>
      <c r="O962" s="22" t="n">
        <f aca="false">ROUND(L962+M962+N962,2)</f>
        <v>1998.93</v>
      </c>
    </row>
    <row r="963" customFormat="false" ht="11.25" hidden="false" customHeight="true" outlineLevel="0" collapsed="false">
      <c r="A963" s="17" t="n">
        <v>30701112</v>
      </c>
      <c r="B963" s="17" t="s">
        <v>1010</v>
      </c>
      <c r="C963" s="23" t="n">
        <v>1</v>
      </c>
      <c r="D963" s="25" t="s">
        <v>492</v>
      </c>
      <c r="E963" s="19"/>
      <c r="F963" s="21" t="n">
        <v>2</v>
      </c>
      <c r="G963" s="21" t="n">
        <v>6</v>
      </c>
      <c r="H963" s="21"/>
      <c r="I963" s="21"/>
      <c r="J963" s="21"/>
      <c r="K963" s="22" t="n">
        <f aca="false">INDEX('Porte Honorário'!B:D,MATCH(TabJud!D963,'Porte Honorário'!A:A,0),1)</f>
        <v>1998.93</v>
      </c>
      <c r="L963" s="22" t="n">
        <f aca="false">ROUND(C963*K963,2)</f>
        <v>1998.93</v>
      </c>
      <c r="M963" s="22" t="n">
        <f aca="false">IF(E963&gt;0,ROUND(E963*'UCO e Filme'!$A$2,2),0)</f>
        <v>0</v>
      </c>
      <c r="N963" s="22" t="n">
        <f aca="false">IF(I963&gt;0,ROUND(I963*'UCO e Filme'!$A$11,2),0)</f>
        <v>0</v>
      </c>
      <c r="O963" s="22" t="n">
        <f aca="false">ROUND(L963+M963+N963,2)</f>
        <v>1998.93</v>
      </c>
    </row>
    <row r="964" customFormat="false" ht="11.25" hidden="false" customHeight="true" outlineLevel="0" collapsed="false">
      <c r="A964" s="17" t="n">
        <v>30701120</v>
      </c>
      <c r="B964" s="17" t="s">
        <v>1011</v>
      </c>
      <c r="C964" s="23" t="n">
        <v>1</v>
      </c>
      <c r="D964" s="25" t="s">
        <v>999</v>
      </c>
      <c r="E964" s="19"/>
      <c r="F964" s="21" t="n">
        <v>2</v>
      </c>
      <c r="G964" s="21" t="n">
        <v>6</v>
      </c>
      <c r="H964" s="21"/>
      <c r="I964" s="21"/>
      <c r="J964" s="21"/>
      <c r="K964" s="22" t="n">
        <f aca="false">INDEX('Porte Honorário'!B:D,MATCH(TabJud!D964,'Porte Honorário'!A:A,0),1)</f>
        <v>2449.52</v>
      </c>
      <c r="L964" s="22" t="n">
        <f aca="false">ROUND(C964*K964,2)</f>
        <v>2449.52</v>
      </c>
      <c r="M964" s="22" t="n">
        <f aca="false">IF(E964&gt;0,ROUND(E964*'UCO e Filme'!$A$2,2),0)</f>
        <v>0</v>
      </c>
      <c r="N964" s="22" t="n">
        <f aca="false">IF(I964&gt;0,ROUND(I964*'UCO e Filme'!$A$11,2),0)</f>
        <v>0</v>
      </c>
      <c r="O964" s="22" t="n">
        <f aca="false">ROUND(L964+M964+N964,2)</f>
        <v>2449.52</v>
      </c>
    </row>
    <row r="965" customFormat="false" ht="11.25" hidden="false" customHeight="true" outlineLevel="0" collapsed="false">
      <c r="A965" s="17" t="n">
        <v>30701139</v>
      </c>
      <c r="B965" s="17" t="s">
        <v>1012</v>
      </c>
      <c r="C965" s="23" t="n">
        <v>1</v>
      </c>
      <c r="D965" s="25" t="s">
        <v>492</v>
      </c>
      <c r="E965" s="19"/>
      <c r="F965" s="21" t="n">
        <v>2</v>
      </c>
      <c r="G965" s="21" t="n">
        <v>6</v>
      </c>
      <c r="H965" s="21"/>
      <c r="I965" s="21"/>
      <c r="J965" s="21"/>
      <c r="K965" s="22" t="n">
        <f aca="false">INDEX('Porte Honorário'!B:D,MATCH(TabJud!D965,'Porte Honorário'!A:A,0),1)</f>
        <v>1998.93</v>
      </c>
      <c r="L965" s="22" t="n">
        <f aca="false">ROUND(C965*K965,2)</f>
        <v>1998.93</v>
      </c>
      <c r="M965" s="22" t="n">
        <f aca="false">IF(E965&gt;0,ROUND(E965*'UCO e Filme'!$A$2,2),0)</f>
        <v>0</v>
      </c>
      <c r="N965" s="22" t="n">
        <f aca="false">IF(I965&gt;0,ROUND(I965*'UCO e Filme'!$A$11,2),0)</f>
        <v>0</v>
      </c>
      <c r="O965" s="22" t="n">
        <f aca="false">ROUND(L965+M965+N965,2)</f>
        <v>1998.93</v>
      </c>
    </row>
    <row r="966" customFormat="false" ht="11.25" hidden="false" customHeight="true" outlineLevel="0" collapsed="false">
      <c r="A966" s="17" t="n">
        <v>30701147</v>
      </c>
      <c r="B966" s="17" t="s">
        <v>1013</v>
      </c>
      <c r="C966" s="23" t="n">
        <v>1</v>
      </c>
      <c r="D966" s="25" t="s">
        <v>492</v>
      </c>
      <c r="E966" s="19"/>
      <c r="F966" s="21" t="n">
        <v>2</v>
      </c>
      <c r="G966" s="21" t="n">
        <v>6</v>
      </c>
      <c r="H966" s="21"/>
      <c r="I966" s="21"/>
      <c r="J966" s="21"/>
      <c r="K966" s="22" t="n">
        <f aca="false">INDEX('Porte Honorário'!B:D,MATCH(TabJud!D966,'Porte Honorário'!A:A,0),1)</f>
        <v>1998.93</v>
      </c>
      <c r="L966" s="22" t="n">
        <f aca="false">ROUND(C966*K966,2)</f>
        <v>1998.93</v>
      </c>
      <c r="M966" s="22" t="n">
        <f aca="false">IF(E966&gt;0,ROUND(E966*'UCO e Filme'!$A$2,2),0)</f>
        <v>0</v>
      </c>
      <c r="N966" s="22" t="n">
        <f aca="false">IF(I966&gt;0,ROUND(I966*'UCO e Filme'!$A$11,2),0)</f>
        <v>0</v>
      </c>
      <c r="O966" s="22" t="n">
        <f aca="false">ROUND(L966+M966+N966,2)</f>
        <v>1998.93</v>
      </c>
    </row>
    <row r="967" customFormat="false" ht="11.25" hidden="false" customHeight="true" outlineLevel="0" collapsed="false">
      <c r="A967" s="17" t="n">
        <v>30701155</v>
      </c>
      <c r="B967" s="17" t="s">
        <v>1014</v>
      </c>
      <c r="C967" s="23" t="n">
        <v>1</v>
      </c>
      <c r="D967" s="25" t="s">
        <v>492</v>
      </c>
      <c r="E967" s="19"/>
      <c r="F967" s="21" t="n">
        <v>1</v>
      </c>
      <c r="G967" s="21" t="n">
        <v>5</v>
      </c>
      <c r="H967" s="21"/>
      <c r="I967" s="21"/>
      <c r="J967" s="21"/>
      <c r="K967" s="22" t="n">
        <f aca="false">INDEX('Porte Honorário'!B:D,MATCH(TabJud!D967,'Porte Honorário'!A:A,0),1)</f>
        <v>1998.93</v>
      </c>
      <c r="L967" s="22" t="n">
        <f aca="false">ROUND(C967*K967,2)</f>
        <v>1998.93</v>
      </c>
      <c r="M967" s="22" t="n">
        <f aca="false">IF(E967&gt;0,ROUND(E967*'UCO e Filme'!$A$2,2),0)</f>
        <v>0</v>
      </c>
      <c r="N967" s="22" t="n">
        <f aca="false">IF(I967&gt;0,ROUND(I967*'UCO e Filme'!$A$11,2),0)</f>
        <v>0</v>
      </c>
      <c r="O967" s="22" t="n">
        <f aca="false">ROUND(L967+M967+N967,2)</f>
        <v>1998.93</v>
      </c>
    </row>
    <row r="968" customFormat="false" ht="11.25" hidden="false" customHeight="true" outlineLevel="0" collapsed="false">
      <c r="A968" s="17" t="n">
        <v>30701163</v>
      </c>
      <c r="B968" s="17" t="s">
        <v>1015</v>
      </c>
      <c r="C968" s="23" t="n">
        <v>1</v>
      </c>
      <c r="D968" s="25" t="s">
        <v>492</v>
      </c>
      <c r="E968" s="19"/>
      <c r="F968" s="21" t="n">
        <v>2</v>
      </c>
      <c r="G968" s="21" t="n">
        <v>6</v>
      </c>
      <c r="H968" s="21"/>
      <c r="I968" s="21"/>
      <c r="J968" s="21"/>
      <c r="K968" s="22" t="n">
        <f aca="false">INDEX('Porte Honorário'!B:D,MATCH(TabJud!D968,'Porte Honorário'!A:A,0),1)</f>
        <v>1998.93</v>
      </c>
      <c r="L968" s="22" t="n">
        <f aca="false">ROUND(C968*K968,2)</f>
        <v>1998.93</v>
      </c>
      <c r="M968" s="22" t="n">
        <f aca="false">IF(E968&gt;0,ROUND(E968*'UCO e Filme'!$A$2,2),0)</f>
        <v>0</v>
      </c>
      <c r="N968" s="22" t="n">
        <f aca="false">IF(I968&gt;0,ROUND(I968*'UCO e Filme'!$A$11,2),0)</f>
        <v>0</v>
      </c>
      <c r="O968" s="22" t="n">
        <f aca="false">ROUND(L968+M968+N968,2)</f>
        <v>1998.93</v>
      </c>
    </row>
    <row r="969" customFormat="false" ht="11.25" hidden="false" customHeight="true" outlineLevel="0" collapsed="false">
      <c r="A969" s="17" t="n">
        <v>30701171</v>
      </c>
      <c r="B969" s="17" t="s">
        <v>1016</v>
      </c>
      <c r="C969" s="23" t="n">
        <v>1</v>
      </c>
      <c r="D969" s="25" t="s">
        <v>999</v>
      </c>
      <c r="E969" s="19"/>
      <c r="F969" s="21" t="n">
        <v>2</v>
      </c>
      <c r="G969" s="21" t="n">
        <v>6</v>
      </c>
      <c r="H969" s="21"/>
      <c r="I969" s="21"/>
      <c r="J969" s="21"/>
      <c r="K969" s="22" t="n">
        <f aca="false">INDEX('Porte Honorário'!B:D,MATCH(TabJud!D969,'Porte Honorário'!A:A,0),1)</f>
        <v>2449.52</v>
      </c>
      <c r="L969" s="22" t="n">
        <f aca="false">ROUND(C969*K969,2)</f>
        <v>2449.52</v>
      </c>
      <c r="M969" s="22" t="n">
        <f aca="false">IF(E969&gt;0,ROUND(E969*'UCO e Filme'!$A$2,2),0)</f>
        <v>0</v>
      </c>
      <c r="N969" s="22" t="n">
        <f aca="false">IF(I969&gt;0,ROUND(I969*'UCO e Filme'!$A$11,2),0)</f>
        <v>0</v>
      </c>
      <c r="O969" s="22" t="n">
        <f aca="false">ROUND(L969+M969+N969,2)</f>
        <v>2449.52</v>
      </c>
    </row>
    <row r="970" customFormat="false" ht="11.25" hidden="false" customHeight="true" outlineLevel="0" collapsed="false">
      <c r="A970" s="17" t="n">
        <v>30701180</v>
      </c>
      <c r="B970" s="17" t="s">
        <v>1017</v>
      </c>
      <c r="C970" s="23" t="n">
        <v>1</v>
      </c>
      <c r="D970" s="25" t="s">
        <v>999</v>
      </c>
      <c r="E970" s="19"/>
      <c r="F970" s="21" t="n">
        <v>2</v>
      </c>
      <c r="G970" s="21" t="n">
        <v>6</v>
      </c>
      <c r="H970" s="21"/>
      <c r="I970" s="21"/>
      <c r="J970" s="21"/>
      <c r="K970" s="22" t="n">
        <f aca="false">INDEX('Porte Honorário'!B:D,MATCH(TabJud!D970,'Porte Honorário'!A:A,0),1)</f>
        <v>2449.52</v>
      </c>
      <c r="L970" s="22" t="n">
        <f aca="false">ROUND(C970*K970,2)</f>
        <v>2449.52</v>
      </c>
      <c r="M970" s="22" t="n">
        <f aca="false">IF(E970&gt;0,ROUND(E970*'UCO e Filme'!$A$2,2),0)</f>
        <v>0</v>
      </c>
      <c r="N970" s="22" t="n">
        <f aca="false">IF(I970&gt;0,ROUND(I970*'UCO e Filme'!$A$11,2),0)</f>
        <v>0</v>
      </c>
      <c r="O970" s="22" t="n">
        <f aca="false">ROUND(L970+M970+N970,2)</f>
        <v>2449.52</v>
      </c>
    </row>
    <row r="971" customFormat="false" ht="11.25" hidden="false" customHeight="true" outlineLevel="0" collapsed="false">
      <c r="A971" s="17" t="n">
        <v>30701198</v>
      </c>
      <c r="B971" s="17" t="s">
        <v>1018</v>
      </c>
      <c r="C971" s="23" t="n">
        <v>1</v>
      </c>
      <c r="D971" s="25" t="s">
        <v>1001</v>
      </c>
      <c r="E971" s="19"/>
      <c r="F971" s="21" t="n">
        <v>3</v>
      </c>
      <c r="G971" s="21" t="n">
        <v>6</v>
      </c>
      <c r="H971" s="21"/>
      <c r="I971" s="21"/>
      <c r="J971" s="21"/>
      <c r="K971" s="22" t="n">
        <f aca="false">INDEX('Porte Honorário'!B:D,MATCH(TabJud!D971,'Porte Honorário'!A:A,0),1)</f>
        <v>2695.3</v>
      </c>
      <c r="L971" s="22" t="n">
        <f aca="false">ROUND(C971*K971,2)</f>
        <v>2695.3</v>
      </c>
      <c r="M971" s="22" t="n">
        <f aca="false">IF(E971&gt;0,ROUND(E971*'UCO e Filme'!$A$2,2),0)</f>
        <v>0</v>
      </c>
      <c r="N971" s="22" t="n">
        <f aca="false">IF(I971&gt;0,ROUND(I971*'UCO e Filme'!$A$11,2),0)</f>
        <v>0</v>
      </c>
      <c r="O971" s="22" t="n">
        <f aca="false">ROUND(L971+M971+N971,2)</f>
        <v>2695.3</v>
      </c>
    </row>
    <row r="972" customFormat="false" ht="11.25" hidden="false" customHeight="true" outlineLevel="0" collapsed="false">
      <c r="A972" s="17" t="n">
        <v>30701201</v>
      </c>
      <c r="B972" s="17" t="s">
        <v>1019</v>
      </c>
      <c r="C972" s="23" t="n">
        <v>1</v>
      </c>
      <c r="D972" s="25" t="s">
        <v>310</v>
      </c>
      <c r="E972" s="19"/>
      <c r="F972" s="21" t="n">
        <v>2</v>
      </c>
      <c r="G972" s="21" t="n">
        <v>4</v>
      </c>
      <c r="H972" s="21"/>
      <c r="I972" s="21"/>
      <c r="J972" s="21"/>
      <c r="K972" s="22" t="n">
        <f aca="false">INDEX('Porte Honorário'!B:D,MATCH(TabJud!D972,'Porte Honorário'!A:A,0),1)</f>
        <v>802.86</v>
      </c>
      <c r="L972" s="22" t="n">
        <f aca="false">ROUND(C972*K972,2)</f>
        <v>802.86</v>
      </c>
      <c r="M972" s="22" t="n">
        <f aca="false">IF(E972&gt;0,ROUND(E972*'UCO e Filme'!$A$2,2),0)</f>
        <v>0</v>
      </c>
      <c r="N972" s="22" t="n">
        <f aca="false">IF(I972&gt;0,ROUND(I972*'UCO e Filme'!$A$11,2),0)</f>
        <v>0</v>
      </c>
      <c r="O972" s="22" t="n">
        <f aca="false">ROUND(L972+M972+N972,2)</f>
        <v>802.86</v>
      </c>
    </row>
    <row r="973" customFormat="false" ht="11.25" hidden="false" customHeight="true" outlineLevel="0" collapsed="false">
      <c r="A973" s="17" t="n">
        <v>30701210</v>
      </c>
      <c r="B973" s="17" t="s">
        <v>1020</v>
      </c>
      <c r="C973" s="23" t="n">
        <v>1</v>
      </c>
      <c r="D973" s="25" t="s">
        <v>1001</v>
      </c>
      <c r="E973" s="19"/>
      <c r="F973" s="21" t="n">
        <v>3</v>
      </c>
      <c r="G973" s="21" t="n">
        <v>6</v>
      </c>
      <c r="H973" s="21"/>
      <c r="I973" s="21"/>
      <c r="J973" s="21"/>
      <c r="K973" s="22" t="n">
        <f aca="false">INDEX('Porte Honorário'!B:D,MATCH(TabJud!D973,'Porte Honorário'!A:A,0),1)</f>
        <v>2695.3</v>
      </c>
      <c r="L973" s="22" t="n">
        <f aca="false">ROUND(C973*K973,2)</f>
        <v>2695.3</v>
      </c>
      <c r="M973" s="22" t="n">
        <f aca="false">IF(E973&gt;0,ROUND(E973*'UCO e Filme'!$A$2,2),0)</f>
        <v>0</v>
      </c>
      <c r="N973" s="22" t="n">
        <f aca="false">IF(I973&gt;0,ROUND(I973*'UCO e Filme'!$A$11,2),0)</f>
        <v>0</v>
      </c>
      <c r="O973" s="22" t="n">
        <f aca="false">ROUND(L973+M973+N973,2)</f>
        <v>2695.3</v>
      </c>
    </row>
    <row r="974" customFormat="false" ht="30.95" hidden="false" customHeight="true" outlineLevel="0" collapsed="false">
      <c r="A974" s="14" t="s">
        <v>1021</v>
      </c>
      <c r="B974" s="14"/>
      <c r="C974" s="14"/>
      <c r="D974" s="14"/>
      <c r="E974" s="14"/>
      <c r="F974" s="14"/>
      <c r="G974" s="14"/>
      <c r="H974" s="14"/>
      <c r="I974" s="14"/>
      <c r="J974" s="14"/>
      <c r="K974" s="14"/>
      <c r="L974" s="14"/>
      <c r="M974" s="14"/>
      <c r="N974" s="14"/>
      <c r="O974" s="14"/>
    </row>
    <row r="975" customFormat="false" ht="27.75" hidden="false" customHeight="true" outlineLevel="0" collapsed="false">
      <c r="A975" s="17" t="n">
        <v>30702011</v>
      </c>
      <c r="B975" s="17" t="s">
        <v>1022</v>
      </c>
      <c r="C975" s="23" t="n">
        <v>1</v>
      </c>
      <c r="D975" s="25" t="s">
        <v>999</v>
      </c>
      <c r="E975" s="19"/>
      <c r="F975" s="21" t="n">
        <v>2</v>
      </c>
      <c r="G975" s="21" t="n">
        <v>6</v>
      </c>
      <c r="H975" s="21"/>
      <c r="I975" s="21"/>
      <c r="J975" s="21"/>
      <c r="K975" s="22" t="n">
        <f aca="false">INDEX('Porte Honorário'!B:D,MATCH(TabJud!D975,'Porte Honorário'!A:A,0),1)</f>
        <v>2449.52</v>
      </c>
      <c r="L975" s="22" t="n">
        <f aca="false">ROUND(C975*K975,2)</f>
        <v>2449.52</v>
      </c>
      <c r="M975" s="22" t="n">
        <f aca="false">IF(E975&gt;0,ROUND(E975*'UCO e Filme'!$A$2,2),0)</f>
        <v>0</v>
      </c>
      <c r="N975" s="22" t="n">
        <f aca="false">IF(I975&gt;0,ROUND(I975*'UCO e Filme'!$A$11,2),0)</f>
        <v>0</v>
      </c>
      <c r="O975" s="22" t="n">
        <f aca="false">ROUND(L975+M975+N975,2)</f>
        <v>2449.52</v>
      </c>
    </row>
    <row r="976" customFormat="false" ht="11.25" hidden="false" customHeight="true" outlineLevel="0" collapsed="false">
      <c r="A976" s="17" t="n">
        <v>30702020</v>
      </c>
      <c r="B976" s="17" t="s">
        <v>1023</v>
      </c>
      <c r="C976" s="23" t="n">
        <v>1</v>
      </c>
      <c r="D976" s="25" t="s">
        <v>492</v>
      </c>
      <c r="E976" s="19"/>
      <c r="F976" s="21" t="n">
        <v>2</v>
      </c>
      <c r="G976" s="21" t="n">
        <v>6</v>
      </c>
      <c r="H976" s="21"/>
      <c r="I976" s="21"/>
      <c r="J976" s="21"/>
      <c r="K976" s="22" t="n">
        <f aca="false">INDEX('Porte Honorário'!B:D,MATCH(TabJud!D976,'Porte Honorário'!A:A,0),1)</f>
        <v>1998.93</v>
      </c>
      <c r="L976" s="22" t="n">
        <f aca="false">ROUND(C976*K976,2)</f>
        <v>1998.93</v>
      </c>
      <c r="M976" s="22" t="n">
        <f aca="false">IF(E976&gt;0,ROUND(E976*'UCO e Filme'!$A$2,2),0)</f>
        <v>0</v>
      </c>
      <c r="N976" s="22" t="n">
        <f aca="false">IF(I976&gt;0,ROUND(I976*'UCO e Filme'!$A$11,2),0)</f>
        <v>0</v>
      </c>
      <c r="O976" s="22" t="n">
        <f aca="false">ROUND(L976+M976+N976,2)</f>
        <v>1998.93</v>
      </c>
    </row>
    <row r="977" customFormat="false" ht="11.25" hidden="false" customHeight="true" outlineLevel="0" collapsed="false">
      <c r="A977" s="17" t="n">
        <v>30702038</v>
      </c>
      <c r="B977" s="17" t="s">
        <v>1024</v>
      </c>
      <c r="C977" s="23" t="n">
        <v>1</v>
      </c>
      <c r="D977" s="25" t="s">
        <v>492</v>
      </c>
      <c r="E977" s="19"/>
      <c r="F977" s="21" t="n">
        <v>2</v>
      </c>
      <c r="G977" s="21" t="n">
        <v>6</v>
      </c>
      <c r="H977" s="21"/>
      <c r="I977" s="21"/>
      <c r="J977" s="21"/>
      <c r="K977" s="22" t="n">
        <f aca="false">INDEX('Porte Honorário'!B:D,MATCH(TabJud!D977,'Porte Honorário'!A:A,0),1)</f>
        <v>1998.93</v>
      </c>
      <c r="L977" s="22" t="n">
        <f aca="false">ROUND(C977*K977,2)</f>
        <v>1998.93</v>
      </c>
      <c r="M977" s="22" t="n">
        <f aca="false">IF(E977&gt;0,ROUND(E977*'UCO e Filme'!$A$2,2),0)</f>
        <v>0</v>
      </c>
      <c r="N977" s="22" t="n">
        <f aca="false">IF(I977&gt;0,ROUND(I977*'UCO e Filme'!$A$11,2),0)</f>
        <v>0</v>
      </c>
      <c r="O977" s="22" t="n">
        <f aca="false">ROUND(L977+M977+N977,2)</f>
        <v>1998.93</v>
      </c>
    </row>
    <row r="978" customFormat="false" ht="11.25" hidden="false" customHeight="true" outlineLevel="0" collapsed="false">
      <c r="A978" s="17" t="n">
        <v>30702046</v>
      </c>
      <c r="B978" s="17" t="s">
        <v>1025</v>
      </c>
      <c r="C978" s="23" t="n">
        <v>1</v>
      </c>
      <c r="D978" s="25" t="s">
        <v>999</v>
      </c>
      <c r="E978" s="19"/>
      <c r="F978" s="21" t="n">
        <v>2</v>
      </c>
      <c r="G978" s="21" t="n">
        <v>6</v>
      </c>
      <c r="H978" s="21"/>
      <c r="I978" s="21"/>
      <c r="J978" s="21"/>
      <c r="K978" s="22" t="n">
        <f aca="false">INDEX('Porte Honorário'!B:D,MATCH(TabJud!D978,'Porte Honorário'!A:A,0),1)</f>
        <v>2449.52</v>
      </c>
      <c r="L978" s="22" t="n">
        <f aca="false">ROUND(C978*K978,2)</f>
        <v>2449.52</v>
      </c>
      <c r="M978" s="22" t="n">
        <f aca="false">IF(E978&gt;0,ROUND(E978*'UCO e Filme'!$A$2,2),0)</f>
        <v>0</v>
      </c>
      <c r="N978" s="22" t="n">
        <f aca="false">IF(I978&gt;0,ROUND(I978*'UCO e Filme'!$A$11,2),0)</f>
        <v>0</v>
      </c>
      <c r="O978" s="22" t="n">
        <f aca="false">ROUND(L978+M978+N978,2)</f>
        <v>2449.52</v>
      </c>
    </row>
    <row r="979" customFormat="false" ht="11.25" hidden="false" customHeight="true" outlineLevel="0" collapsed="false">
      <c r="A979" s="17" t="n">
        <v>30702054</v>
      </c>
      <c r="B979" s="17" t="s">
        <v>1026</v>
      </c>
      <c r="C979" s="23" t="n">
        <v>1</v>
      </c>
      <c r="D979" s="25" t="s">
        <v>999</v>
      </c>
      <c r="E979" s="19"/>
      <c r="F979" s="21" t="n">
        <v>2</v>
      </c>
      <c r="G979" s="21" t="n">
        <v>6</v>
      </c>
      <c r="H979" s="21"/>
      <c r="I979" s="21"/>
      <c r="J979" s="21"/>
      <c r="K979" s="22" t="n">
        <f aca="false">INDEX('Porte Honorário'!B:D,MATCH(TabJud!D979,'Porte Honorário'!A:A,0),1)</f>
        <v>2449.52</v>
      </c>
      <c r="L979" s="22" t="n">
        <f aca="false">ROUND(C979*K979,2)</f>
        <v>2449.52</v>
      </c>
      <c r="M979" s="22" t="n">
        <f aca="false">IF(E979&gt;0,ROUND(E979*'UCO e Filme'!$A$2,2),0)</f>
        <v>0</v>
      </c>
      <c r="N979" s="22" t="n">
        <f aca="false">IF(I979&gt;0,ROUND(I979*'UCO e Filme'!$A$11,2),0)</f>
        <v>0</v>
      </c>
      <c r="O979" s="22" t="n">
        <f aca="false">ROUND(L979+M979+N979,2)</f>
        <v>2449.52</v>
      </c>
    </row>
    <row r="980" customFormat="false" ht="11.25" hidden="false" customHeight="true" outlineLevel="0" collapsed="false">
      <c r="A980" s="17" t="n">
        <v>30702062</v>
      </c>
      <c r="B980" s="17" t="s">
        <v>1027</v>
      </c>
      <c r="C980" s="23" t="n">
        <v>1</v>
      </c>
      <c r="D980" s="25" t="s">
        <v>999</v>
      </c>
      <c r="E980" s="19"/>
      <c r="F980" s="21" t="n">
        <v>2</v>
      </c>
      <c r="G980" s="21" t="n">
        <v>6</v>
      </c>
      <c r="H980" s="21"/>
      <c r="I980" s="21"/>
      <c r="J980" s="21"/>
      <c r="K980" s="22" t="n">
        <f aca="false">INDEX('Porte Honorário'!B:D,MATCH(TabJud!D980,'Porte Honorário'!A:A,0),1)</f>
        <v>2449.52</v>
      </c>
      <c r="L980" s="22" t="n">
        <f aca="false">ROUND(C980*K980,2)</f>
        <v>2449.52</v>
      </c>
      <c r="M980" s="22" t="n">
        <f aca="false">IF(E980&gt;0,ROUND(E980*'UCO e Filme'!$A$2,2),0)</f>
        <v>0</v>
      </c>
      <c r="N980" s="22" t="n">
        <f aca="false">IF(I980&gt;0,ROUND(I980*'UCO e Filme'!$A$11,2),0)</f>
        <v>0</v>
      </c>
      <c r="O980" s="22" t="n">
        <f aca="false">ROUND(L980+M980+N980,2)</f>
        <v>2449.52</v>
      </c>
    </row>
    <row r="981" customFormat="false" ht="11.25" hidden="false" customHeight="true" outlineLevel="0" collapsed="false">
      <c r="A981" s="17" t="n">
        <v>30702070</v>
      </c>
      <c r="B981" s="17" t="s">
        <v>1028</v>
      </c>
      <c r="C981" s="23" t="n">
        <v>1</v>
      </c>
      <c r="D981" s="25" t="s">
        <v>999</v>
      </c>
      <c r="E981" s="19"/>
      <c r="F981" s="21" t="n">
        <v>2</v>
      </c>
      <c r="G981" s="21" t="n">
        <v>6</v>
      </c>
      <c r="H981" s="21"/>
      <c r="I981" s="21"/>
      <c r="J981" s="21"/>
      <c r="K981" s="22" t="n">
        <f aca="false">INDEX('Porte Honorário'!B:D,MATCH(TabJud!D981,'Porte Honorário'!A:A,0),1)</f>
        <v>2449.52</v>
      </c>
      <c r="L981" s="22" t="n">
        <f aca="false">ROUND(C981*K981,2)</f>
        <v>2449.52</v>
      </c>
      <c r="M981" s="22" t="n">
        <f aca="false">IF(E981&gt;0,ROUND(E981*'UCO e Filme'!$A$2,2),0)</f>
        <v>0</v>
      </c>
      <c r="N981" s="22" t="n">
        <f aca="false">IF(I981&gt;0,ROUND(I981*'UCO e Filme'!$A$11,2),0)</f>
        <v>0</v>
      </c>
      <c r="O981" s="22" t="n">
        <f aca="false">ROUND(L981+M981+N981,2)</f>
        <v>2449.52</v>
      </c>
    </row>
    <row r="982" customFormat="false" ht="11.25" hidden="false" customHeight="true" outlineLevel="0" collapsed="false">
      <c r="A982" s="17" t="n">
        <v>30702089</v>
      </c>
      <c r="B982" s="17" t="s">
        <v>1029</v>
      </c>
      <c r="C982" s="23" t="n">
        <v>1</v>
      </c>
      <c r="D982" s="25" t="s">
        <v>492</v>
      </c>
      <c r="E982" s="19"/>
      <c r="F982" s="21" t="n">
        <v>2</v>
      </c>
      <c r="G982" s="21" t="n">
        <v>6</v>
      </c>
      <c r="H982" s="21"/>
      <c r="I982" s="21"/>
      <c r="J982" s="21"/>
      <c r="K982" s="22" t="n">
        <f aca="false">INDEX('Porte Honorário'!B:D,MATCH(TabJud!D982,'Porte Honorário'!A:A,0),1)</f>
        <v>1998.93</v>
      </c>
      <c r="L982" s="22" t="n">
        <f aca="false">ROUND(C982*K982,2)</f>
        <v>1998.93</v>
      </c>
      <c r="M982" s="22" t="n">
        <f aca="false">IF(E982&gt;0,ROUND(E982*'UCO e Filme'!$A$2,2),0)</f>
        <v>0</v>
      </c>
      <c r="N982" s="22" t="n">
        <f aca="false">IF(I982&gt;0,ROUND(I982*'UCO e Filme'!$A$11,2),0)</f>
        <v>0</v>
      </c>
      <c r="O982" s="22" t="n">
        <f aca="false">ROUND(L982+M982+N982,2)</f>
        <v>1998.93</v>
      </c>
    </row>
    <row r="983" customFormat="false" ht="30.95" hidden="false" customHeight="true" outlineLevel="0" collapsed="false">
      <c r="A983" s="14" t="s">
        <v>1030</v>
      </c>
      <c r="B983" s="14"/>
      <c r="C983" s="14"/>
      <c r="D983" s="14"/>
      <c r="E983" s="14"/>
      <c r="F983" s="14"/>
      <c r="G983" s="14"/>
      <c r="H983" s="14"/>
      <c r="I983" s="14"/>
      <c r="J983" s="14"/>
      <c r="K983" s="14"/>
      <c r="L983" s="14"/>
      <c r="M983" s="14"/>
      <c r="N983" s="14"/>
      <c r="O983" s="14"/>
    </row>
    <row r="984" customFormat="false" ht="27.75" hidden="false" customHeight="true" outlineLevel="0" collapsed="false">
      <c r="A984" s="17" t="n">
        <v>30703018</v>
      </c>
      <c r="B984" s="17" t="s">
        <v>1031</v>
      </c>
      <c r="C984" s="23" t="n">
        <v>1</v>
      </c>
      <c r="D984" s="25" t="s">
        <v>492</v>
      </c>
      <c r="E984" s="19"/>
      <c r="F984" s="21" t="n">
        <v>2</v>
      </c>
      <c r="G984" s="21" t="n">
        <v>6</v>
      </c>
      <c r="H984" s="21"/>
      <c r="I984" s="21"/>
      <c r="J984" s="21"/>
      <c r="K984" s="22" t="n">
        <f aca="false">INDEX('Porte Honorário'!B:D,MATCH(TabJud!D984,'Porte Honorário'!A:A,0),1)</f>
        <v>1998.93</v>
      </c>
      <c r="L984" s="22" t="n">
        <f aca="false">ROUND(C984*K984,2)</f>
        <v>1998.93</v>
      </c>
      <c r="M984" s="22" t="n">
        <f aca="false">IF(E984&gt;0,ROUND(E984*'UCO e Filme'!$A$2,2),0)</f>
        <v>0</v>
      </c>
      <c r="N984" s="22" t="n">
        <f aca="false">IF(I984&gt;0,ROUND(I984*'UCO e Filme'!$A$11,2),0)</f>
        <v>0</v>
      </c>
      <c r="O984" s="22" t="n">
        <f aca="false">ROUND(L984+M984+N984,2)</f>
        <v>1998.93</v>
      </c>
    </row>
    <row r="985" customFormat="false" ht="11.25" hidden="false" customHeight="true" outlineLevel="0" collapsed="false">
      <c r="A985" s="17" t="n">
        <v>30703026</v>
      </c>
      <c r="B985" s="17" t="s">
        <v>1032</v>
      </c>
      <c r="C985" s="23" t="n">
        <v>1</v>
      </c>
      <c r="D985" s="25" t="s">
        <v>449</v>
      </c>
      <c r="E985" s="19"/>
      <c r="F985" s="21" t="n">
        <v>1</v>
      </c>
      <c r="G985" s="21" t="n">
        <v>6</v>
      </c>
      <c r="H985" s="21"/>
      <c r="I985" s="21"/>
      <c r="J985" s="21"/>
      <c r="K985" s="22" t="n">
        <f aca="false">INDEX('Porte Honorário'!B:D,MATCH(TabJud!D985,'Porte Honorário'!A:A,0),1)</f>
        <v>1171.51</v>
      </c>
      <c r="L985" s="22" t="n">
        <f aca="false">ROUND(C985*K985,2)</f>
        <v>1171.51</v>
      </c>
      <c r="M985" s="22" t="n">
        <f aca="false">IF(E985&gt;0,ROUND(E985*'UCO e Filme'!$A$2,2),0)</f>
        <v>0</v>
      </c>
      <c r="N985" s="22" t="n">
        <f aca="false">IF(I985&gt;0,ROUND(I985*'UCO e Filme'!$A$11,2),0)</f>
        <v>0</v>
      </c>
      <c r="O985" s="22" t="n">
        <f aca="false">ROUND(L985+M985+N985,2)</f>
        <v>1171.51</v>
      </c>
    </row>
    <row r="986" customFormat="false" ht="11.25" hidden="false" customHeight="true" outlineLevel="0" collapsed="false">
      <c r="A986" s="17" t="n">
        <v>30703034</v>
      </c>
      <c r="B986" s="17" t="s">
        <v>1033</v>
      </c>
      <c r="C986" s="23" t="n">
        <v>1</v>
      </c>
      <c r="D986" s="25" t="s">
        <v>335</v>
      </c>
      <c r="E986" s="19"/>
      <c r="F986" s="21" t="n">
        <v>1</v>
      </c>
      <c r="G986" s="21" t="n">
        <v>5</v>
      </c>
      <c r="H986" s="21"/>
      <c r="I986" s="21"/>
      <c r="J986" s="21"/>
      <c r="K986" s="22" t="n">
        <f aca="false">INDEX('Porte Honorário'!B:D,MATCH(TabJud!D986,'Porte Honorário'!A:A,0),1)</f>
        <v>1091.25</v>
      </c>
      <c r="L986" s="22" t="n">
        <f aca="false">ROUND(C986*K986,2)</f>
        <v>1091.25</v>
      </c>
      <c r="M986" s="22" t="n">
        <f aca="false">IF(E986&gt;0,ROUND(E986*'UCO e Filme'!$A$2,2),0)</f>
        <v>0</v>
      </c>
      <c r="N986" s="22" t="n">
        <f aca="false">IF(I986&gt;0,ROUND(I986*'UCO e Filme'!$A$11,2),0)</f>
        <v>0</v>
      </c>
      <c r="O986" s="22" t="n">
        <f aca="false">ROUND(L986+M986+N986,2)</f>
        <v>1091.25</v>
      </c>
    </row>
    <row r="987" customFormat="false" ht="11.25" hidden="false" customHeight="true" outlineLevel="0" collapsed="false">
      <c r="A987" s="17" t="n">
        <v>30703042</v>
      </c>
      <c r="B987" s="17" t="s">
        <v>1034</v>
      </c>
      <c r="C987" s="23" t="n">
        <v>1</v>
      </c>
      <c r="D987" s="25" t="s">
        <v>961</v>
      </c>
      <c r="E987" s="19"/>
      <c r="F987" s="21" t="n">
        <v>2</v>
      </c>
      <c r="G987" s="21" t="n">
        <v>6</v>
      </c>
      <c r="H987" s="21"/>
      <c r="I987" s="21"/>
      <c r="J987" s="21"/>
      <c r="K987" s="22" t="n">
        <f aca="false">INDEX('Porte Honorário'!B:D,MATCH(TabJud!D987,'Porte Honorário'!A:A,0),1)</f>
        <v>1859.66</v>
      </c>
      <c r="L987" s="22" t="n">
        <f aca="false">ROUND(C987*K987,2)</f>
        <v>1859.66</v>
      </c>
      <c r="M987" s="22" t="n">
        <f aca="false">IF(E987&gt;0,ROUND(E987*'UCO e Filme'!$A$2,2),0)</f>
        <v>0</v>
      </c>
      <c r="N987" s="22" t="n">
        <f aca="false">IF(I987&gt;0,ROUND(I987*'UCO e Filme'!$A$11,2),0)</f>
        <v>0</v>
      </c>
      <c r="O987" s="22" t="n">
        <f aca="false">ROUND(L987+M987+N987,2)</f>
        <v>1859.66</v>
      </c>
    </row>
    <row r="988" customFormat="false" ht="11.25" hidden="false" customHeight="true" outlineLevel="0" collapsed="false">
      <c r="A988" s="17" t="n">
        <v>30703050</v>
      </c>
      <c r="B988" s="17" t="s">
        <v>1022</v>
      </c>
      <c r="C988" s="23" t="n">
        <v>1</v>
      </c>
      <c r="D988" s="25" t="s">
        <v>492</v>
      </c>
      <c r="E988" s="19"/>
      <c r="F988" s="21" t="n">
        <v>2</v>
      </c>
      <c r="G988" s="21" t="n">
        <v>6</v>
      </c>
      <c r="H988" s="21"/>
      <c r="I988" s="21"/>
      <c r="J988" s="21"/>
      <c r="K988" s="22" t="n">
        <f aca="false">INDEX('Porte Honorário'!B:D,MATCH(TabJud!D988,'Porte Honorário'!A:A,0),1)</f>
        <v>1998.93</v>
      </c>
      <c r="L988" s="22" t="n">
        <f aca="false">ROUND(C988*K988,2)</f>
        <v>1998.93</v>
      </c>
      <c r="M988" s="22" t="n">
        <f aca="false">IF(E988&gt;0,ROUND(E988*'UCO e Filme'!$A$2,2),0)</f>
        <v>0</v>
      </c>
      <c r="N988" s="22" t="n">
        <f aca="false">IF(I988&gt;0,ROUND(I988*'UCO e Filme'!$A$11,2),0)</f>
        <v>0</v>
      </c>
      <c r="O988" s="22" t="n">
        <f aca="false">ROUND(L988+M988+N988,2)</f>
        <v>1998.93</v>
      </c>
    </row>
    <row r="989" customFormat="false" ht="11.25" hidden="false" customHeight="true" outlineLevel="0" collapsed="false">
      <c r="A989" s="17" t="n">
        <v>30703069</v>
      </c>
      <c r="B989" s="17" t="s">
        <v>1035</v>
      </c>
      <c r="C989" s="23" t="n">
        <v>1</v>
      </c>
      <c r="D989" s="25" t="s">
        <v>492</v>
      </c>
      <c r="E989" s="19"/>
      <c r="F989" s="21" t="n">
        <v>2</v>
      </c>
      <c r="G989" s="21" t="n">
        <v>6</v>
      </c>
      <c r="H989" s="21"/>
      <c r="I989" s="21"/>
      <c r="J989" s="21"/>
      <c r="K989" s="22" t="n">
        <f aca="false">INDEX('Porte Honorário'!B:D,MATCH(TabJud!D989,'Porte Honorário'!A:A,0),1)</f>
        <v>1998.93</v>
      </c>
      <c r="L989" s="22" t="n">
        <f aca="false">ROUND(C989*K989,2)</f>
        <v>1998.93</v>
      </c>
      <c r="M989" s="22" t="n">
        <f aca="false">IF(E989&gt;0,ROUND(E989*'UCO e Filme'!$A$2,2),0)</f>
        <v>0</v>
      </c>
      <c r="N989" s="22" t="n">
        <f aca="false">IF(I989&gt;0,ROUND(I989*'UCO e Filme'!$A$11,2),0)</f>
        <v>0</v>
      </c>
      <c r="O989" s="22" t="n">
        <f aca="false">ROUND(L989+M989+N989,2)</f>
        <v>1998.93</v>
      </c>
    </row>
    <row r="990" customFormat="false" ht="11.25" hidden="false" customHeight="true" outlineLevel="0" collapsed="false">
      <c r="A990" s="17" t="n">
        <v>30703077</v>
      </c>
      <c r="B990" s="17" t="s">
        <v>1036</v>
      </c>
      <c r="C990" s="23" t="n">
        <v>1</v>
      </c>
      <c r="D990" s="25" t="s">
        <v>492</v>
      </c>
      <c r="E990" s="19"/>
      <c r="F990" s="21" t="n">
        <v>1</v>
      </c>
      <c r="G990" s="21" t="n">
        <v>5</v>
      </c>
      <c r="H990" s="21"/>
      <c r="I990" s="21"/>
      <c r="J990" s="21"/>
      <c r="K990" s="22" t="n">
        <f aca="false">INDEX('Porte Honorário'!B:D,MATCH(TabJud!D990,'Porte Honorário'!A:A,0),1)</f>
        <v>1998.93</v>
      </c>
      <c r="L990" s="22" t="n">
        <f aca="false">ROUND(C990*K990,2)</f>
        <v>1998.93</v>
      </c>
      <c r="M990" s="22" t="n">
        <f aca="false">IF(E990&gt;0,ROUND(E990*'UCO e Filme'!$A$2,2),0)</f>
        <v>0</v>
      </c>
      <c r="N990" s="22" t="n">
        <f aca="false">IF(I990&gt;0,ROUND(I990*'UCO e Filme'!$A$11,2),0)</f>
        <v>0</v>
      </c>
      <c r="O990" s="22" t="n">
        <f aca="false">ROUND(L990+M990+N990,2)</f>
        <v>1998.93</v>
      </c>
    </row>
    <row r="991" customFormat="false" ht="45" hidden="false" customHeight="true" outlineLevel="0" collapsed="false">
      <c r="A991" s="17" t="n">
        <v>30703085</v>
      </c>
      <c r="B991" s="17" t="s">
        <v>1037</v>
      </c>
      <c r="C991" s="23" t="n">
        <v>1</v>
      </c>
      <c r="D991" s="25" t="s">
        <v>103</v>
      </c>
      <c r="E991" s="19"/>
      <c r="F991" s="21"/>
      <c r="G991" s="21" t="n">
        <v>1</v>
      </c>
      <c r="H991" s="21"/>
      <c r="I991" s="21"/>
      <c r="J991" s="21"/>
      <c r="K991" s="22" t="n">
        <f aca="false">INDEX('Porte Honorário'!B:D,MATCH(TabJud!D991,'Porte Honorário'!A:A,0),1)</f>
        <v>183.5</v>
      </c>
      <c r="L991" s="22" t="n">
        <f aca="false">ROUND(C991*K991,2)</f>
        <v>183.5</v>
      </c>
      <c r="M991" s="22" t="n">
        <f aca="false">IF(E991&gt;0,ROUND(E991*'UCO e Filme'!$A$2,2),0)</f>
        <v>0</v>
      </c>
      <c r="N991" s="22" t="n">
        <f aca="false">IF(I991&gt;0,ROUND(I991*'UCO e Filme'!$A$11,2),0)</f>
        <v>0</v>
      </c>
      <c r="O991" s="22" t="n">
        <f aca="false">ROUND(L991+M991+N991,2)</f>
        <v>183.5</v>
      </c>
    </row>
    <row r="992" customFormat="false" ht="11.25" hidden="false" customHeight="true" outlineLevel="0" collapsed="false">
      <c r="A992" s="17" t="n">
        <v>30703093</v>
      </c>
      <c r="B992" s="17" t="s">
        <v>1038</v>
      </c>
      <c r="C992" s="23" t="n">
        <v>1</v>
      </c>
      <c r="D992" s="25" t="s">
        <v>492</v>
      </c>
      <c r="E992" s="19"/>
      <c r="F992" s="21" t="n">
        <v>1</v>
      </c>
      <c r="G992" s="21" t="n">
        <v>5</v>
      </c>
      <c r="H992" s="21"/>
      <c r="I992" s="21"/>
      <c r="J992" s="21"/>
      <c r="K992" s="22" t="n">
        <f aca="false">INDEX('Porte Honorário'!B:D,MATCH(TabJud!D992,'Porte Honorário'!A:A,0),1)</f>
        <v>1998.93</v>
      </c>
      <c r="L992" s="22" t="n">
        <f aca="false">ROUND(C992*K992,2)</f>
        <v>1998.93</v>
      </c>
      <c r="M992" s="22" t="n">
        <f aca="false">IF(E992&gt;0,ROUND(E992*'UCO e Filme'!$A$2,2),0)</f>
        <v>0</v>
      </c>
      <c r="N992" s="22" t="n">
        <f aca="false">IF(I992&gt;0,ROUND(I992*'UCO e Filme'!$A$11,2),0)</f>
        <v>0</v>
      </c>
      <c r="O992" s="22" t="n">
        <f aca="false">ROUND(L992+M992+N992,2)</f>
        <v>1998.93</v>
      </c>
    </row>
    <row r="993" customFormat="false" ht="11.25" hidden="false" customHeight="true" outlineLevel="0" collapsed="false">
      <c r="A993" s="17" t="n">
        <v>30703107</v>
      </c>
      <c r="B993" s="17" t="s">
        <v>1039</v>
      </c>
      <c r="C993" s="23" t="n">
        <v>1</v>
      </c>
      <c r="D993" s="25" t="s">
        <v>492</v>
      </c>
      <c r="E993" s="19"/>
      <c r="F993" s="21" t="n">
        <v>1</v>
      </c>
      <c r="G993" s="21" t="n">
        <v>5</v>
      </c>
      <c r="H993" s="21"/>
      <c r="I993" s="21"/>
      <c r="J993" s="21"/>
      <c r="K993" s="22" t="n">
        <f aca="false">INDEX('Porte Honorário'!B:D,MATCH(TabJud!D993,'Porte Honorário'!A:A,0),1)</f>
        <v>1998.93</v>
      </c>
      <c r="L993" s="22" t="n">
        <f aca="false">ROUND(C993*K993,2)</f>
        <v>1998.93</v>
      </c>
      <c r="M993" s="22" t="n">
        <f aca="false">IF(E993&gt;0,ROUND(E993*'UCO e Filme'!$A$2,2),0)</f>
        <v>0</v>
      </c>
      <c r="N993" s="22" t="n">
        <f aca="false">IF(I993&gt;0,ROUND(I993*'UCO e Filme'!$A$11,2),0)</f>
        <v>0</v>
      </c>
      <c r="O993" s="22" t="n">
        <f aca="false">ROUND(L993+M993+N993,2)</f>
        <v>1998.93</v>
      </c>
    </row>
    <row r="994" customFormat="false" ht="11.25" hidden="false" customHeight="true" outlineLevel="0" collapsed="false">
      <c r="A994" s="17" t="n">
        <v>30703115</v>
      </c>
      <c r="B994" s="17" t="s">
        <v>1040</v>
      </c>
      <c r="C994" s="23" t="n">
        <v>1</v>
      </c>
      <c r="D994" s="25" t="s">
        <v>999</v>
      </c>
      <c r="E994" s="19"/>
      <c r="F994" s="21" t="n">
        <v>2</v>
      </c>
      <c r="G994" s="21" t="n">
        <v>6</v>
      </c>
      <c r="H994" s="21"/>
      <c r="I994" s="21"/>
      <c r="J994" s="21"/>
      <c r="K994" s="22" t="n">
        <f aca="false">INDEX('Porte Honorário'!B:D,MATCH(TabJud!D994,'Porte Honorário'!A:A,0),1)</f>
        <v>2449.52</v>
      </c>
      <c r="L994" s="22" t="n">
        <f aca="false">ROUND(C994*K994,2)</f>
        <v>2449.52</v>
      </c>
      <c r="M994" s="22" t="n">
        <f aca="false">IF(E994&gt;0,ROUND(E994*'UCO e Filme'!$A$2,2),0)</f>
        <v>0</v>
      </c>
      <c r="N994" s="22" t="n">
        <f aca="false">IF(I994&gt;0,ROUND(I994*'UCO e Filme'!$A$11,2),0)</f>
        <v>0</v>
      </c>
      <c r="O994" s="22" t="n">
        <f aca="false">ROUND(L994+M994+N994,2)</f>
        <v>2449.52</v>
      </c>
    </row>
    <row r="995" customFormat="false" ht="11.25" hidden="false" customHeight="true" outlineLevel="0" collapsed="false">
      <c r="A995" s="17" t="n">
        <v>30703123</v>
      </c>
      <c r="B995" s="17" t="s">
        <v>1026</v>
      </c>
      <c r="C995" s="23" t="n">
        <v>1</v>
      </c>
      <c r="D995" s="25" t="s">
        <v>999</v>
      </c>
      <c r="E995" s="19"/>
      <c r="F995" s="21" t="n">
        <v>2</v>
      </c>
      <c r="G995" s="21" t="n">
        <v>6</v>
      </c>
      <c r="H995" s="21"/>
      <c r="I995" s="21"/>
      <c r="J995" s="21"/>
      <c r="K995" s="22" t="n">
        <f aca="false">INDEX('Porte Honorário'!B:D,MATCH(TabJud!D995,'Porte Honorário'!A:A,0),1)</f>
        <v>2449.52</v>
      </c>
      <c r="L995" s="22" t="n">
        <f aca="false">ROUND(C995*K995,2)</f>
        <v>2449.52</v>
      </c>
      <c r="M995" s="22" t="n">
        <f aca="false">IF(E995&gt;0,ROUND(E995*'UCO e Filme'!$A$2,2),0)</f>
        <v>0</v>
      </c>
      <c r="N995" s="22" t="n">
        <f aca="false">IF(I995&gt;0,ROUND(I995*'UCO e Filme'!$A$11,2),0)</f>
        <v>0</v>
      </c>
      <c r="O995" s="22" t="n">
        <f aca="false">ROUND(L995+M995+N995,2)</f>
        <v>2449.52</v>
      </c>
    </row>
    <row r="996" customFormat="false" ht="11.25" hidden="false" customHeight="true" outlineLevel="0" collapsed="false">
      <c r="A996" s="17" t="n">
        <v>30703131</v>
      </c>
      <c r="B996" s="17" t="s">
        <v>1041</v>
      </c>
      <c r="C996" s="23" t="n">
        <v>1</v>
      </c>
      <c r="D996" s="25" t="s">
        <v>999</v>
      </c>
      <c r="E996" s="19"/>
      <c r="F996" s="21" t="n">
        <v>2</v>
      </c>
      <c r="G996" s="21" t="n">
        <v>6</v>
      </c>
      <c r="H996" s="21"/>
      <c r="I996" s="21"/>
      <c r="J996" s="21"/>
      <c r="K996" s="22" t="n">
        <f aca="false">INDEX('Porte Honorário'!B:D,MATCH(TabJud!D996,'Porte Honorário'!A:A,0),1)</f>
        <v>2449.52</v>
      </c>
      <c r="L996" s="22" t="n">
        <f aca="false">ROUND(C996*K996,2)</f>
        <v>2449.52</v>
      </c>
      <c r="M996" s="22" t="n">
        <f aca="false">IF(E996&gt;0,ROUND(E996*'UCO e Filme'!$A$2,2),0)</f>
        <v>0</v>
      </c>
      <c r="N996" s="22" t="n">
        <f aca="false">IF(I996&gt;0,ROUND(I996*'UCO e Filme'!$A$11,2),0)</f>
        <v>0</v>
      </c>
      <c r="O996" s="22" t="n">
        <f aca="false">ROUND(L996+M996+N996,2)</f>
        <v>2449.52</v>
      </c>
    </row>
    <row r="997" customFormat="false" ht="11.25" hidden="false" customHeight="true" outlineLevel="0" collapsed="false">
      <c r="A997" s="17" t="n">
        <v>30703140</v>
      </c>
      <c r="B997" s="17" t="s">
        <v>1042</v>
      </c>
      <c r="C997" s="23" t="n">
        <v>1</v>
      </c>
      <c r="D997" s="25" t="s">
        <v>999</v>
      </c>
      <c r="E997" s="19"/>
      <c r="F997" s="21" t="n">
        <v>2</v>
      </c>
      <c r="G997" s="21" t="n">
        <v>6</v>
      </c>
      <c r="H997" s="21"/>
      <c r="I997" s="21"/>
      <c r="J997" s="21"/>
      <c r="K997" s="22" t="n">
        <f aca="false">INDEX('Porte Honorário'!B:D,MATCH(TabJud!D997,'Porte Honorário'!A:A,0),1)</f>
        <v>2449.52</v>
      </c>
      <c r="L997" s="22" t="n">
        <f aca="false">ROUND(C997*K997,2)</f>
        <v>2449.52</v>
      </c>
      <c r="M997" s="22" t="n">
        <f aca="false">IF(E997&gt;0,ROUND(E997*'UCO e Filme'!$A$2,2),0)</f>
        <v>0</v>
      </c>
      <c r="N997" s="22" t="n">
        <f aca="false">IF(I997&gt;0,ROUND(I997*'UCO e Filme'!$A$11,2),0)</f>
        <v>0</v>
      </c>
      <c r="O997" s="22" t="n">
        <f aca="false">ROUND(L997+M997+N997,2)</f>
        <v>2449.52</v>
      </c>
    </row>
    <row r="998" customFormat="false" ht="11.25" hidden="false" customHeight="true" outlineLevel="0" collapsed="false">
      <c r="A998" s="17" t="n">
        <v>30703158</v>
      </c>
      <c r="B998" s="17" t="s">
        <v>1043</v>
      </c>
      <c r="C998" s="23" t="n">
        <v>1</v>
      </c>
      <c r="D998" s="25" t="s">
        <v>999</v>
      </c>
      <c r="E998" s="19"/>
      <c r="F998" s="21" t="n">
        <v>2</v>
      </c>
      <c r="G998" s="21" t="n">
        <v>6</v>
      </c>
      <c r="H998" s="21"/>
      <c r="I998" s="21"/>
      <c r="J998" s="21"/>
      <c r="K998" s="22" t="n">
        <f aca="false">INDEX('Porte Honorário'!B:D,MATCH(TabJud!D998,'Porte Honorário'!A:A,0),1)</f>
        <v>2449.52</v>
      </c>
      <c r="L998" s="22" t="n">
        <f aca="false">ROUND(C998*K998,2)</f>
        <v>2449.52</v>
      </c>
      <c r="M998" s="22" t="n">
        <f aca="false">IF(E998&gt;0,ROUND(E998*'UCO e Filme'!$A$2,2),0)</f>
        <v>0</v>
      </c>
      <c r="N998" s="22" t="n">
        <f aca="false">IF(I998&gt;0,ROUND(I998*'UCO e Filme'!$A$11,2),0)</f>
        <v>0</v>
      </c>
      <c r="O998" s="22" t="n">
        <f aca="false">ROUND(L998+M998+N998,2)</f>
        <v>2449.52</v>
      </c>
    </row>
    <row r="999" customFormat="false" ht="11.25" hidden="false" customHeight="true" outlineLevel="0" collapsed="false">
      <c r="A999" s="17" t="n">
        <v>30703166</v>
      </c>
      <c r="B999" s="17" t="s">
        <v>1027</v>
      </c>
      <c r="C999" s="23" t="n">
        <v>1</v>
      </c>
      <c r="D999" s="25" t="s">
        <v>999</v>
      </c>
      <c r="E999" s="19"/>
      <c r="F999" s="21" t="n">
        <v>2</v>
      </c>
      <c r="G999" s="21" t="n">
        <v>6</v>
      </c>
      <c r="H999" s="21"/>
      <c r="I999" s="21"/>
      <c r="J999" s="21"/>
      <c r="K999" s="22" t="n">
        <f aca="false">INDEX('Porte Honorário'!B:D,MATCH(TabJud!D999,'Porte Honorário'!A:A,0),1)</f>
        <v>2449.52</v>
      </c>
      <c r="L999" s="22" t="n">
        <f aca="false">ROUND(C999*K999,2)</f>
        <v>2449.52</v>
      </c>
      <c r="M999" s="22" t="n">
        <f aca="false">IF(E999&gt;0,ROUND(E999*'UCO e Filme'!$A$2,2),0)</f>
        <v>0</v>
      </c>
      <c r="N999" s="22" t="n">
        <f aca="false">IF(I999&gt;0,ROUND(I999*'UCO e Filme'!$A$11,2),0)</f>
        <v>0</v>
      </c>
      <c r="O999" s="22" t="n">
        <f aca="false">ROUND(L999+M999+N999,2)</f>
        <v>2449.52</v>
      </c>
    </row>
    <row r="1000" customFormat="false" ht="11.25" hidden="false" customHeight="true" outlineLevel="0" collapsed="false">
      <c r="A1000" s="17" t="n">
        <v>30703174</v>
      </c>
      <c r="B1000" s="17" t="s">
        <v>1044</v>
      </c>
      <c r="C1000" s="23" t="n">
        <v>1</v>
      </c>
      <c r="D1000" s="25" t="s">
        <v>492</v>
      </c>
      <c r="E1000" s="19"/>
      <c r="F1000" s="21" t="n">
        <v>1</v>
      </c>
      <c r="G1000" s="21" t="n">
        <v>5</v>
      </c>
      <c r="H1000" s="21"/>
      <c r="I1000" s="21"/>
      <c r="J1000" s="21"/>
      <c r="K1000" s="22" t="n">
        <f aca="false">INDEX('Porte Honorário'!B:D,MATCH(TabJud!D1000,'Porte Honorário'!A:A,0),1)</f>
        <v>1998.93</v>
      </c>
      <c r="L1000" s="22" t="n">
        <f aca="false">ROUND(C1000*K1000,2)</f>
        <v>1998.93</v>
      </c>
      <c r="M1000" s="22" t="n">
        <f aca="false">IF(E1000&gt;0,ROUND(E1000*'UCO e Filme'!$A$2,2),0)</f>
        <v>0</v>
      </c>
      <c r="N1000" s="22" t="n">
        <f aca="false">IF(I1000&gt;0,ROUND(I1000*'UCO e Filme'!$A$11,2),0)</f>
        <v>0</v>
      </c>
      <c r="O1000" s="22" t="n">
        <f aca="false">ROUND(L1000+M1000+N1000,2)</f>
        <v>1998.93</v>
      </c>
    </row>
    <row r="1001" customFormat="false" ht="11.25" hidden="false" customHeight="true" outlineLevel="0" collapsed="false">
      <c r="A1001" s="17" t="n">
        <v>30703182</v>
      </c>
      <c r="B1001" s="17" t="s">
        <v>1028</v>
      </c>
      <c r="C1001" s="23" t="n">
        <v>1</v>
      </c>
      <c r="D1001" s="25" t="s">
        <v>999</v>
      </c>
      <c r="E1001" s="19"/>
      <c r="F1001" s="21" t="n">
        <v>2</v>
      </c>
      <c r="G1001" s="21" t="n">
        <v>6</v>
      </c>
      <c r="H1001" s="21"/>
      <c r="I1001" s="21"/>
      <c r="J1001" s="21"/>
      <c r="K1001" s="22" t="n">
        <f aca="false">INDEX('Porte Honorário'!B:D,MATCH(TabJud!D1001,'Porte Honorário'!A:A,0),1)</f>
        <v>2449.52</v>
      </c>
      <c r="L1001" s="22" t="n">
        <f aca="false">ROUND(C1001*K1001,2)</f>
        <v>2449.52</v>
      </c>
      <c r="M1001" s="22" t="n">
        <f aca="false">IF(E1001&gt;0,ROUND(E1001*'UCO e Filme'!$A$2,2),0)</f>
        <v>0</v>
      </c>
      <c r="N1001" s="22" t="n">
        <f aca="false">IF(I1001&gt;0,ROUND(I1001*'UCO e Filme'!$A$11,2),0)</f>
        <v>0</v>
      </c>
      <c r="O1001" s="22" t="n">
        <f aca="false">ROUND(L1001+M1001+N1001,2)</f>
        <v>2449.52</v>
      </c>
    </row>
    <row r="1002" customFormat="false" ht="30.95" hidden="false" customHeight="true" outlineLevel="0" collapsed="false">
      <c r="A1002" s="14" t="s">
        <v>1045</v>
      </c>
      <c r="B1002" s="14"/>
      <c r="C1002" s="14"/>
      <c r="D1002" s="14"/>
      <c r="E1002" s="14"/>
      <c r="F1002" s="14"/>
      <c r="G1002" s="14"/>
      <c r="H1002" s="14"/>
      <c r="I1002" s="14"/>
      <c r="J1002" s="14"/>
      <c r="K1002" s="14"/>
      <c r="L1002" s="14"/>
      <c r="M1002" s="14"/>
      <c r="N1002" s="14"/>
      <c r="O1002" s="14"/>
    </row>
    <row r="1003" customFormat="false" ht="59.25" hidden="false" customHeight="true" outlineLevel="0" collapsed="false">
      <c r="A1003" s="17" t="n">
        <v>30704014</v>
      </c>
      <c r="B1003" s="17" t="s">
        <v>1046</v>
      </c>
      <c r="C1003" s="23" t="n">
        <v>1</v>
      </c>
      <c r="D1003" s="25" t="s">
        <v>999</v>
      </c>
      <c r="E1003" s="19"/>
      <c r="F1003" s="21" t="n">
        <v>2</v>
      </c>
      <c r="G1003" s="21" t="n">
        <v>6</v>
      </c>
      <c r="H1003" s="21"/>
      <c r="I1003" s="21"/>
      <c r="J1003" s="21"/>
      <c r="K1003" s="22" t="n">
        <f aca="false">INDEX('Porte Honorário'!B:D,MATCH(TabJud!D1003,'Porte Honorário'!A:A,0),1)</f>
        <v>2449.52</v>
      </c>
      <c r="L1003" s="22" t="n">
        <f aca="false">ROUND(C1003*K1003,2)</f>
        <v>2449.52</v>
      </c>
      <c r="M1003" s="22" t="n">
        <f aca="false">IF(E1003&gt;0,ROUND(E1003*'UCO e Filme'!$A$2,2),0)</f>
        <v>0</v>
      </c>
      <c r="N1003" s="22" t="n">
        <f aca="false">IF(I1003&gt;0,ROUND(I1003*'UCO e Filme'!$A$11,2),0)</f>
        <v>0</v>
      </c>
      <c r="O1003" s="22" t="n">
        <f aca="false">ROUND(L1003+M1003+N1003,2)</f>
        <v>2449.52</v>
      </c>
    </row>
    <row r="1004" customFormat="false" ht="11.25" hidden="false" customHeight="true" outlineLevel="0" collapsed="false">
      <c r="A1004" s="17" t="n">
        <v>30704022</v>
      </c>
      <c r="B1004" s="17" t="s">
        <v>1047</v>
      </c>
      <c r="C1004" s="23" t="n">
        <v>1</v>
      </c>
      <c r="D1004" s="25" t="s">
        <v>999</v>
      </c>
      <c r="E1004" s="19"/>
      <c r="F1004" s="21" t="n">
        <v>2</v>
      </c>
      <c r="G1004" s="21" t="n">
        <v>6</v>
      </c>
      <c r="H1004" s="21"/>
      <c r="I1004" s="21"/>
      <c r="J1004" s="21"/>
      <c r="K1004" s="22" t="n">
        <f aca="false">INDEX('Porte Honorário'!B:D,MATCH(TabJud!D1004,'Porte Honorário'!A:A,0),1)</f>
        <v>2449.52</v>
      </c>
      <c r="L1004" s="22" t="n">
        <f aca="false">ROUND(C1004*K1004,2)</f>
        <v>2449.52</v>
      </c>
      <c r="M1004" s="22" t="n">
        <f aca="false">IF(E1004&gt;0,ROUND(E1004*'UCO e Filme'!$A$2,2),0)</f>
        <v>0</v>
      </c>
      <c r="N1004" s="22" t="n">
        <f aca="false">IF(I1004&gt;0,ROUND(I1004*'UCO e Filme'!$A$11,2),0)</f>
        <v>0</v>
      </c>
      <c r="O1004" s="22" t="n">
        <f aca="false">ROUND(L1004+M1004+N1004,2)</f>
        <v>2449.52</v>
      </c>
    </row>
    <row r="1005" customFormat="false" ht="11.25" hidden="false" customHeight="true" outlineLevel="0" collapsed="false">
      <c r="A1005" s="17" t="n">
        <v>30704030</v>
      </c>
      <c r="B1005" s="17" t="s">
        <v>1048</v>
      </c>
      <c r="C1005" s="23" t="n">
        <v>1</v>
      </c>
      <c r="D1005" s="25" t="s">
        <v>999</v>
      </c>
      <c r="E1005" s="19"/>
      <c r="F1005" s="21" t="n">
        <v>2</v>
      </c>
      <c r="G1005" s="21" t="n">
        <v>6</v>
      </c>
      <c r="H1005" s="21"/>
      <c r="I1005" s="21"/>
      <c r="J1005" s="21"/>
      <c r="K1005" s="22" t="n">
        <f aca="false">INDEX('Porte Honorário'!B:D,MATCH(TabJud!D1005,'Porte Honorário'!A:A,0),1)</f>
        <v>2449.52</v>
      </c>
      <c r="L1005" s="22" t="n">
        <f aca="false">ROUND(C1005*K1005,2)</f>
        <v>2449.52</v>
      </c>
      <c r="M1005" s="22" t="n">
        <f aca="false">IF(E1005&gt;0,ROUND(E1005*'UCO e Filme'!$A$2,2),0)</f>
        <v>0</v>
      </c>
      <c r="N1005" s="22" t="n">
        <f aca="false">IF(I1005&gt;0,ROUND(I1005*'UCO e Filme'!$A$11,2),0)</f>
        <v>0</v>
      </c>
      <c r="O1005" s="22" t="n">
        <f aca="false">ROUND(L1005+M1005+N1005,2)</f>
        <v>2449.52</v>
      </c>
    </row>
    <row r="1006" customFormat="false" ht="11.25" hidden="false" customHeight="true" outlineLevel="0" collapsed="false">
      <c r="A1006" s="17" t="n">
        <v>30704049</v>
      </c>
      <c r="B1006" s="17" t="s">
        <v>1049</v>
      </c>
      <c r="C1006" s="23" t="n">
        <v>1</v>
      </c>
      <c r="D1006" s="25" t="s">
        <v>1001</v>
      </c>
      <c r="E1006" s="19"/>
      <c r="F1006" s="21" t="n">
        <v>2</v>
      </c>
      <c r="G1006" s="21" t="n">
        <v>6</v>
      </c>
      <c r="H1006" s="21"/>
      <c r="I1006" s="21"/>
      <c r="J1006" s="21"/>
      <c r="K1006" s="22" t="n">
        <f aca="false">INDEX('Porte Honorário'!B:D,MATCH(TabJud!D1006,'Porte Honorário'!A:A,0),1)</f>
        <v>2695.3</v>
      </c>
      <c r="L1006" s="22" t="n">
        <f aca="false">ROUND(C1006*K1006,2)</f>
        <v>2695.3</v>
      </c>
      <c r="M1006" s="22" t="n">
        <f aca="false">IF(E1006&gt;0,ROUND(E1006*'UCO e Filme'!$A$2,2),0)</f>
        <v>0</v>
      </c>
      <c r="N1006" s="22" t="n">
        <f aca="false">IF(I1006&gt;0,ROUND(I1006*'UCO e Filme'!$A$11,2),0)</f>
        <v>0</v>
      </c>
      <c r="O1006" s="22" t="n">
        <f aca="false">ROUND(L1006+M1006+N1006,2)</f>
        <v>2695.3</v>
      </c>
    </row>
    <row r="1007" customFormat="false" ht="11.25" hidden="false" customHeight="true" outlineLevel="0" collapsed="false">
      <c r="A1007" s="17" t="n">
        <v>30704057</v>
      </c>
      <c r="B1007" s="17" t="s">
        <v>1050</v>
      </c>
      <c r="C1007" s="23" t="n">
        <v>1</v>
      </c>
      <c r="D1007" s="25" t="s">
        <v>1001</v>
      </c>
      <c r="E1007" s="19"/>
      <c r="F1007" s="21" t="n">
        <v>2</v>
      </c>
      <c r="G1007" s="21" t="n">
        <v>6</v>
      </c>
      <c r="H1007" s="21"/>
      <c r="I1007" s="21"/>
      <c r="J1007" s="21"/>
      <c r="K1007" s="22" t="n">
        <f aca="false">INDEX('Porte Honorário'!B:D,MATCH(TabJud!D1007,'Porte Honorário'!A:A,0),1)</f>
        <v>2695.3</v>
      </c>
      <c r="L1007" s="22" t="n">
        <f aca="false">ROUND(C1007*K1007,2)</f>
        <v>2695.3</v>
      </c>
      <c r="M1007" s="22" t="n">
        <f aca="false">IF(E1007&gt;0,ROUND(E1007*'UCO e Filme'!$A$2,2),0)</f>
        <v>0</v>
      </c>
      <c r="N1007" s="22" t="n">
        <f aca="false">IF(I1007&gt;0,ROUND(I1007*'UCO e Filme'!$A$11,2),0)</f>
        <v>0</v>
      </c>
      <c r="O1007" s="22" t="n">
        <f aca="false">ROUND(L1007+M1007+N1007,2)</f>
        <v>2695.3</v>
      </c>
    </row>
    <row r="1008" customFormat="false" ht="11.25" hidden="false" customHeight="true" outlineLevel="0" collapsed="false">
      <c r="A1008" s="17" t="n">
        <v>30704065</v>
      </c>
      <c r="B1008" s="17" t="s">
        <v>1051</v>
      </c>
      <c r="C1008" s="23" t="n">
        <v>1</v>
      </c>
      <c r="D1008" s="25" t="s">
        <v>1001</v>
      </c>
      <c r="E1008" s="19"/>
      <c r="F1008" s="21" t="n">
        <v>2</v>
      </c>
      <c r="G1008" s="21" t="n">
        <v>6</v>
      </c>
      <c r="H1008" s="21"/>
      <c r="I1008" s="21"/>
      <c r="J1008" s="21"/>
      <c r="K1008" s="22" t="n">
        <f aca="false">INDEX('Porte Honorário'!B:D,MATCH(TabJud!D1008,'Porte Honorário'!A:A,0),1)</f>
        <v>2695.3</v>
      </c>
      <c r="L1008" s="22" t="n">
        <f aca="false">ROUND(C1008*K1008,2)</f>
        <v>2695.3</v>
      </c>
      <c r="M1008" s="22" t="n">
        <f aca="false">IF(E1008&gt;0,ROUND(E1008*'UCO e Filme'!$A$2,2),0)</f>
        <v>0</v>
      </c>
      <c r="N1008" s="22" t="n">
        <f aca="false">IF(I1008&gt;0,ROUND(I1008*'UCO e Filme'!$A$11,2),0)</f>
        <v>0</v>
      </c>
      <c r="O1008" s="22" t="n">
        <f aca="false">ROUND(L1008+M1008+N1008,2)</f>
        <v>2695.3</v>
      </c>
    </row>
    <row r="1009" customFormat="false" ht="11.25" hidden="false" customHeight="true" outlineLevel="0" collapsed="false">
      <c r="A1009" s="17" t="n">
        <v>30704073</v>
      </c>
      <c r="B1009" s="17" t="s">
        <v>1052</v>
      </c>
      <c r="C1009" s="23" t="n">
        <v>1</v>
      </c>
      <c r="D1009" s="25" t="s">
        <v>1001</v>
      </c>
      <c r="E1009" s="19"/>
      <c r="F1009" s="21" t="n">
        <v>2</v>
      </c>
      <c r="G1009" s="21" t="n">
        <v>6</v>
      </c>
      <c r="H1009" s="21"/>
      <c r="I1009" s="21"/>
      <c r="J1009" s="21"/>
      <c r="K1009" s="22" t="n">
        <f aca="false">INDEX('Porte Honorário'!B:D,MATCH(TabJud!D1009,'Porte Honorário'!A:A,0),1)</f>
        <v>2695.3</v>
      </c>
      <c r="L1009" s="22" t="n">
        <f aca="false">ROUND(C1009*K1009,2)</f>
        <v>2695.3</v>
      </c>
      <c r="M1009" s="22" t="n">
        <f aca="false">IF(E1009&gt;0,ROUND(E1009*'UCO e Filme'!$A$2,2),0)</f>
        <v>0</v>
      </c>
      <c r="N1009" s="22" t="n">
        <f aca="false">IF(I1009&gt;0,ROUND(I1009*'UCO e Filme'!$A$11,2),0)</f>
        <v>0</v>
      </c>
      <c r="O1009" s="22" t="n">
        <f aca="false">ROUND(L1009+M1009+N1009,2)</f>
        <v>2695.3</v>
      </c>
    </row>
    <row r="1010" customFormat="false" ht="11.25" hidden="false" customHeight="true" outlineLevel="0" collapsed="false">
      <c r="A1010" s="17" t="n">
        <v>30704081</v>
      </c>
      <c r="B1010" s="17" t="s">
        <v>1053</v>
      </c>
      <c r="C1010" s="23" t="n">
        <v>1</v>
      </c>
      <c r="D1010" s="25" t="s">
        <v>1001</v>
      </c>
      <c r="E1010" s="19"/>
      <c r="F1010" s="21" t="n">
        <v>1</v>
      </c>
      <c r="G1010" s="21" t="n">
        <v>6</v>
      </c>
      <c r="H1010" s="21"/>
      <c r="I1010" s="21"/>
      <c r="J1010" s="21"/>
      <c r="K1010" s="22" t="n">
        <f aca="false">INDEX('Porte Honorário'!B:D,MATCH(TabJud!D1010,'Porte Honorário'!A:A,0),1)</f>
        <v>2695.3</v>
      </c>
      <c r="L1010" s="22" t="n">
        <f aca="false">ROUND(C1010*K1010,2)</f>
        <v>2695.3</v>
      </c>
      <c r="M1010" s="22" t="n">
        <f aca="false">IF(E1010&gt;0,ROUND(E1010*'UCO e Filme'!$A$2,2),0)</f>
        <v>0</v>
      </c>
      <c r="N1010" s="22" t="n">
        <f aca="false">IF(I1010&gt;0,ROUND(I1010*'UCO e Filme'!$A$11,2),0)</f>
        <v>0</v>
      </c>
      <c r="O1010" s="22" t="n">
        <f aca="false">ROUND(L1010+M1010+N1010,2)</f>
        <v>2695.3</v>
      </c>
    </row>
    <row r="1011" customFormat="false" ht="49.75" hidden="false" customHeight="true" outlineLevel="0" collapsed="false">
      <c r="A1011" s="14" t="s">
        <v>1054</v>
      </c>
      <c r="B1011" s="14"/>
      <c r="C1011" s="14"/>
      <c r="D1011" s="14"/>
      <c r="E1011" s="14"/>
      <c r="F1011" s="14"/>
      <c r="G1011" s="14"/>
      <c r="H1011" s="14"/>
      <c r="I1011" s="14"/>
      <c r="J1011" s="14"/>
      <c r="K1011" s="14"/>
      <c r="L1011" s="14"/>
      <c r="M1011" s="14"/>
      <c r="N1011" s="14"/>
      <c r="O1011" s="14"/>
    </row>
    <row r="1012" customFormat="false" ht="87.75" hidden="false" customHeight="true" outlineLevel="0" collapsed="false">
      <c r="A1012" s="17" t="n">
        <v>30705010</v>
      </c>
      <c r="B1012" s="17" t="s">
        <v>1055</v>
      </c>
      <c r="C1012" s="23" t="n">
        <v>1</v>
      </c>
      <c r="D1012" s="25" t="s">
        <v>1001</v>
      </c>
      <c r="E1012" s="19"/>
      <c r="F1012" s="21" t="n">
        <v>2</v>
      </c>
      <c r="G1012" s="21" t="n">
        <v>7</v>
      </c>
      <c r="H1012" s="21"/>
      <c r="I1012" s="21"/>
      <c r="J1012" s="21"/>
      <c r="K1012" s="22" t="n">
        <f aca="false">INDEX('Porte Honorário'!B:D,MATCH(TabJud!D1012,'Porte Honorário'!A:A,0),1)</f>
        <v>2695.3</v>
      </c>
      <c r="L1012" s="22" t="n">
        <f aca="false">ROUND(C1012*K1012,2)</f>
        <v>2695.3</v>
      </c>
      <c r="M1012" s="22" t="n">
        <f aca="false">IF(E1012&gt;0,ROUND(E1012*'UCO e Filme'!$A$2,2),0)</f>
        <v>0</v>
      </c>
      <c r="N1012" s="22" t="n">
        <f aca="false">IF(I1012&gt;0,ROUND(I1012*'UCO e Filme'!$A$11,2),0)</f>
        <v>0</v>
      </c>
      <c r="O1012" s="22" t="n">
        <f aca="false">ROUND(L1012+M1012+N1012,2)</f>
        <v>2695.3</v>
      </c>
    </row>
    <row r="1013" customFormat="false" ht="22.5" hidden="false" customHeight="true" outlineLevel="0" collapsed="false">
      <c r="A1013" s="17" t="n">
        <v>30705029</v>
      </c>
      <c r="B1013" s="17" t="s">
        <v>1056</v>
      </c>
      <c r="C1013" s="23" t="n">
        <v>1</v>
      </c>
      <c r="D1013" s="25" t="s">
        <v>1001</v>
      </c>
      <c r="E1013" s="19"/>
      <c r="F1013" s="21" t="n">
        <v>2</v>
      </c>
      <c r="G1013" s="21" t="n">
        <v>7</v>
      </c>
      <c r="H1013" s="21"/>
      <c r="I1013" s="21"/>
      <c r="J1013" s="21"/>
      <c r="K1013" s="22" t="n">
        <f aca="false">INDEX('Porte Honorário'!B:D,MATCH(TabJud!D1013,'Porte Honorário'!A:A,0),1)</f>
        <v>2695.3</v>
      </c>
      <c r="L1013" s="22" t="n">
        <f aca="false">ROUND(C1013*K1013,2)</f>
        <v>2695.3</v>
      </c>
      <c r="M1013" s="22" t="n">
        <f aca="false">IF(E1013&gt;0,ROUND(E1013*'UCO e Filme'!$A$2,2),0)</f>
        <v>0</v>
      </c>
      <c r="N1013" s="22" t="n">
        <f aca="false">IF(I1013&gt;0,ROUND(I1013*'UCO e Filme'!$A$11,2),0)</f>
        <v>0</v>
      </c>
      <c r="O1013" s="22" t="n">
        <f aca="false">ROUND(L1013+M1013+N1013,2)</f>
        <v>2695.3</v>
      </c>
    </row>
    <row r="1014" customFormat="false" ht="22.5" hidden="false" customHeight="true" outlineLevel="0" collapsed="false">
      <c r="A1014" s="17" t="n">
        <v>30705037</v>
      </c>
      <c r="B1014" s="17" t="s">
        <v>1057</v>
      </c>
      <c r="C1014" s="23" t="n">
        <v>1</v>
      </c>
      <c r="D1014" s="25" t="s">
        <v>1001</v>
      </c>
      <c r="E1014" s="19"/>
      <c r="F1014" s="21" t="n">
        <v>2</v>
      </c>
      <c r="G1014" s="21" t="n">
        <v>7</v>
      </c>
      <c r="H1014" s="21"/>
      <c r="I1014" s="21"/>
      <c r="J1014" s="21"/>
      <c r="K1014" s="22" t="n">
        <f aca="false">INDEX('Porte Honorário'!B:D,MATCH(TabJud!D1014,'Porte Honorário'!A:A,0),1)</f>
        <v>2695.3</v>
      </c>
      <c r="L1014" s="22" t="n">
        <f aca="false">ROUND(C1014*K1014,2)</f>
        <v>2695.3</v>
      </c>
      <c r="M1014" s="22" t="n">
        <f aca="false">IF(E1014&gt;0,ROUND(E1014*'UCO e Filme'!$A$2,2),0)</f>
        <v>0</v>
      </c>
      <c r="N1014" s="22" t="n">
        <f aca="false">IF(I1014&gt;0,ROUND(I1014*'UCO e Filme'!$A$11,2),0)</f>
        <v>0</v>
      </c>
      <c r="O1014" s="22" t="n">
        <f aca="false">ROUND(L1014+M1014+N1014,2)</f>
        <v>2695.3</v>
      </c>
    </row>
    <row r="1015" customFormat="false" ht="22.5" hidden="false" customHeight="true" outlineLevel="0" collapsed="false">
      <c r="A1015" s="17" t="n">
        <v>30705045</v>
      </c>
      <c r="B1015" s="17" t="s">
        <v>1058</v>
      </c>
      <c r="C1015" s="23" t="n">
        <v>1</v>
      </c>
      <c r="D1015" s="25" t="s">
        <v>1001</v>
      </c>
      <c r="E1015" s="19"/>
      <c r="F1015" s="21" t="n">
        <v>2</v>
      </c>
      <c r="G1015" s="21" t="n">
        <v>7</v>
      </c>
      <c r="H1015" s="21"/>
      <c r="I1015" s="21"/>
      <c r="J1015" s="21"/>
      <c r="K1015" s="22" t="n">
        <f aca="false">INDEX('Porte Honorário'!B:D,MATCH(TabJud!D1015,'Porte Honorário'!A:A,0),1)</f>
        <v>2695.3</v>
      </c>
      <c r="L1015" s="22" t="n">
        <f aca="false">ROUND(C1015*K1015,2)</f>
        <v>2695.3</v>
      </c>
      <c r="M1015" s="22" t="n">
        <f aca="false">IF(E1015&gt;0,ROUND(E1015*'UCO e Filme'!$A$2,2),0)</f>
        <v>0</v>
      </c>
      <c r="N1015" s="22" t="n">
        <f aca="false">IF(I1015&gt;0,ROUND(I1015*'UCO e Filme'!$A$11,2),0)</f>
        <v>0</v>
      </c>
      <c r="O1015" s="22" t="n">
        <f aca="false">ROUND(L1015+M1015+N1015,2)</f>
        <v>2695.3</v>
      </c>
    </row>
    <row r="1016" customFormat="false" ht="11.25" hidden="false" customHeight="true" outlineLevel="0" collapsed="false">
      <c r="A1016" s="17" t="n">
        <v>30705053</v>
      </c>
      <c r="B1016" s="17" t="s">
        <v>1059</v>
      </c>
      <c r="C1016" s="23" t="n">
        <v>1</v>
      </c>
      <c r="D1016" s="25" t="s">
        <v>1001</v>
      </c>
      <c r="E1016" s="19"/>
      <c r="F1016" s="21" t="n">
        <v>2</v>
      </c>
      <c r="G1016" s="21" t="n">
        <v>7</v>
      </c>
      <c r="H1016" s="21"/>
      <c r="I1016" s="21"/>
      <c r="J1016" s="21"/>
      <c r="K1016" s="22" t="n">
        <f aca="false">INDEX('Porte Honorário'!B:D,MATCH(TabJud!D1016,'Porte Honorário'!A:A,0),1)</f>
        <v>2695.3</v>
      </c>
      <c r="L1016" s="22" t="n">
        <f aca="false">ROUND(C1016*K1016,2)</f>
        <v>2695.3</v>
      </c>
      <c r="M1016" s="22" t="n">
        <f aca="false">IF(E1016&gt;0,ROUND(E1016*'UCO e Filme'!$A$2,2),0)</f>
        <v>0</v>
      </c>
      <c r="N1016" s="22" t="n">
        <f aca="false">IF(I1016&gt;0,ROUND(I1016*'UCO e Filme'!$A$11,2),0)</f>
        <v>0</v>
      </c>
      <c r="O1016" s="22" t="n">
        <f aca="false">ROUND(L1016+M1016+N1016,2)</f>
        <v>2695.3</v>
      </c>
    </row>
    <row r="1017" customFormat="false" ht="22.5" hidden="false" customHeight="true" outlineLevel="0" collapsed="false">
      <c r="A1017" s="17" t="n">
        <v>30705061</v>
      </c>
      <c r="B1017" s="17" t="s">
        <v>1060</v>
      </c>
      <c r="C1017" s="23" t="n">
        <v>1</v>
      </c>
      <c r="D1017" s="25" t="s">
        <v>1001</v>
      </c>
      <c r="E1017" s="19"/>
      <c r="F1017" s="21" t="n">
        <v>2</v>
      </c>
      <c r="G1017" s="21" t="n">
        <v>7</v>
      </c>
      <c r="H1017" s="21"/>
      <c r="I1017" s="21"/>
      <c r="J1017" s="21"/>
      <c r="K1017" s="22" t="n">
        <f aca="false">INDEX('Porte Honorário'!B:D,MATCH(TabJud!D1017,'Porte Honorário'!A:A,0),1)</f>
        <v>2695.3</v>
      </c>
      <c r="L1017" s="22" t="n">
        <f aca="false">ROUND(C1017*K1017,2)</f>
        <v>2695.3</v>
      </c>
      <c r="M1017" s="22" t="n">
        <f aca="false">IF(E1017&gt;0,ROUND(E1017*'UCO e Filme'!$A$2,2),0)</f>
        <v>0</v>
      </c>
      <c r="N1017" s="22" t="n">
        <f aca="false">IF(I1017&gt;0,ROUND(I1017*'UCO e Filme'!$A$11,2),0)</f>
        <v>0</v>
      </c>
      <c r="O1017" s="22" t="n">
        <f aca="false">ROUND(L1017+M1017+N1017,2)</f>
        <v>2695.3</v>
      </c>
    </row>
    <row r="1018" customFormat="false" ht="22.5" hidden="false" customHeight="true" outlineLevel="0" collapsed="false">
      <c r="A1018" s="17" t="n">
        <v>30705070</v>
      </c>
      <c r="B1018" s="17" t="s">
        <v>1061</v>
      </c>
      <c r="C1018" s="23" t="n">
        <v>1</v>
      </c>
      <c r="D1018" s="25" t="s">
        <v>1001</v>
      </c>
      <c r="E1018" s="19"/>
      <c r="F1018" s="21" t="n">
        <v>2</v>
      </c>
      <c r="G1018" s="21" t="n">
        <v>7</v>
      </c>
      <c r="H1018" s="21"/>
      <c r="I1018" s="21"/>
      <c r="J1018" s="21"/>
      <c r="K1018" s="22" t="n">
        <f aca="false">INDEX('Porte Honorário'!B:D,MATCH(TabJud!D1018,'Porte Honorário'!A:A,0),1)</f>
        <v>2695.3</v>
      </c>
      <c r="L1018" s="22" t="n">
        <f aca="false">ROUND(C1018*K1018,2)</f>
        <v>2695.3</v>
      </c>
      <c r="M1018" s="22" t="n">
        <f aca="false">IF(E1018&gt;0,ROUND(E1018*'UCO e Filme'!$A$2,2),0)</f>
        <v>0</v>
      </c>
      <c r="N1018" s="22" t="n">
        <f aca="false">IF(I1018&gt;0,ROUND(I1018*'UCO e Filme'!$A$11,2),0)</f>
        <v>0</v>
      </c>
      <c r="O1018" s="22" t="n">
        <f aca="false">ROUND(L1018+M1018+N1018,2)</f>
        <v>2695.3</v>
      </c>
    </row>
    <row r="1019" customFormat="false" ht="11.25" hidden="false" customHeight="true" outlineLevel="0" collapsed="false">
      <c r="A1019" s="17" t="n">
        <v>30705100</v>
      </c>
      <c r="B1019" s="17" t="s">
        <v>1062</v>
      </c>
      <c r="C1019" s="23" t="n">
        <v>1</v>
      </c>
      <c r="D1019" s="25" t="s">
        <v>1001</v>
      </c>
      <c r="E1019" s="19"/>
      <c r="F1019" s="21" t="n">
        <v>2</v>
      </c>
      <c r="G1019" s="21" t="n">
        <v>7</v>
      </c>
      <c r="H1019" s="21"/>
      <c r="I1019" s="21"/>
      <c r="J1019" s="21"/>
      <c r="K1019" s="22" t="n">
        <f aca="false">INDEX('Porte Honorário'!B:D,MATCH(TabJud!D1019,'Porte Honorário'!A:A,0),1)</f>
        <v>2695.3</v>
      </c>
      <c r="L1019" s="22" t="n">
        <f aca="false">ROUND(C1019*K1019,2)</f>
        <v>2695.3</v>
      </c>
      <c r="M1019" s="22" t="n">
        <f aca="false">IF(E1019&gt;0,ROUND(E1019*'UCO e Filme'!$A$2,2),0)</f>
        <v>0</v>
      </c>
      <c r="N1019" s="22" t="n">
        <f aca="false">IF(I1019&gt;0,ROUND(I1019*'UCO e Filme'!$A$11,2),0)</f>
        <v>0</v>
      </c>
      <c r="O1019" s="22" t="n">
        <f aca="false">ROUND(L1019+M1019+N1019,2)</f>
        <v>2695.3</v>
      </c>
    </row>
    <row r="1020" customFormat="false" ht="30.95" hidden="false" customHeight="true" outlineLevel="0" collapsed="false">
      <c r="A1020" s="14" t="s">
        <v>1063</v>
      </c>
      <c r="B1020" s="14"/>
      <c r="C1020" s="14"/>
      <c r="D1020" s="14"/>
      <c r="E1020" s="14"/>
      <c r="F1020" s="14"/>
      <c r="G1020" s="14"/>
      <c r="H1020" s="14"/>
      <c r="I1020" s="14"/>
      <c r="J1020" s="14"/>
      <c r="K1020" s="14"/>
      <c r="L1020" s="14"/>
      <c r="M1020" s="14"/>
      <c r="N1020" s="14"/>
      <c r="O1020" s="14"/>
    </row>
    <row r="1021" customFormat="false" ht="27.75" hidden="false" customHeight="true" outlineLevel="0" collapsed="false">
      <c r="A1021" s="17" t="n">
        <v>30706017</v>
      </c>
      <c r="B1021" s="17" t="s">
        <v>1064</v>
      </c>
      <c r="C1021" s="23" t="n">
        <v>1</v>
      </c>
      <c r="D1021" s="25" t="s">
        <v>1001</v>
      </c>
      <c r="E1021" s="19"/>
      <c r="F1021" s="21" t="n">
        <v>3</v>
      </c>
      <c r="G1021" s="21" t="n">
        <v>6</v>
      </c>
      <c r="H1021" s="21"/>
      <c r="I1021" s="21"/>
      <c r="J1021" s="21"/>
      <c r="K1021" s="22" t="n">
        <f aca="false">INDEX('Porte Honorário'!B:D,MATCH(TabJud!D1021,'Porte Honorário'!A:A,0),1)</f>
        <v>2695.3</v>
      </c>
      <c r="L1021" s="22" t="n">
        <f aca="false">ROUND(C1021*K1021,2)</f>
        <v>2695.3</v>
      </c>
      <c r="M1021" s="22" t="n">
        <f aca="false">IF(E1021&gt;0,ROUND(E1021*'UCO e Filme'!$A$2,2),0)</f>
        <v>0</v>
      </c>
      <c r="N1021" s="22" t="n">
        <f aca="false">IF(I1021&gt;0,ROUND(I1021*'UCO e Filme'!$A$11,2),0)</f>
        <v>0</v>
      </c>
      <c r="O1021" s="22" t="n">
        <f aca="false">ROUND(L1021+M1021+N1021,2)</f>
        <v>2695.3</v>
      </c>
    </row>
    <row r="1022" customFormat="false" ht="11.25" hidden="false" customHeight="true" outlineLevel="0" collapsed="false">
      <c r="A1022" s="17" t="n">
        <v>30706025</v>
      </c>
      <c r="B1022" s="17" t="s">
        <v>1065</v>
      </c>
      <c r="C1022" s="23" t="n">
        <v>1</v>
      </c>
      <c r="D1022" s="25" t="s">
        <v>1001</v>
      </c>
      <c r="E1022" s="19"/>
      <c r="F1022" s="21" t="n">
        <v>3</v>
      </c>
      <c r="G1022" s="21" t="n">
        <v>6</v>
      </c>
      <c r="H1022" s="21"/>
      <c r="I1022" s="21"/>
      <c r="J1022" s="21"/>
      <c r="K1022" s="22" t="n">
        <f aca="false">INDEX('Porte Honorário'!B:D,MATCH(TabJud!D1022,'Porte Honorário'!A:A,0),1)</f>
        <v>2695.3</v>
      </c>
      <c r="L1022" s="22" t="n">
        <f aca="false">ROUND(C1022*K1022,2)</f>
        <v>2695.3</v>
      </c>
      <c r="M1022" s="22" t="n">
        <f aca="false">IF(E1022&gt;0,ROUND(E1022*'UCO e Filme'!$A$2,2),0)</f>
        <v>0</v>
      </c>
      <c r="N1022" s="22" t="n">
        <f aca="false">IF(I1022&gt;0,ROUND(I1022*'UCO e Filme'!$A$11,2),0)</f>
        <v>0</v>
      </c>
      <c r="O1022" s="22" t="n">
        <f aca="false">ROUND(L1022+M1022+N1022,2)</f>
        <v>2695.3</v>
      </c>
    </row>
    <row r="1023" customFormat="false" ht="11.25" hidden="false" customHeight="true" outlineLevel="0" collapsed="false">
      <c r="A1023" s="17" t="n">
        <v>30706033</v>
      </c>
      <c r="B1023" s="17" t="s">
        <v>1066</v>
      </c>
      <c r="C1023" s="23" t="n">
        <v>1</v>
      </c>
      <c r="D1023" s="25" t="s">
        <v>1001</v>
      </c>
      <c r="E1023" s="19"/>
      <c r="F1023" s="21" t="n">
        <v>3</v>
      </c>
      <c r="G1023" s="21" t="n">
        <v>6</v>
      </c>
      <c r="H1023" s="21"/>
      <c r="I1023" s="21"/>
      <c r="J1023" s="21"/>
      <c r="K1023" s="22" t="n">
        <f aca="false">INDEX('Porte Honorário'!B:D,MATCH(TabJud!D1023,'Porte Honorário'!A:A,0),1)</f>
        <v>2695.3</v>
      </c>
      <c r="L1023" s="22" t="n">
        <f aca="false">ROUND(C1023*K1023,2)</f>
        <v>2695.3</v>
      </c>
      <c r="M1023" s="22" t="n">
        <f aca="false">IF(E1023&gt;0,ROUND(E1023*'UCO e Filme'!$A$2,2),0)</f>
        <v>0</v>
      </c>
      <c r="N1023" s="22" t="n">
        <f aca="false">IF(I1023&gt;0,ROUND(I1023*'UCO e Filme'!$A$11,2),0)</f>
        <v>0</v>
      </c>
      <c r="O1023" s="22" t="n">
        <f aca="false">ROUND(L1023+M1023+N1023,2)</f>
        <v>2695.3</v>
      </c>
    </row>
    <row r="1024" customFormat="false" ht="14.45" hidden="false" customHeight="true" outlineLevel="0" collapsed="false">
      <c r="A1024" s="15" t="s">
        <v>1067</v>
      </c>
      <c r="B1024" s="15"/>
      <c r="C1024" s="15"/>
      <c r="D1024" s="15"/>
      <c r="E1024" s="15"/>
      <c r="F1024" s="15"/>
      <c r="G1024" s="15"/>
      <c r="H1024" s="15"/>
      <c r="I1024" s="15"/>
      <c r="J1024" s="15"/>
      <c r="K1024" s="15"/>
      <c r="L1024" s="15"/>
      <c r="M1024" s="15"/>
      <c r="N1024" s="15"/>
      <c r="O1024" s="15"/>
    </row>
    <row r="1025" customFormat="false" ht="22.5" hidden="false" customHeight="true" outlineLevel="0" collapsed="false">
      <c r="A1025" s="15" t="s">
        <v>1068</v>
      </c>
      <c r="B1025" s="15"/>
      <c r="C1025" s="15"/>
      <c r="D1025" s="15"/>
      <c r="E1025" s="15"/>
      <c r="F1025" s="15"/>
      <c r="G1025" s="15"/>
      <c r="H1025" s="15"/>
      <c r="I1025" s="15"/>
      <c r="J1025" s="15"/>
      <c r="K1025" s="15"/>
      <c r="L1025" s="15"/>
      <c r="M1025" s="15"/>
      <c r="N1025" s="15"/>
      <c r="O1025" s="15"/>
    </row>
    <row r="1026" customFormat="false" ht="33" hidden="false" customHeight="true" outlineLevel="0" collapsed="false">
      <c r="A1026" s="14" t="s">
        <v>1069</v>
      </c>
      <c r="B1026" s="14"/>
      <c r="C1026" s="14"/>
      <c r="D1026" s="14"/>
      <c r="E1026" s="14"/>
      <c r="F1026" s="14"/>
      <c r="G1026" s="14"/>
      <c r="H1026" s="14"/>
      <c r="I1026" s="14"/>
      <c r="J1026" s="14"/>
      <c r="K1026" s="14"/>
      <c r="L1026" s="14"/>
      <c r="M1026" s="14"/>
      <c r="N1026" s="14"/>
      <c r="O1026" s="14"/>
    </row>
    <row r="1027" customFormat="false" ht="27.75" hidden="false" customHeight="true" outlineLevel="0" collapsed="false">
      <c r="A1027" s="17" t="n">
        <v>30707013</v>
      </c>
      <c r="B1027" s="17" t="s">
        <v>1070</v>
      </c>
      <c r="C1027" s="23" t="n">
        <v>1</v>
      </c>
      <c r="D1027" s="25" t="s">
        <v>1001</v>
      </c>
      <c r="E1027" s="19"/>
      <c r="F1027" s="21" t="n">
        <v>2</v>
      </c>
      <c r="G1027" s="21" t="n">
        <v>6</v>
      </c>
      <c r="H1027" s="21"/>
      <c r="I1027" s="21"/>
      <c r="J1027" s="21"/>
      <c r="K1027" s="22" t="n">
        <f aca="false">INDEX('Porte Honorário'!B:D,MATCH(TabJud!D1027,'Porte Honorário'!A:A,0),1)</f>
        <v>2695.3</v>
      </c>
      <c r="L1027" s="22" t="n">
        <f aca="false">ROUND(C1027*K1027,2)</f>
        <v>2695.3</v>
      </c>
      <c r="M1027" s="22" t="n">
        <f aca="false">IF(E1027&gt;0,ROUND(E1027*'UCO e Filme'!$A$2,2),0)</f>
        <v>0</v>
      </c>
      <c r="N1027" s="22" t="n">
        <f aca="false">IF(I1027&gt;0,ROUND(I1027*'UCO e Filme'!$A$11,2),0)</f>
        <v>0</v>
      </c>
      <c r="O1027" s="22" t="n">
        <f aca="false">ROUND(L1027+M1027+N1027,2)</f>
        <v>2695.3</v>
      </c>
    </row>
    <row r="1028" customFormat="false" ht="11.25" hidden="false" customHeight="true" outlineLevel="0" collapsed="false">
      <c r="A1028" s="17" t="n">
        <v>30707021</v>
      </c>
      <c r="B1028" s="17" t="s">
        <v>1071</v>
      </c>
      <c r="C1028" s="23" t="n">
        <v>1</v>
      </c>
      <c r="D1028" s="25" t="s">
        <v>1001</v>
      </c>
      <c r="E1028" s="19"/>
      <c r="F1028" s="21" t="n">
        <v>3</v>
      </c>
      <c r="G1028" s="21" t="n">
        <v>6</v>
      </c>
      <c r="H1028" s="21"/>
      <c r="I1028" s="21"/>
      <c r="J1028" s="21"/>
      <c r="K1028" s="22" t="n">
        <f aca="false">INDEX('Porte Honorário'!B:D,MATCH(TabJud!D1028,'Porte Honorário'!A:A,0),1)</f>
        <v>2695.3</v>
      </c>
      <c r="L1028" s="22" t="n">
        <f aca="false">ROUND(C1028*K1028,2)</f>
        <v>2695.3</v>
      </c>
      <c r="M1028" s="22" t="n">
        <f aca="false">IF(E1028&gt;0,ROUND(E1028*'UCO e Filme'!$A$2,2),0)</f>
        <v>0</v>
      </c>
      <c r="N1028" s="22" t="n">
        <f aca="false">IF(I1028&gt;0,ROUND(I1028*'UCO e Filme'!$A$11,2),0)</f>
        <v>0</v>
      </c>
      <c r="O1028" s="22" t="n">
        <f aca="false">ROUND(L1028+M1028+N1028,2)</f>
        <v>2695.3</v>
      </c>
    </row>
    <row r="1029" customFormat="false" ht="11.25" hidden="false" customHeight="true" outlineLevel="0" collapsed="false">
      <c r="A1029" s="17" t="n">
        <v>30707030</v>
      </c>
      <c r="B1029" s="17" t="s">
        <v>1072</v>
      </c>
      <c r="C1029" s="23" t="n">
        <v>1</v>
      </c>
      <c r="D1029" s="25" t="s">
        <v>1001</v>
      </c>
      <c r="E1029" s="19"/>
      <c r="F1029" s="21" t="n">
        <v>3</v>
      </c>
      <c r="G1029" s="21" t="n">
        <v>6</v>
      </c>
      <c r="H1029" s="21"/>
      <c r="I1029" s="21"/>
      <c r="J1029" s="21"/>
      <c r="K1029" s="22" t="n">
        <f aca="false">INDEX('Porte Honorário'!B:D,MATCH(TabJud!D1029,'Porte Honorário'!A:A,0),1)</f>
        <v>2695.3</v>
      </c>
      <c r="L1029" s="22" t="n">
        <f aca="false">ROUND(C1029*K1029,2)</f>
        <v>2695.3</v>
      </c>
      <c r="M1029" s="22" t="n">
        <f aca="false">IF(E1029&gt;0,ROUND(E1029*'UCO e Filme'!$A$2,2),0)</f>
        <v>0</v>
      </c>
      <c r="N1029" s="22" t="n">
        <f aca="false">IF(I1029&gt;0,ROUND(I1029*'UCO e Filme'!$A$11,2),0)</f>
        <v>0</v>
      </c>
      <c r="O1029" s="22" t="n">
        <f aca="false">ROUND(L1029+M1029+N1029,2)</f>
        <v>2695.3</v>
      </c>
    </row>
    <row r="1030" customFormat="false" ht="11.25" hidden="false" customHeight="true" outlineLevel="0" collapsed="false">
      <c r="A1030" s="17" t="n">
        <v>30707048</v>
      </c>
      <c r="B1030" s="17" t="s">
        <v>1073</v>
      </c>
      <c r="C1030" s="23" t="n">
        <v>1</v>
      </c>
      <c r="D1030" s="25" t="s">
        <v>1001</v>
      </c>
      <c r="E1030" s="19"/>
      <c r="F1030" s="21" t="n">
        <v>2</v>
      </c>
      <c r="G1030" s="21" t="n">
        <v>6</v>
      </c>
      <c r="H1030" s="21"/>
      <c r="I1030" s="21"/>
      <c r="J1030" s="21"/>
      <c r="K1030" s="22" t="n">
        <f aca="false">INDEX('Porte Honorário'!B:D,MATCH(TabJud!D1030,'Porte Honorário'!A:A,0),1)</f>
        <v>2695.3</v>
      </c>
      <c r="L1030" s="22" t="n">
        <f aca="false">ROUND(C1030*K1030,2)</f>
        <v>2695.3</v>
      </c>
      <c r="M1030" s="22" t="n">
        <f aca="false">IF(E1030&gt;0,ROUND(E1030*'UCO e Filme'!$A$2,2),0)</f>
        <v>0</v>
      </c>
      <c r="N1030" s="22" t="n">
        <f aca="false">IF(I1030&gt;0,ROUND(I1030*'UCO e Filme'!$A$11,2),0)</f>
        <v>0</v>
      </c>
      <c r="O1030" s="22" t="n">
        <f aca="false">ROUND(L1030+M1030+N1030,2)</f>
        <v>2695.3</v>
      </c>
    </row>
    <row r="1031" customFormat="false" ht="11.25" hidden="false" customHeight="true" outlineLevel="0" collapsed="false">
      <c r="A1031" s="17" t="n">
        <v>30707056</v>
      </c>
      <c r="B1031" s="17" t="s">
        <v>1074</v>
      </c>
      <c r="C1031" s="23" t="n">
        <v>1</v>
      </c>
      <c r="D1031" s="25" t="s">
        <v>1001</v>
      </c>
      <c r="E1031" s="19"/>
      <c r="F1031" s="21" t="n">
        <v>3</v>
      </c>
      <c r="G1031" s="21" t="n">
        <v>6</v>
      </c>
      <c r="H1031" s="21"/>
      <c r="I1031" s="21"/>
      <c r="J1031" s="21"/>
      <c r="K1031" s="22" t="n">
        <f aca="false">INDEX('Porte Honorário'!B:D,MATCH(TabJud!D1031,'Porte Honorário'!A:A,0),1)</f>
        <v>2695.3</v>
      </c>
      <c r="L1031" s="22" t="n">
        <f aca="false">ROUND(C1031*K1031,2)</f>
        <v>2695.3</v>
      </c>
      <c r="M1031" s="22" t="n">
        <f aca="false">IF(E1031&gt;0,ROUND(E1031*'UCO e Filme'!$A$2,2),0)</f>
        <v>0</v>
      </c>
      <c r="N1031" s="22" t="n">
        <f aca="false">IF(I1031&gt;0,ROUND(I1031*'UCO e Filme'!$A$11,2),0)</f>
        <v>0</v>
      </c>
      <c r="O1031" s="22" t="n">
        <f aca="false">ROUND(L1031+M1031+N1031,2)</f>
        <v>2695.3</v>
      </c>
    </row>
    <row r="1032" customFormat="false" ht="11.25" hidden="false" customHeight="true" outlineLevel="0" collapsed="false">
      <c r="A1032" s="17" t="n">
        <v>30707064</v>
      </c>
      <c r="B1032" s="17" t="s">
        <v>1075</v>
      </c>
      <c r="C1032" s="23" t="n">
        <v>1</v>
      </c>
      <c r="D1032" s="25" t="s">
        <v>1001</v>
      </c>
      <c r="E1032" s="19"/>
      <c r="F1032" s="21" t="n">
        <v>2</v>
      </c>
      <c r="G1032" s="21" t="n">
        <v>6</v>
      </c>
      <c r="H1032" s="21"/>
      <c r="I1032" s="21"/>
      <c r="J1032" s="21"/>
      <c r="K1032" s="22" t="n">
        <f aca="false">INDEX('Porte Honorário'!B:D,MATCH(TabJud!D1032,'Porte Honorário'!A:A,0),1)</f>
        <v>2695.3</v>
      </c>
      <c r="L1032" s="22" t="n">
        <f aca="false">ROUND(C1032*K1032,2)</f>
        <v>2695.3</v>
      </c>
      <c r="M1032" s="22" t="n">
        <f aca="false">IF(E1032&gt;0,ROUND(E1032*'UCO e Filme'!$A$2,2),0)</f>
        <v>0</v>
      </c>
      <c r="N1032" s="22" t="n">
        <f aca="false">IF(I1032&gt;0,ROUND(I1032*'UCO e Filme'!$A$11,2),0)</f>
        <v>0</v>
      </c>
      <c r="O1032" s="22" t="n">
        <f aca="false">ROUND(L1032+M1032+N1032,2)</f>
        <v>2695.3</v>
      </c>
    </row>
    <row r="1033" customFormat="false" ht="30.95" hidden="false" customHeight="true" outlineLevel="0" collapsed="false">
      <c r="A1033" s="14" t="s">
        <v>1076</v>
      </c>
      <c r="B1033" s="14"/>
      <c r="C1033" s="14"/>
      <c r="D1033" s="14"/>
      <c r="E1033" s="14"/>
      <c r="F1033" s="14"/>
      <c r="G1033" s="14"/>
      <c r="H1033" s="14"/>
      <c r="I1033" s="14"/>
      <c r="J1033" s="14"/>
      <c r="K1033" s="14"/>
      <c r="L1033" s="14"/>
      <c r="M1033" s="14"/>
      <c r="N1033" s="14"/>
      <c r="O1033" s="14"/>
    </row>
    <row r="1034" customFormat="false" ht="27.75" hidden="false" customHeight="true" outlineLevel="0" collapsed="false">
      <c r="A1034" s="17" t="n">
        <v>30709016</v>
      </c>
      <c r="B1034" s="17" t="s">
        <v>1077</v>
      </c>
      <c r="C1034" s="23" t="n">
        <v>1</v>
      </c>
      <c r="D1034" s="25" t="s">
        <v>52</v>
      </c>
      <c r="E1034" s="19"/>
      <c r="F1034" s="21"/>
      <c r="G1034" s="21" t="n">
        <v>2</v>
      </c>
      <c r="H1034" s="21"/>
      <c r="I1034" s="21"/>
      <c r="J1034" s="21"/>
      <c r="K1034" s="22" t="n">
        <f aca="false">INDEX('Porte Honorário'!B:D,MATCH(TabJud!D1034,'Porte Honorário'!A:A,0),1)</f>
        <v>144.2</v>
      </c>
      <c r="L1034" s="22" t="n">
        <f aca="false">ROUND(C1034*K1034,2)</f>
        <v>144.2</v>
      </c>
      <c r="M1034" s="22" t="n">
        <f aca="false">IF(E1034&gt;0,ROUND(E1034*'UCO e Filme'!$A$2,2),0)</f>
        <v>0</v>
      </c>
      <c r="N1034" s="22" t="n">
        <f aca="false">IF(I1034&gt;0,ROUND(I1034*'UCO e Filme'!$A$11,2),0)</f>
        <v>0</v>
      </c>
      <c r="O1034" s="22" t="n">
        <f aca="false">ROUND(L1034+M1034+N1034,2)</f>
        <v>144.2</v>
      </c>
    </row>
    <row r="1035" customFormat="false" ht="11.25" hidden="false" customHeight="true" outlineLevel="0" collapsed="false">
      <c r="A1035" s="17" t="n">
        <v>30709024</v>
      </c>
      <c r="B1035" s="17" t="s">
        <v>1078</v>
      </c>
      <c r="C1035" s="23" t="n">
        <v>1</v>
      </c>
      <c r="D1035" s="25" t="s">
        <v>138</v>
      </c>
      <c r="E1035" s="19"/>
      <c r="F1035" s="21"/>
      <c r="G1035" s="21" t="n">
        <v>1</v>
      </c>
      <c r="H1035" s="21"/>
      <c r="I1035" s="21"/>
      <c r="J1035" s="21"/>
      <c r="K1035" s="22" t="n">
        <f aca="false">INDEX('Porte Honorário'!B:D,MATCH(TabJud!D1035,'Porte Honorário'!A:A,0),1)</f>
        <v>32.78</v>
      </c>
      <c r="L1035" s="22" t="n">
        <f aca="false">ROUND(C1035*K1035,2)</f>
        <v>32.78</v>
      </c>
      <c r="M1035" s="22" t="n">
        <f aca="false">IF(E1035&gt;0,ROUND(E1035*'UCO e Filme'!$A$2,2),0)</f>
        <v>0</v>
      </c>
      <c r="N1035" s="22" t="n">
        <f aca="false">IF(I1035&gt;0,ROUND(I1035*'UCO e Filme'!$A$11,2),0)</f>
        <v>0</v>
      </c>
      <c r="O1035" s="22" t="n">
        <f aca="false">ROUND(L1035+M1035+N1035,2)</f>
        <v>32.78</v>
      </c>
    </row>
    <row r="1036" customFormat="false" ht="11.25" hidden="false" customHeight="true" outlineLevel="0" collapsed="false">
      <c r="A1036" s="17" t="n">
        <v>30709032</v>
      </c>
      <c r="B1036" s="17" t="s">
        <v>1079</v>
      </c>
      <c r="C1036" s="23" t="n">
        <v>1</v>
      </c>
      <c r="D1036" s="25" t="s">
        <v>64</v>
      </c>
      <c r="E1036" s="19"/>
      <c r="F1036" s="21"/>
      <c r="G1036" s="21" t="n">
        <v>1</v>
      </c>
      <c r="H1036" s="21"/>
      <c r="I1036" s="21"/>
      <c r="J1036" s="21"/>
      <c r="K1036" s="22" t="n">
        <f aca="false">INDEX('Porte Honorário'!B:D,MATCH(TabJud!D1036,'Porte Honorário'!A:A,0),1)</f>
        <v>65.56</v>
      </c>
      <c r="L1036" s="22" t="n">
        <f aca="false">ROUND(C1036*K1036,2)</f>
        <v>65.56</v>
      </c>
      <c r="M1036" s="22" t="n">
        <f aca="false">IF(E1036&gt;0,ROUND(E1036*'UCO e Filme'!$A$2,2),0)</f>
        <v>0</v>
      </c>
      <c r="N1036" s="22" t="n">
        <f aca="false">IF(I1036&gt;0,ROUND(I1036*'UCO e Filme'!$A$11,2),0)</f>
        <v>0</v>
      </c>
      <c r="O1036" s="22" t="n">
        <f aca="false">ROUND(L1036+M1036+N1036,2)</f>
        <v>65.56</v>
      </c>
    </row>
    <row r="1037" customFormat="false" ht="30.95" hidden="false" customHeight="true" outlineLevel="0" collapsed="false">
      <c r="A1037" s="14" t="s">
        <v>1080</v>
      </c>
      <c r="B1037" s="14"/>
      <c r="C1037" s="14"/>
      <c r="D1037" s="14"/>
      <c r="E1037" s="14"/>
      <c r="F1037" s="14"/>
      <c r="G1037" s="14"/>
      <c r="H1037" s="14"/>
      <c r="I1037" s="14"/>
      <c r="J1037" s="14"/>
      <c r="K1037" s="14"/>
      <c r="L1037" s="14"/>
      <c r="M1037" s="14"/>
      <c r="N1037" s="14"/>
      <c r="O1037" s="14"/>
    </row>
    <row r="1038" customFormat="false" ht="27.75" hidden="false" customHeight="true" outlineLevel="0" collapsed="false">
      <c r="A1038" s="17" t="n">
        <v>30710014</v>
      </c>
      <c r="B1038" s="17" t="s">
        <v>1081</v>
      </c>
      <c r="C1038" s="23" t="n">
        <v>1</v>
      </c>
      <c r="D1038" s="25" t="s">
        <v>103</v>
      </c>
      <c r="E1038" s="19"/>
      <c r="F1038" s="21"/>
      <c r="G1038" s="21" t="n">
        <v>1</v>
      </c>
      <c r="H1038" s="21"/>
      <c r="I1038" s="21"/>
      <c r="J1038" s="21"/>
      <c r="K1038" s="22" t="n">
        <f aca="false">INDEX('Porte Honorário'!B:D,MATCH(TabJud!D1038,'Porte Honorário'!A:A,0),1)</f>
        <v>183.5</v>
      </c>
      <c r="L1038" s="22" t="n">
        <f aca="false">ROUND(C1038*K1038,2)</f>
        <v>183.5</v>
      </c>
      <c r="M1038" s="22" t="n">
        <f aca="false">IF(E1038&gt;0,ROUND(E1038*'UCO e Filme'!$A$2,2),0)</f>
        <v>0</v>
      </c>
      <c r="N1038" s="22" t="n">
        <f aca="false">IF(I1038&gt;0,ROUND(I1038*'UCO e Filme'!$A$11,2),0)</f>
        <v>0</v>
      </c>
      <c r="O1038" s="22" t="n">
        <f aca="false">ROUND(L1038+M1038+N1038,2)</f>
        <v>183.5</v>
      </c>
    </row>
    <row r="1039" customFormat="false" ht="11.25" hidden="false" customHeight="true" outlineLevel="0" collapsed="false">
      <c r="A1039" s="17" t="n">
        <v>30710022</v>
      </c>
      <c r="B1039" s="17" t="s">
        <v>1082</v>
      </c>
      <c r="C1039" s="23" t="n">
        <v>1</v>
      </c>
      <c r="D1039" s="25" t="s">
        <v>103</v>
      </c>
      <c r="E1039" s="19"/>
      <c r="F1039" s="21" t="n">
        <v>1</v>
      </c>
      <c r="G1039" s="21" t="n">
        <v>2</v>
      </c>
      <c r="H1039" s="21"/>
      <c r="I1039" s="21"/>
      <c r="J1039" s="21"/>
      <c r="K1039" s="22" t="n">
        <f aca="false">INDEX('Porte Honorário'!B:D,MATCH(TabJud!D1039,'Porte Honorário'!A:A,0),1)</f>
        <v>183.5</v>
      </c>
      <c r="L1039" s="22" t="n">
        <f aca="false">ROUND(C1039*K1039,2)</f>
        <v>183.5</v>
      </c>
      <c r="M1039" s="22" t="n">
        <f aca="false">IF(E1039&gt;0,ROUND(E1039*'UCO e Filme'!$A$2,2),0)</f>
        <v>0</v>
      </c>
      <c r="N1039" s="22" t="n">
        <f aca="false">IF(I1039&gt;0,ROUND(I1039*'UCO e Filme'!$A$11,2),0)</f>
        <v>0</v>
      </c>
      <c r="O1039" s="22" t="n">
        <f aca="false">ROUND(L1039+M1039+N1039,2)</f>
        <v>183.5</v>
      </c>
    </row>
    <row r="1040" customFormat="false" ht="11.25" hidden="false" customHeight="true" outlineLevel="0" collapsed="false">
      <c r="A1040" s="17" t="n">
        <v>30710030</v>
      </c>
      <c r="B1040" s="17" t="s">
        <v>1083</v>
      </c>
      <c r="C1040" s="23" t="n">
        <v>1</v>
      </c>
      <c r="D1040" s="25" t="s">
        <v>69</v>
      </c>
      <c r="E1040" s="19"/>
      <c r="F1040" s="21" t="n">
        <v>1</v>
      </c>
      <c r="G1040" s="21" t="n">
        <v>2</v>
      </c>
      <c r="H1040" s="21"/>
      <c r="I1040" s="21"/>
      <c r="J1040" s="21"/>
      <c r="K1040" s="22" t="n">
        <f aca="false">INDEX('Porte Honorário'!B:D,MATCH(TabJud!D1040,'Porte Honorário'!A:A,0),1)</f>
        <v>209.71</v>
      </c>
      <c r="L1040" s="22" t="n">
        <f aca="false">ROUND(C1040*K1040,2)</f>
        <v>209.71</v>
      </c>
      <c r="M1040" s="22" t="n">
        <f aca="false">IF(E1040&gt;0,ROUND(E1040*'UCO e Filme'!$A$2,2),0)</f>
        <v>0</v>
      </c>
      <c r="N1040" s="22" t="n">
        <f aca="false">IF(I1040&gt;0,ROUND(I1040*'UCO e Filme'!$A$11,2),0)</f>
        <v>0</v>
      </c>
      <c r="O1040" s="22" t="n">
        <f aca="false">ROUND(L1040+M1040+N1040,2)</f>
        <v>209.71</v>
      </c>
    </row>
    <row r="1041" customFormat="false" ht="11.25" hidden="false" customHeight="true" outlineLevel="0" collapsed="false">
      <c r="A1041" s="17" t="n">
        <v>30710049</v>
      </c>
      <c r="B1041" s="17" t="s">
        <v>1084</v>
      </c>
      <c r="C1041" s="23" t="n">
        <v>1</v>
      </c>
      <c r="D1041" s="25" t="s">
        <v>337</v>
      </c>
      <c r="E1041" s="19"/>
      <c r="F1041" s="21" t="n">
        <v>1</v>
      </c>
      <c r="G1041" s="21" t="n">
        <v>3</v>
      </c>
      <c r="H1041" s="21"/>
      <c r="I1041" s="21"/>
      <c r="J1041" s="21"/>
      <c r="K1041" s="22" t="n">
        <f aca="false">INDEX('Porte Honorário'!B:D,MATCH(TabJud!D1041,'Porte Honorário'!A:A,0),1)</f>
        <v>417.82</v>
      </c>
      <c r="L1041" s="22" t="n">
        <f aca="false">ROUND(C1041*K1041,2)</f>
        <v>417.82</v>
      </c>
      <c r="M1041" s="22" t="n">
        <f aca="false">IF(E1041&gt;0,ROUND(E1041*'UCO e Filme'!$A$2,2),0)</f>
        <v>0</v>
      </c>
      <c r="N1041" s="22" t="n">
        <f aca="false">IF(I1041&gt;0,ROUND(I1041*'UCO e Filme'!$A$11,2),0)</f>
        <v>0</v>
      </c>
      <c r="O1041" s="22" t="n">
        <f aca="false">ROUND(L1041+M1041+N1041,2)</f>
        <v>417.82</v>
      </c>
    </row>
    <row r="1042" customFormat="false" ht="11.25" hidden="false" customHeight="true" outlineLevel="0" collapsed="false">
      <c r="A1042" s="17" t="n">
        <v>30710057</v>
      </c>
      <c r="B1042" s="17" t="s">
        <v>1085</v>
      </c>
      <c r="C1042" s="23" t="n">
        <v>1</v>
      </c>
      <c r="D1042" s="25" t="s">
        <v>103</v>
      </c>
      <c r="E1042" s="19"/>
      <c r="F1042" s="21"/>
      <c r="G1042" s="21" t="n">
        <v>2</v>
      </c>
      <c r="H1042" s="21"/>
      <c r="I1042" s="21"/>
      <c r="J1042" s="21"/>
      <c r="K1042" s="22" t="n">
        <f aca="false">INDEX('Porte Honorário'!B:D,MATCH(TabJud!D1042,'Porte Honorário'!A:A,0),1)</f>
        <v>183.5</v>
      </c>
      <c r="L1042" s="22" t="n">
        <f aca="false">ROUND(C1042*K1042,2)</f>
        <v>183.5</v>
      </c>
      <c r="M1042" s="22" t="n">
        <f aca="false">IF(E1042&gt;0,ROUND(E1042*'UCO e Filme'!$A$2,2),0)</f>
        <v>0</v>
      </c>
      <c r="N1042" s="22" t="n">
        <f aca="false">IF(I1042&gt;0,ROUND(I1042*'UCO e Filme'!$A$11,2),0)</f>
        <v>0</v>
      </c>
      <c r="O1042" s="22" t="n">
        <f aca="false">ROUND(L1042+M1042+N1042,2)</f>
        <v>183.5</v>
      </c>
    </row>
    <row r="1043" customFormat="false" ht="30.95" hidden="false" customHeight="true" outlineLevel="0" collapsed="false">
      <c r="A1043" s="14" t="s">
        <v>1086</v>
      </c>
      <c r="B1043" s="14"/>
      <c r="C1043" s="14"/>
      <c r="D1043" s="14"/>
      <c r="E1043" s="14"/>
      <c r="F1043" s="14"/>
      <c r="G1043" s="14"/>
      <c r="H1043" s="14"/>
      <c r="I1043" s="14"/>
      <c r="J1043" s="14"/>
      <c r="K1043" s="14"/>
      <c r="L1043" s="14"/>
      <c r="M1043" s="14"/>
      <c r="N1043" s="14"/>
      <c r="O1043" s="14"/>
    </row>
    <row r="1044" customFormat="false" ht="27.75" hidden="false" customHeight="true" outlineLevel="0" collapsed="false">
      <c r="A1044" s="17" t="n">
        <v>30711010</v>
      </c>
      <c r="B1044" s="17" t="s">
        <v>1087</v>
      </c>
      <c r="C1044" s="23" t="n">
        <v>1</v>
      </c>
      <c r="D1044" s="25" t="s">
        <v>133</v>
      </c>
      <c r="E1044" s="19"/>
      <c r="F1044" s="21"/>
      <c r="G1044" s="21" t="n">
        <v>0</v>
      </c>
      <c r="H1044" s="21"/>
      <c r="I1044" s="21"/>
      <c r="J1044" s="21"/>
      <c r="K1044" s="22" t="n">
        <f aca="false">INDEX('Porte Honorário'!B:D,MATCH(TabJud!D1044,'Porte Honorário'!A:A,0),1)</f>
        <v>16.38</v>
      </c>
      <c r="L1044" s="22" t="n">
        <f aca="false">ROUND(C1044*K1044,2)</f>
        <v>16.38</v>
      </c>
      <c r="M1044" s="22" t="n">
        <f aca="false">IF(E1044&gt;0,ROUND(E1044*'UCO e Filme'!$A$2,2),0)</f>
        <v>0</v>
      </c>
      <c r="N1044" s="22" t="n">
        <f aca="false">IF(I1044&gt;0,ROUND(I1044*'UCO e Filme'!$A$11,2),0)</f>
        <v>0</v>
      </c>
      <c r="O1044" s="22" t="n">
        <f aca="false">ROUND(L1044+M1044+N1044,2)</f>
        <v>16.38</v>
      </c>
    </row>
    <row r="1045" customFormat="false" ht="11.25" hidden="false" customHeight="true" outlineLevel="0" collapsed="false">
      <c r="A1045" s="17" t="n">
        <v>30711029</v>
      </c>
      <c r="B1045" s="17" t="s">
        <v>1088</v>
      </c>
      <c r="C1045" s="23" t="n">
        <v>1</v>
      </c>
      <c r="D1045" s="25" t="s">
        <v>138</v>
      </c>
      <c r="E1045" s="19"/>
      <c r="F1045" s="21"/>
      <c r="G1045" s="21" t="n">
        <v>0</v>
      </c>
      <c r="H1045" s="21"/>
      <c r="I1045" s="21"/>
      <c r="J1045" s="21"/>
      <c r="K1045" s="22" t="n">
        <f aca="false">INDEX('Porte Honorário'!B:D,MATCH(TabJud!D1045,'Porte Honorário'!A:A,0),1)</f>
        <v>32.78</v>
      </c>
      <c r="L1045" s="22" t="n">
        <f aca="false">ROUND(C1045*K1045,2)</f>
        <v>32.78</v>
      </c>
      <c r="M1045" s="22" t="n">
        <f aca="false">IF(E1045&gt;0,ROUND(E1045*'UCO e Filme'!$A$2,2),0)</f>
        <v>0</v>
      </c>
      <c r="N1045" s="22" t="n">
        <f aca="false">IF(I1045&gt;0,ROUND(I1045*'UCO e Filme'!$A$11,2),0)</f>
        <v>0</v>
      </c>
      <c r="O1045" s="22" t="n">
        <f aca="false">ROUND(L1045+M1045+N1045,2)</f>
        <v>32.78</v>
      </c>
    </row>
    <row r="1046" customFormat="false" ht="11.25" hidden="false" customHeight="true" outlineLevel="0" collapsed="false">
      <c r="A1046" s="17" t="n">
        <v>30711037</v>
      </c>
      <c r="B1046" s="17" t="s">
        <v>1089</v>
      </c>
      <c r="C1046" s="23" t="n">
        <v>1</v>
      </c>
      <c r="D1046" s="25" t="s">
        <v>133</v>
      </c>
      <c r="E1046" s="19"/>
      <c r="F1046" s="21"/>
      <c r="G1046" s="21" t="n">
        <v>0</v>
      </c>
      <c r="H1046" s="21"/>
      <c r="I1046" s="21"/>
      <c r="J1046" s="21"/>
      <c r="K1046" s="22" t="n">
        <f aca="false">INDEX('Porte Honorário'!B:D,MATCH(TabJud!D1046,'Porte Honorário'!A:A,0),1)</f>
        <v>16.38</v>
      </c>
      <c r="L1046" s="22" t="n">
        <f aca="false">ROUND(C1046*K1046,2)</f>
        <v>16.38</v>
      </c>
      <c r="M1046" s="22" t="n">
        <f aca="false">IF(E1046&gt;0,ROUND(E1046*'UCO e Filme'!$A$2,2),0)</f>
        <v>0</v>
      </c>
      <c r="N1046" s="22" t="n">
        <f aca="false">IF(I1046&gt;0,ROUND(I1046*'UCO e Filme'!$A$11,2),0)</f>
        <v>0</v>
      </c>
      <c r="O1046" s="22" t="n">
        <f aca="false">ROUND(L1046+M1046+N1046,2)</f>
        <v>16.38</v>
      </c>
    </row>
    <row r="1047" customFormat="false" ht="30.95" hidden="false" customHeight="true" outlineLevel="0" collapsed="false">
      <c r="A1047" s="14" t="s">
        <v>1090</v>
      </c>
      <c r="B1047" s="14"/>
      <c r="C1047" s="14"/>
      <c r="D1047" s="14"/>
      <c r="E1047" s="14"/>
      <c r="F1047" s="14"/>
      <c r="G1047" s="14"/>
      <c r="H1047" s="14"/>
      <c r="I1047" s="14"/>
      <c r="J1047" s="14"/>
      <c r="K1047" s="14"/>
      <c r="L1047" s="14"/>
      <c r="M1047" s="14"/>
      <c r="N1047" s="14"/>
      <c r="O1047" s="14"/>
    </row>
    <row r="1048" customFormat="false" ht="27.75" hidden="false" customHeight="true" outlineLevel="0" collapsed="false">
      <c r="A1048" s="17" t="n">
        <v>30712017</v>
      </c>
      <c r="B1048" s="17" t="s">
        <v>1091</v>
      </c>
      <c r="C1048" s="23" t="n">
        <v>1</v>
      </c>
      <c r="D1048" s="25" t="s">
        <v>138</v>
      </c>
      <c r="E1048" s="19"/>
      <c r="F1048" s="21"/>
      <c r="G1048" s="21" t="n">
        <v>0</v>
      </c>
      <c r="H1048" s="21"/>
      <c r="I1048" s="21"/>
      <c r="J1048" s="21"/>
      <c r="K1048" s="22" t="n">
        <f aca="false">INDEX('Porte Honorário'!B:D,MATCH(TabJud!D1048,'Porte Honorário'!A:A,0),1)</f>
        <v>32.78</v>
      </c>
      <c r="L1048" s="22" t="n">
        <f aca="false">ROUND(C1048*K1048,2)</f>
        <v>32.78</v>
      </c>
      <c r="M1048" s="22" t="n">
        <f aca="false">IF(E1048&gt;0,ROUND(E1048*'UCO e Filme'!$A$2,2),0)</f>
        <v>0</v>
      </c>
      <c r="N1048" s="22" t="n">
        <f aca="false">IF(I1048&gt;0,ROUND(I1048*'UCO e Filme'!$A$11,2),0)</f>
        <v>0</v>
      </c>
      <c r="O1048" s="22" t="n">
        <f aca="false">ROUND(L1048+M1048+N1048,2)</f>
        <v>32.78</v>
      </c>
    </row>
    <row r="1049" customFormat="false" ht="11.25" hidden="false" customHeight="true" outlineLevel="0" collapsed="false">
      <c r="A1049" s="17" t="n">
        <v>30712025</v>
      </c>
      <c r="B1049" s="17" t="s">
        <v>1092</v>
      </c>
      <c r="C1049" s="23" t="n">
        <v>1</v>
      </c>
      <c r="D1049" s="25" t="s">
        <v>138</v>
      </c>
      <c r="E1049" s="19"/>
      <c r="F1049" s="21"/>
      <c r="G1049" s="21" t="n">
        <v>0</v>
      </c>
      <c r="H1049" s="21"/>
      <c r="I1049" s="21"/>
      <c r="J1049" s="21"/>
      <c r="K1049" s="22" t="n">
        <f aca="false">INDEX('Porte Honorário'!B:D,MATCH(TabJud!D1049,'Porte Honorário'!A:A,0),1)</f>
        <v>32.78</v>
      </c>
      <c r="L1049" s="22" t="n">
        <f aca="false">ROUND(C1049*K1049,2)</f>
        <v>32.78</v>
      </c>
      <c r="M1049" s="22" t="n">
        <f aca="false">IF(E1049&gt;0,ROUND(E1049*'UCO e Filme'!$A$2,2),0)</f>
        <v>0</v>
      </c>
      <c r="N1049" s="22" t="n">
        <f aca="false">IF(I1049&gt;0,ROUND(I1049*'UCO e Filme'!$A$11,2),0)</f>
        <v>0</v>
      </c>
      <c r="O1049" s="22" t="n">
        <f aca="false">ROUND(L1049+M1049+N1049,2)</f>
        <v>32.78</v>
      </c>
    </row>
    <row r="1050" customFormat="false" ht="11.25" hidden="false" customHeight="true" outlineLevel="0" collapsed="false">
      <c r="A1050" s="17" t="n">
        <v>30712033</v>
      </c>
      <c r="B1050" s="17" t="s">
        <v>1093</v>
      </c>
      <c r="C1050" s="23" t="n">
        <v>1</v>
      </c>
      <c r="D1050" s="25" t="s">
        <v>138</v>
      </c>
      <c r="E1050" s="19"/>
      <c r="F1050" s="21"/>
      <c r="G1050" s="21" t="n">
        <v>0</v>
      </c>
      <c r="H1050" s="21"/>
      <c r="I1050" s="21"/>
      <c r="J1050" s="21"/>
      <c r="K1050" s="22" t="n">
        <f aca="false">INDEX('Porte Honorário'!B:D,MATCH(TabJud!D1050,'Porte Honorário'!A:A,0),1)</f>
        <v>32.78</v>
      </c>
      <c r="L1050" s="22" t="n">
        <f aca="false">ROUND(C1050*K1050,2)</f>
        <v>32.78</v>
      </c>
      <c r="M1050" s="22" t="n">
        <f aca="false">IF(E1050&gt;0,ROUND(E1050*'UCO e Filme'!$A$2,2),0)</f>
        <v>0</v>
      </c>
      <c r="N1050" s="22" t="n">
        <f aca="false">IF(I1050&gt;0,ROUND(I1050*'UCO e Filme'!$A$11,2),0)</f>
        <v>0</v>
      </c>
      <c r="O1050" s="22" t="n">
        <f aca="false">ROUND(L1050+M1050+N1050,2)</f>
        <v>32.78</v>
      </c>
    </row>
    <row r="1051" customFormat="false" ht="11.25" hidden="false" customHeight="true" outlineLevel="0" collapsed="false">
      <c r="A1051" s="17" t="n">
        <v>30712041</v>
      </c>
      <c r="B1051" s="17" t="s">
        <v>1094</v>
      </c>
      <c r="C1051" s="23" t="n">
        <v>1</v>
      </c>
      <c r="D1051" s="25" t="s">
        <v>99</v>
      </c>
      <c r="E1051" s="19"/>
      <c r="F1051" s="21"/>
      <c r="G1051" s="21" t="n">
        <v>0</v>
      </c>
      <c r="H1051" s="21"/>
      <c r="I1051" s="21"/>
      <c r="J1051" s="21"/>
      <c r="K1051" s="22" t="n">
        <f aca="false">INDEX('Porte Honorário'!B:D,MATCH(TabJud!D1051,'Porte Honorário'!A:A,0),1)</f>
        <v>49.16</v>
      </c>
      <c r="L1051" s="22" t="n">
        <f aca="false">ROUND(C1051*K1051,2)</f>
        <v>49.16</v>
      </c>
      <c r="M1051" s="22" t="n">
        <f aca="false">IF(E1051&gt;0,ROUND(E1051*'UCO e Filme'!$A$2,2),0)</f>
        <v>0</v>
      </c>
      <c r="N1051" s="22" t="n">
        <f aca="false">IF(I1051&gt;0,ROUND(I1051*'UCO e Filme'!$A$11,2),0)</f>
        <v>0</v>
      </c>
      <c r="O1051" s="22" t="n">
        <f aca="false">ROUND(L1051+M1051+N1051,2)</f>
        <v>49.16</v>
      </c>
    </row>
    <row r="1052" customFormat="false" ht="11.25" hidden="false" customHeight="true" outlineLevel="0" collapsed="false">
      <c r="A1052" s="17" t="n">
        <v>30712050</v>
      </c>
      <c r="B1052" s="17" t="s">
        <v>1095</v>
      </c>
      <c r="C1052" s="23" t="n">
        <v>1</v>
      </c>
      <c r="D1052" s="25" t="s">
        <v>99</v>
      </c>
      <c r="E1052" s="19"/>
      <c r="F1052" s="21"/>
      <c r="G1052" s="21" t="n">
        <v>0</v>
      </c>
      <c r="H1052" s="21"/>
      <c r="I1052" s="21"/>
      <c r="J1052" s="21"/>
      <c r="K1052" s="22" t="n">
        <f aca="false">INDEX('Porte Honorário'!B:D,MATCH(TabJud!D1052,'Porte Honorário'!A:A,0),1)</f>
        <v>49.16</v>
      </c>
      <c r="L1052" s="22" t="n">
        <f aca="false">ROUND(C1052*K1052,2)</f>
        <v>49.16</v>
      </c>
      <c r="M1052" s="22" t="n">
        <f aca="false">IF(E1052&gt;0,ROUND(E1052*'UCO e Filme'!$A$2,2),0)</f>
        <v>0</v>
      </c>
      <c r="N1052" s="22" t="n">
        <f aca="false">IF(I1052&gt;0,ROUND(I1052*'UCO e Filme'!$A$11,2),0)</f>
        <v>0</v>
      </c>
      <c r="O1052" s="22" t="n">
        <f aca="false">ROUND(L1052+M1052+N1052,2)</f>
        <v>49.16</v>
      </c>
    </row>
    <row r="1053" customFormat="false" ht="11.25" hidden="false" customHeight="true" outlineLevel="0" collapsed="false">
      <c r="A1053" s="17" t="n">
        <v>30712068</v>
      </c>
      <c r="B1053" s="17" t="s">
        <v>1096</v>
      </c>
      <c r="C1053" s="23" t="n">
        <v>1</v>
      </c>
      <c r="D1053" s="25" t="s">
        <v>99</v>
      </c>
      <c r="E1053" s="19"/>
      <c r="F1053" s="21"/>
      <c r="G1053" s="21" t="n">
        <v>0</v>
      </c>
      <c r="H1053" s="21"/>
      <c r="I1053" s="21"/>
      <c r="J1053" s="21"/>
      <c r="K1053" s="22" t="n">
        <f aca="false">INDEX('Porte Honorário'!B:D,MATCH(TabJud!D1053,'Porte Honorário'!A:A,0),1)</f>
        <v>49.16</v>
      </c>
      <c r="L1053" s="22" t="n">
        <f aca="false">ROUND(C1053*K1053,2)</f>
        <v>49.16</v>
      </c>
      <c r="M1053" s="22" t="n">
        <f aca="false">IF(E1053&gt;0,ROUND(E1053*'UCO e Filme'!$A$2,2),0)</f>
        <v>0</v>
      </c>
      <c r="N1053" s="22" t="n">
        <f aca="false">IF(I1053&gt;0,ROUND(I1053*'UCO e Filme'!$A$11,2),0)</f>
        <v>0</v>
      </c>
      <c r="O1053" s="22" t="n">
        <f aca="false">ROUND(L1053+M1053+N1053,2)</f>
        <v>49.16</v>
      </c>
    </row>
    <row r="1054" customFormat="false" ht="11.25" hidden="false" customHeight="true" outlineLevel="0" collapsed="false">
      <c r="A1054" s="17" t="n">
        <v>30712076</v>
      </c>
      <c r="B1054" s="17" t="s">
        <v>1097</v>
      </c>
      <c r="C1054" s="23" t="n">
        <v>1</v>
      </c>
      <c r="D1054" s="25" t="s">
        <v>93</v>
      </c>
      <c r="E1054" s="19"/>
      <c r="F1054" s="21"/>
      <c r="G1054" s="21" t="n">
        <v>0</v>
      </c>
      <c r="H1054" s="21"/>
      <c r="I1054" s="21"/>
      <c r="J1054" s="21"/>
      <c r="K1054" s="22" t="n">
        <f aca="false">INDEX('Porte Honorário'!B:D,MATCH(TabJud!D1054,'Porte Honorário'!A:A,0),1)</f>
        <v>250.68</v>
      </c>
      <c r="L1054" s="22" t="n">
        <f aca="false">ROUND(C1054*K1054,2)</f>
        <v>250.68</v>
      </c>
      <c r="M1054" s="22" t="n">
        <f aca="false">IF(E1054&gt;0,ROUND(E1054*'UCO e Filme'!$A$2,2),0)</f>
        <v>0</v>
      </c>
      <c r="N1054" s="22" t="n">
        <f aca="false">IF(I1054&gt;0,ROUND(I1054*'UCO e Filme'!$A$11,2),0)</f>
        <v>0</v>
      </c>
      <c r="O1054" s="22" t="n">
        <f aca="false">ROUND(L1054+M1054+N1054,2)</f>
        <v>250.68</v>
      </c>
    </row>
    <row r="1055" customFormat="false" ht="11.25" hidden="false" customHeight="true" outlineLevel="0" collapsed="false">
      <c r="A1055" s="17" t="n">
        <v>30712084</v>
      </c>
      <c r="B1055" s="17" t="s">
        <v>1098</v>
      </c>
      <c r="C1055" s="23" t="n">
        <v>1</v>
      </c>
      <c r="D1055" s="25" t="s">
        <v>99</v>
      </c>
      <c r="E1055" s="19"/>
      <c r="F1055" s="21"/>
      <c r="G1055" s="21" t="n">
        <v>0</v>
      </c>
      <c r="H1055" s="21"/>
      <c r="I1055" s="21"/>
      <c r="J1055" s="21"/>
      <c r="K1055" s="22" t="n">
        <f aca="false">INDEX('Porte Honorário'!B:D,MATCH(TabJud!D1055,'Porte Honorário'!A:A,0),1)</f>
        <v>49.16</v>
      </c>
      <c r="L1055" s="22" t="n">
        <f aca="false">ROUND(C1055*K1055,2)</f>
        <v>49.16</v>
      </c>
      <c r="M1055" s="22" t="n">
        <f aca="false">IF(E1055&gt;0,ROUND(E1055*'UCO e Filme'!$A$2,2),0)</f>
        <v>0</v>
      </c>
      <c r="N1055" s="22" t="n">
        <f aca="false">IF(I1055&gt;0,ROUND(I1055*'UCO e Filme'!$A$11,2),0)</f>
        <v>0</v>
      </c>
      <c r="O1055" s="22" t="n">
        <f aca="false">ROUND(L1055+M1055+N1055,2)</f>
        <v>49.16</v>
      </c>
    </row>
    <row r="1056" customFormat="false" ht="11.25" hidden="false" customHeight="true" outlineLevel="0" collapsed="false">
      <c r="A1056" s="17" t="n">
        <v>30712092</v>
      </c>
      <c r="B1056" s="17" t="s">
        <v>1099</v>
      </c>
      <c r="C1056" s="23" t="n">
        <v>1</v>
      </c>
      <c r="D1056" s="25" t="s">
        <v>138</v>
      </c>
      <c r="E1056" s="19"/>
      <c r="F1056" s="21"/>
      <c r="G1056" s="21" t="n">
        <v>0</v>
      </c>
      <c r="H1056" s="21"/>
      <c r="I1056" s="21"/>
      <c r="J1056" s="21"/>
      <c r="K1056" s="22" t="n">
        <f aca="false">INDEX('Porte Honorário'!B:D,MATCH(TabJud!D1056,'Porte Honorário'!A:A,0),1)</f>
        <v>32.78</v>
      </c>
      <c r="L1056" s="22" t="n">
        <f aca="false">ROUND(C1056*K1056,2)</f>
        <v>32.78</v>
      </c>
      <c r="M1056" s="22" t="n">
        <f aca="false">IF(E1056&gt;0,ROUND(E1056*'UCO e Filme'!$A$2,2),0)</f>
        <v>0</v>
      </c>
      <c r="N1056" s="22" t="n">
        <f aca="false">IF(I1056&gt;0,ROUND(I1056*'UCO e Filme'!$A$11,2),0)</f>
        <v>0</v>
      </c>
      <c r="O1056" s="22" t="n">
        <f aca="false">ROUND(L1056+M1056+N1056,2)</f>
        <v>32.78</v>
      </c>
    </row>
    <row r="1057" customFormat="false" ht="11.25" hidden="false" customHeight="true" outlineLevel="0" collapsed="false">
      <c r="A1057" s="17" t="n">
        <v>30712106</v>
      </c>
      <c r="B1057" s="17" t="s">
        <v>1100</v>
      </c>
      <c r="C1057" s="23" t="n">
        <v>1</v>
      </c>
      <c r="D1057" s="25" t="s">
        <v>146</v>
      </c>
      <c r="E1057" s="19"/>
      <c r="F1057" s="21"/>
      <c r="G1057" s="21" t="n">
        <v>0</v>
      </c>
      <c r="H1057" s="21"/>
      <c r="I1057" s="21"/>
      <c r="J1057" s="21"/>
      <c r="K1057" s="22" t="n">
        <f aca="false">INDEX('Porte Honorário'!B:D,MATCH(TabJud!D1057,'Porte Honorário'!A:A,0),1)</f>
        <v>104.87</v>
      </c>
      <c r="L1057" s="22" t="n">
        <f aca="false">ROUND(C1057*K1057,2)</f>
        <v>104.87</v>
      </c>
      <c r="M1057" s="22" t="n">
        <f aca="false">IF(E1057&gt;0,ROUND(E1057*'UCO e Filme'!$A$2,2),0)</f>
        <v>0</v>
      </c>
      <c r="N1057" s="22" t="n">
        <f aca="false">IF(I1057&gt;0,ROUND(I1057*'UCO e Filme'!$A$11,2),0)</f>
        <v>0</v>
      </c>
      <c r="O1057" s="22" t="n">
        <f aca="false">ROUND(L1057+M1057+N1057,2)</f>
        <v>104.87</v>
      </c>
    </row>
    <row r="1058" customFormat="false" ht="11.25" hidden="false" customHeight="true" outlineLevel="0" collapsed="false">
      <c r="A1058" s="17" t="n">
        <v>30712114</v>
      </c>
      <c r="B1058" s="17" t="s">
        <v>1101</v>
      </c>
      <c r="C1058" s="23" t="n">
        <v>1</v>
      </c>
      <c r="D1058" s="25" t="s">
        <v>146</v>
      </c>
      <c r="E1058" s="19"/>
      <c r="F1058" s="21"/>
      <c r="G1058" s="21" t="n">
        <v>0</v>
      </c>
      <c r="H1058" s="21"/>
      <c r="I1058" s="21"/>
      <c r="J1058" s="21"/>
      <c r="K1058" s="22" t="n">
        <f aca="false">INDEX('Porte Honorário'!B:D,MATCH(TabJud!D1058,'Porte Honorário'!A:A,0),1)</f>
        <v>104.87</v>
      </c>
      <c r="L1058" s="22" t="n">
        <f aca="false">ROUND(C1058*K1058,2)</f>
        <v>104.87</v>
      </c>
      <c r="M1058" s="22" t="n">
        <f aca="false">IF(E1058&gt;0,ROUND(E1058*'UCO e Filme'!$A$2,2),0)</f>
        <v>0</v>
      </c>
      <c r="N1058" s="22" t="n">
        <f aca="false">IF(I1058&gt;0,ROUND(I1058*'UCO e Filme'!$A$11,2),0)</f>
        <v>0</v>
      </c>
      <c r="O1058" s="22" t="n">
        <f aca="false">ROUND(L1058+M1058+N1058,2)</f>
        <v>104.87</v>
      </c>
    </row>
    <row r="1059" customFormat="false" ht="11.25" hidden="false" customHeight="true" outlineLevel="0" collapsed="false">
      <c r="A1059" s="17" t="n">
        <v>30712122</v>
      </c>
      <c r="B1059" s="17" t="s">
        <v>1102</v>
      </c>
      <c r="C1059" s="23" t="n">
        <v>1</v>
      </c>
      <c r="D1059" s="25" t="s">
        <v>82</v>
      </c>
      <c r="E1059" s="19"/>
      <c r="F1059" s="21"/>
      <c r="G1059" s="21" t="n">
        <v>0</v>
      </c>
      <c r="H1059" s="21"/>
      <c r="I1059" s="21"/>
      <c r="J1059" s="21"/>
      <c r="K1059" s="22" t="n">
        <f aca="false">INDEX('Porte Honorário'!B:D,MATCH(TabJud!D1059,'Porte Honorário'!A:A,0),1)</f>
        <v>88.48</v>
      </c>
      <c r="L1059" s="22" t="n">
        <f aca="false">ROUND(C1059*K1059,2)</f>
        <v>88.48</v>
      </c>
      <c r="M1059" s="22" t="n">
        <f aca="false">IF(E1059&gt;0,ROUND(E1059*'UCO e Filme'!$A$2,2),0)</f>
        <v>0</v>
      </c>
      <c r="N1059" s="22" t="n">
        <f aca="false">IF(I1059&gt;0,ROUND(I1059*'UCO e Filme'!$A$11,2),0)</f>
        <v>0</v>
      </c>
      <c r="O1059" s="22" t="n">
        <f aca="false">ROUND(L1059+M1059+N1059,2)</f>
        <v>88.48</v>
      </c>
    </row>
    <row r="1060" customFormat="false" ht="11.25" hidden="false" customHeight="true" outlineLevel="0" collapsed="false">
      <c r="A1060" s="17" t="n">
        <v>30712130</v>
      </c>
      <c r="B1060" s="17" t="s">
        <v>1103</v>
      </c>
      <c r="C1060" s="23" t="n">
        <v>1</v>
      </c>
      <c r="D1060" s="25" t="s">
        <v>99</v>
      </c>
      <c r="E1060" s="19"/>
      <c r="F1060" s="21"/>
      <c r="G1060" s="21" t="n">
        <v>0</v>
      </c>
      <c r="H1060" s="21"/>
      <c r="I1060" s="21"/>
      <c r="J1060" s="21"/>
      <c r="K1060" s="22" t="n">
        <f aca="false">INDEX('Porte Honorário'!B:D,MATCH(TabJud!D1060,'Porte Honorário'!A:A,0),1)</f>
        <v>49.16</v>
      </c>
      <c r="L1060" s="22" t="n">
        <f aca="false">ROUND(C1060*K1060,2)</f>
        <v>49.16</v>
      </c>
      <c r="M1060" s="22" t="n">
        <f aca="false">IF(E1060&gt;0,ROUND(E1060*'UCO e Filme'!$A$2,2),0)</f>
        <v>0</v>
      </c>
      <c r="N1060" s="22" t="n">
        <f aca="false">IF(I1060&gt;0,ROUND(I1060*'UCO e Filme'!$A$11,2),0)</f>
        <v>0</v>
      </c>
      <c r="O1060" s="22" t="n">
        <f aca="false">ROUND(L1060+M1060+N1060,2)</f>
        <v>49.16</v>
      </c>
    </row>
    <row r="1061" customFormat="false" ht="11.25" hidden="false" customHeight="true" outlineLevel="0" collapsed="false">
      <c r="A1061" s="17" t="n">
        <v>30712149</v>
      </c>
      <c r="B1061" s="17" t="s">
        <v>1104</v>
      </c>
      <c r="C1061" s="23" t="n">
        <v>1</v>
      </c>
      <c r="D1061" s="25" t="s">
        <v>146</v>
      </c>
      <c r="E1061" s="19"/>
      <c r="F1061" s="21"/>
      <c r="G1061" s="21" t="n">
        <v>0</v>
      </c>
      <c r="H1061" s="21"/>
      <c r="I1061" s="21"/>
      <c r="J1061" s="21"/>
      <c r="K1061" s="22" t="n">
        <f aca="false">INDEX('Porte Honorário'!B:D,MATCH(TabJud!D1061,'Porte Honorário'!A:A,0),1)</f>
        <v>104.87</v>
      </c>
      <c r="L1061" s="22" t="n">
        <f aca="false">ROUND(C1061*K1061,2)</f>
        <v>104.87</v>
      </c>
      <c r="M1061" s="22" t="n">
        <f aca="false">IF(E1061&gt;0,ROUND(E1061*'UCO e Filme'!$A$2,2),0)</f>
        <v>0</v>
      </c>
      <c r="N1061" s="22" t="n">
        <f aca="false">IF(I1061&gt;0,ROUND(I1061*'UCO e Filme'!$A$11,2),0)</f>
        <v>0</v>
      </c>
      <c r="O1061" s="22" t="n">
        <f aca="false">ROUND(L1061+M1061+N1061,2)</f>
        <v>104.87</v>
      </c>
    </row>
    <row r="1062" customFormat="false" ht="30.95" hidden="false" customHeight="true" outlineLevel="0" collapsed="false">
      <c r="A1062" s="14" t="s">
        <v>1105</v>
      </c>
      <c r="B1062" s="14"/>
      <c r="C1062" s="14"/>
      <c r="D1062" s="14"/>
      <c r="E1062" s="14"/>
      <c r="F1062" s="14"/>
      <c r="G1062" s="14"/>
      <c r="H1062" s="14"/>
      <c r="I1062" s="14"/>
      <c r="J1062" s="14"/>
      <c r="K1062" s="14"/>
      <c r="L1062" s="14"/>
      <c r="M1062" s="14"/>
      <c r="N1062" s="14"/>
      <c r="O1062" s="14"/>
    </row>
    <row r="1063" customFormat="false" ht="27.75" hidden="false" customHeight="true" outlineLevel="0" collapsed="false">
      <c r="A1063" s="17" t="n">
        <v>30713021</v>
      </c>
      <c r="B1063" s="17" t="s">
        <v>1106</v>
      </c>
      <c r="C1063" s="23" t="n">
        <v>1</v>
      </c>
      <c r="D1063" s="25" t="s">
        <v>82</v>
      </c>
      <c r="E1063" s="19"/>
      <c r="F1063" s="21"/>
      <c r="G1063" s="21" t="n">
        <v>2</v>
      </c>
      <c r="H1063" s="21"/>
      <c r="I1063" s="21"/>
      <c r="J1063" s="21"/>
      <c r="K1063" s="22" t="n">
        <f aca="false">INDEX('Porte Honorário'!B:D,MATCH(TabJud!D1063,'Porte Honorário'!A:A,0),1)</f>
        <v>88.48</v>
      </c>
      <c r="L1063" s="22" t="n">
        <f aca="false">ROUND(C1063*K1063,2)</f>
        <v>88.48</v>
      </c>
      <c r="M1063" s="22" t="n">
        <f aca="false">IF(E1063&gt;0,ROUND(E1063*'UCO e Filme'!$A$2,2),0)</f>
        <v>0</v>
      </c>
      <c r="N1063" s="22" t="n">
        <f aca="false">IF(I1063&gt;0,ROUND(I1063*'UCO e Filme'!$A$11,2),0)</f>
        <v>0</v>
      </c>
      <c r="O1063" s="22" t="n">
        <f aca="false">ROUND(L1063+M1063+N1063,2)</f>
        <v>88.48</v>
      </c>
    </row>
    <row r="1064" customFormat="false" ht="11.25" hidden="false" customHeight="true" outlineLevel="0" collapsed="false">
      <c r="A1064" s="17" t="n">
        <v>30713030</v>
      </c>
      <c r="B1064" s="17" t="s">
        <v>1107</v>
      </c>
      <c r="C1064" s="23" t="n">
        <v>1</v>
      </c>
      <c r="D1064" s="25" t="s">
        <v>82</v>
      </c>
      <c r="E1064" s="19"/>
      <c r="F1064" s="21"/>
      <c r="G1064" s="21" t="n">
        <v>2</v>
      </c>
      <c r="H1064" s="21"/>
      <c r="I1064" s="21"/>
      <c r="J1064" s="21"/>
      <c r="K1064" s="22" t="n">
        <f aca="false">INDEX('Porte Honorário'!B:D,MATCH(TabJud!D1064,'Porte Honorário'!A:A,0),1)</f>
        <v>88.48</v>
      </c>
      <c r="L1064" s="22" t="n">
        <f aca="false">ROUND(C1064*K1064,2)</f>
        <v>88.48</v>
      </c>
      <c r="M1064" s="22" t="n">
        <f aca="false">IF(E1064&gt;0,ROUND(E1064*'UCO e Filme'!$A$2,2),0)</f>
        <v>0</v>
      </c>
      <c r="N1064" s="22" t="n">
        <f aca="false">IF(I1064&gt;0,ROUND(I1064*'UCO e Filme'!$A$11,2),0)</f>
        <v>0</v>
      </c>
      <c r="O1064" s="22" t="n">
        <f aca="false">ROUND(L1064+M1064+N1064,2)</f>
        <v>88.48</v>
      </c>
    </row>
    <row r="1065" customFormat="false" ht="11.25" hidden="false" customHeight="true" outlineLevel="0" collapsed="false">
      <c r="A1065" s="17" t="n">
        <v>30713048</v>
      </c>
      <c r="B1065" s="17" t="s">
        <v>1108</v>
      </c>
      <c r="C1065" s="23" t="n">
        <v>1</v>
      </c>
      <c r="D1065" s="25" t="s">
        <v>296</v>
      </c>
      <c r="E1065" s="19"/>
      <c r="F1065" s="21" t="n">
        <v>1</v>
      </c>
      <c r="G1065" s="21" t="n">
        <v>4</v>
      </c>
      <c r="H1065" s="21"/>
      <c r="I1065" s="21"/>
      <c r="J1065" s="21"/>
      <c r="K1065" s="22" t="n">
        <f aca="false">INDEX('Porte Honorário'!B:D,MATCH(TabJud!D1065,'Porte Honorário'!A:A,0),1)</f>
        <v>709.46</v>
      </c>
      <c r="L1065" s="22" t="n">
        <f aca="false">ROUND(C1065*K1065,2)</f>
        <v>709.46</v>
      </c>
      <c r="M1065" s="22" t="n">
        <f aca="false">IF(E1065&gt;0,ROUND(E1065*'UCO e Filme'!$A$2,2),0)</f>
        <v>0</v>
      </c>
      <c r="N1065" s="22" t="n">
        <f aca="false">IF(I1065&gt;0,ROUND(I1065*'UCO e Filme'!$A$11,2),0)</f>
        <v>0</v>
      </c>
      <c r="O1065" s="22" t="n">
        <f aca="false">ROUND(L1065+M1065+N1065,2)</f>
        <v>709.46</v>
      </c>
    </row>
    <row r="1066" customFormat="false" ht="11.25" hidden="false" customHeight="true" outlineLevel="0" collapsed="false">
      <c r="A1066" s="17" t="n">
        <v>30713064</v>
      </c>
      <c r="B1066" s="17" t="s">
        <v>1109</v>
      </c>
      <c r="C1066" s="23" t="n">
        <v>1</v>
      </c>
      <c r="D1066" s="25" t="s">
        <v>103</v>
      </c>
      <c r="E1066" s="19"/>
      <c r="F1066" s="21"/>
      <c r="G1066" s="21" t="n">
        <v>1</v>
      </c>
      <c r="H1066" s="21"/>
      <c r="I1066" s="21"/>
      <c r="J1066" s="21"/>
      <c r="K1066" s="22" t="n">
        <f aca="false">INDEX('Porte Honorário'!B:D,MATCH(TabJud!D1066,'Porte Honorário'!A:A,0),1)</f>
        <v>183.5</v>
      </c>
      <c r="L1066" s="22" t="n">
        <f aca="false">ROUND(C1066*K1066,2)</f>
        <v>183.5</v>
      </c>
      <c r="M1066" s="22" t="n">
        <f aca="false">IF(E1066&gt;0,ROUND(E1066*'UCO e Filme'!$A$2,2),0)</f>
        <v>0</v>
      </c>
      <c r="N1066" s="22" t="n">
        <f aca="false">IF(I1066&gt;0,ROUND(I1066*'UCO e Filme'!$A$11,2),0)</f>
        <v>0</v>
      </c>
      <c r="O1066" s="22" t="n">
        <f aca="false">ROUND(L1066+M1066+N1066,2)</f>
        <v>183.5</v>
      </c>
    </row>
    <row r="1067" customFormat="false" ht="11.25" hidden="false" customHeight="true" outlineLevel="0" collapsed="false">
      <c r="A1067" s="17" t="n">
        <v>30713072</v>
      </c>
      <c r="B1067" s="17" t="s">
        <v>1110</v>
      </c>
      <c r="C1067" s="23" t="n">
        <v>1</v>
      </c>
      <c r="D1067" s="25" t="s">
        <v>103</v>
      </c>
      <c r="E1067" s="19"/>
      <c r="F1067" s="21" t="n">
        <v>1</v>
      </c>
      <c r="G1067" s="21" t="n">
        <v>1</v>
      </c>
      <c r="H1067" s="21"/>
      <c r="I1067" s="21"/>
      <c r="J1067" s="21"/>
      <c r="K1067" s="22" t="n">
        <f aca="false">INDEX('Porte Honorário'!B:D,MATCH(TabJud!D1067,'Porte Honorário'!A:A,0),1)</f>
        <v>183.5</v>
      </c>
      <c r="L1067" s="22" t="n">
        <f aca="false">ROUND(C1067*K1067,2)</f>
        <v>183.5</v>
      </c>
      <c r="M1067" s="22" t="n">
        <f aca="false">IF(E1067&gt;0,ROUND(E1067*'UCO e Filme'!$A$2,2),0)</f>
        <v>0</v>
      </c>
      <c r="N1067" s="22" t="n">
        <f aca="false">IF(I1067&gt;0,ROUND(I1067*'UCO e Filme'!$A$11,2),0)</f>
        <v>0</v>
      </c>
      <c r="O1067" s="22" t="n">
        <f aca="false">ROUND(L1067+M1067+N1067,2)</f>
        <v>183.5</v>
      </c>
    </row>
    <row r="1068" customFormat="false" ht="22.5" hidden="false" customHeight="true" outlineLevel="0" collapsed="false">
      <c r="A1068" s="17" t="n">
        <v>30713137</v>
      </c>
      <c r="B1068" s="17" t="s">
        <v>1111</v>
      </c>
      <c r="C1068" s="23" t="n">
        <v>1</v>
      </c>
      <c r="D1068" s="25" t="s">
        <v>64</v>
      </c>
      <c r="E1068" s="19"/>
      <c r="F1068" s="21"/>
      <c r="G1068" s="21" t="n">
        <v>0</v>
      </c>
      <c r="H1068" s="21"/>
      <c r="I1068" s="21"/>
      <c r="J1068" s="21"/>
      <c r="K1068" s="22" t="n">
        <f aca="false">INDEX('Porte Honorário'!B:D,MATCH(TabJud!D1068,'Porte Honorário'!A:A,0),1)</f>
        <v>65.56</v>
      </c>
      <c r="L1068" s="22" t="n">
        <f aca="false">ROUND(C1068*K1068,2)</f>
        <v>65.56</v>
      </c>
      <c r="M1068" s="22" t="n">
        <f aca="false">IF(E1068&gt;0,ROUND(E1068*'UCO e Filme'!$A$2,2),0)</f>
        <v>0</v>
      </c>
      <c r="N1068" s="22" t="n">
        <f aca="false">IF(I1068&gt;0,ROUND(I1068*'UCO e Filme'!$A$11,2),0)</f>
        <v>0</v>
      </c>
      <c r="O1068" s="22" t="n">
        <f aca="false">ROUND(L1068+M1068+N1068,2)</f>
        <v>65.56</v>
      </c>
    </row>
    <row r="1069" customFormat="false" ht="22.5" hidden="false" customHeight="true" outlineLevel="0" collapsed="false">
      <c r="A1069" s="17" t="n">
        <v>30713145</v>
      </c>
      <c r="B1069" s="17" t="s">
        <v>1112</v>
      </c>
      <c r="C1069" s="23" t="n">
        <v>1</v>
      </c>
      <c r="D1069" s="25" t="s">
        <v>64</v>
      </c>
      <c r="E1069" s="19"/>
      <c r="F1069" s="21"/>
      <c r="G1069" s="21" t="n">
        <v>0</v>
      </c>
      <c r="H1069" s="21"/>
      <c r="I1069" s="21"/>
      <c r="J1069" s="21"/>
      <c r="K1069" s="22" t="n">
        <f aca="false">INDEX('Porte Honorário'!B:D,MATCH(TabJud!D1069,'Porte Honorário'!A:A,0),1)</f>
        <v>65.56</v>
      </c>
      <c r="L1069" s="22" t="n">
        <f aca="false">ROUND(C1069*K1069,2)</f>
        <v>65.56</v>
      </c>
      <c r="M1069" s="22" t="n">
        <f aca="false">IF(E1069&gt;0,ROUND(E1069*'UCO e Filme'!$A$2,2),0)</f>
        <v>0</v>
      </c>
      <c r="N1069" s="22" t="n">
        <f aca="false">IF(I1069&gt;0,ROUND(I1069*'UCO e Filme'!$A$11,2),0)</f>
        <v>0</v>
      </c>
      <c r="O1069" s="22" t="n">
        <f aca="false">ROUND(L1069+M1069+N1069,2)</f>
        <v>65.56</v>
      </c>
    </row>
    <row r="1070" customFormat="false" ht="11.25" hidden="false" customHeight="true" outlineLevel="0" collapsed="false">
      <c r="A1070" s="17" t="n">
        <v>30713153</v>
      </c>
      <c r="B1070" s="17" t="s">
        <v>1113</v>
      </c>
      <c r="C1070" s="23" t="n">
        <v>1</v>
      </c>
      <c r="D1070" s="25" t="s">
        <v>370</v>
      </c>
      <c r="E1070" s="19"/>
      <c r="F1070" s="21" t="n">
        <v>1</v>
      </c>
      <c r="G1070" s="21" t="n">
        <v>3</v>
      </c>
      <c r="H1070" s="21"/>
      <c r="I1070" s="21"/>
      <c r="J1070" s="21"/>
      <c r="K1070" s="22" t="n">
        <f aca="false">INDEX('Porte Honorário'!B:D,MATCH(TabJud!D1070,'Porte Honorário'!A:A,0),1)</f>
        <v>383.42</v>
      </c>
      <c r="L1070" s="22" t="n">
        <f aca="false">ROUND(C1070*K1070,2)</f>
        <v>383.42</v>
      </c>
      <c r="M1070" s="22" t="n">
        <f aca="false">IF(E1070&gt;0,ROUND(E1070*'UCO e Filme'!$A$2,2),0)</f>
        <v>0</v>
      </c>
      <c r="N1070" s="22" t="n">
        <f aca="false">IF(I1070&gt;0,ROUND(I1070*'UCO e Filme'!$A$11,2),0)</f>
        <v>0</v>
      </c>
      <c r="O1070" s="22" t="n">
        <f aca="false">ROUND(L1070+M1070+N1070,2)</f>
        <v>383.42</v>
      </c>
    </row>
    <row r="1071" customFormat="false" ht="30.95" hidden="false" customHeight="true" outlineLevel="0" collapsed="false">
      <c r="A1071" s="14" t="s">
        <v>1114</v>
      </c>
      <c r="B1071" s="14"/>
      <c r="C1071" s="14"/>
      <c r="D1071" s="14"/>
      <c r="E1071" s="14"/>
      <c r="F1071" s="14"/>
      <c r="G1071" s="14"/>
      <c r="H1071" s="14"/>
      <c r="I1071" s="14"/>
      <c r="J1071" s="14"/>
      <c r="K1071" s="14"/>
      <c r="L1071" s="14"/>
      <c r="M1071" s="14"/>
      <c r="N1071" s="14"/>
      <c r="O1071" s="14"/>
    </row>
    <row r="1072" customFormat="false" ht="27.75" hidden="false" customHeight="true" outlineLevel="0" collapsed="false">
      <c r="A1072" s="17" t="n">
        <v>30714010</v>
      </c>
      <c r="B1072" s="17" t="s">
        <v>1115</v>
      </c>
      <c r="C1072" s="23" t="n">
        <v>1</v>
      </c>
      <c r="D1072" s="25" t="s">
        <v>69</v>
      </c>
      <c r="E1072" s="19"/>
      <c r="F1072" s="21" t="n">
        <v>1</v>
      </c>
      <c r="G1072" s="21" t="n">
        <v>2</v>
      </c>
      <c r="H1072" s="21"/>
      <c r="I1072" s="21"/>
      <c r="J1072" s="21"/>
      <c r="K1072" s="22" t="n">
        <f aca="false">INDEX('Porte Honorário'!B:D,MATCH(TabJud!D1072,'Porte Honorário'!A:A,0),1)</f>
        <v>209.71</v>
      </c>
      <c r="L1072" s="22" t="n">
        <f aca="false">ROUND(C1072*K1072,2)</f>
        <v>209.71</v>
      </c>
      <c r="M1072" s="22" t="n">
        <f aca="false">IF(E1072&gt;0,ROUND(E1072*'UCO e Filme'!$A$2,2),0)</f>
        <v>0</v>
      </c>
      <c r="N1072" s="22" t="n">
        <f aca="false">IF(I1072&gt;0,ROUND(I1072*'UCO e Filme'!$A$11,2),0)</f>
        <v>0</v>
      </c>
      <c r="O1072" s="22" t="n">
        <f aca="false">ROUND(L1072+M1072+N1072,2)</f>
        <v>209.71</v>
      </c>
    </row>
    <row r="1073" customFormat="false" ht="11.25" hidden="false" customHeight="true" outlineLevel="0" collapsed="false">
      <c r="A1073" s="17" t="n">
        <v>30714028</v>
      </c>
      <c r="B1073" s="17" t="s">
        <v>1116</v>
      </c>
      <c r="C1073" s="23" t="n">
        <v>1</v>
      </c>
      <c r="D1073" s="25" t="s">
        <v>69</v>
      </c>
      <c r="E1073" s="19"/>
      <c r="F1073" s="21" t="n">
        <v>1</v>
      </c>
      <c r="G1073" s="21" t="n">
        <v>2</v>
      </c>
      <c r="H1073" s="21"/>
      <c r="I1073" s="21"/>
      <c r="J1073" s="21"/>
      <c r="K1073" s="22" t="n">
        <f aca="false">INDEX('Porte Honorário'!B:D,MATCH(TabJud!D1073,'Porte Honorário'!A:A,0),1)</f>
        <v>209.71</v>
      </c>
      <c r="L1073" s="22" t="n">
        <f aca="false">ROUND(C1073*K1073,2)</f>
        <v>209.71</v>
      </c>
      <c r="M1073" s="22" t="n">
        <f aca="false">IF(E1073&gt;0,ROUND(E1073*'UCO e Filme'!$A$2,2),0)</f>
        <v>0</v>
      </c>
      <c r="N1073" s="22" t="n">
        <f aca="false">IF(I1073&gt;0,ROUND(I1073*'UCO e Filme'!$A$11,2),0)</f>
        <v>0</v>
      </c>
      <c r="O1073" s="22" t="n">
        <f aca="false">ROUND(L1073+M1073+N1073,2)</f>
        <v>209.71</v>
      </c>
    </row>
    <row r="1074" customFormat="false" ht="11.25" hidden="false" customHeight="true" outlineLevel="0" collapsed="false">
      <c r="A1074" s="17" t="n">
        <v>30714036</v>
      </c>
      <c r="B1074" s="17" t="s">
        <v>1117</v>
      </c>
      <c r="C1074" s="23" t="n">
        <v>1</v>
      </c>
      <c r="D1074" s="25" t="s">
        <v>69</v>
      </c>
      <c r="E1074" s="19"/>
      <c r="F1074" s="21" t="n">
        <v>1</v>
      </c>
      <c r="G1074" s="21" t="n">
        <v>2</v>
      </c>
      <c r="H1074" s="21"/>
      <c r="I1074" s="21"/>
      <c r="J1074" s="21"/>
      <c r="K1074" s="22" t="n">
        <f aca="false">INDEX('Porte Honorário'!B:D,MATCH(TabJud!D1074,'Porte Honorário'!A:A,0),1)</f>
        <v>209.71</v>
      </c>
      <c r="L1074" s="22" t="n">
        <f aca="false">ROUND(C1074*K1074,2)</f>
        <v>209.71</v>
      </c>
      <c r="M1074" s="22" t="n">
        <f aca="false">IF(E1074&gt;0,ROUND(E1074*'UCO e Filme'!$A$2,2),0)</f>
        <v>0</v>
      </c>
      <c r="N1074" s="22" t="n">
        <f aca="false">IF(I1074&gt;0,ROUND(I1074*'UCO e Filme'!$A$11,2),0)</f>
        <v>0</v>
      </c>
      <c r="O1074" s="22" t="n">
        <f aca="false">ROUND(L1074+M1074+N1074,2)</f>
        <v>209.71</v>
      </c>
    </row>
    <row r="1075" customFormat="false" ht="30.95" hidden="false" customHeight="true" outlineLevel="0" collapsed="false">
      <c r="A1075" s="14" t="s">
        <v>1118</v>
      </c>
      <c r="B1075" s="14"/>
      <c r="C1075" s="14"/>
      <c r="D1075" s="14"/>
      <c r="E1075" s="14"/>
      <c r="F1075" s="14"/>
      <c r="G1075" s="14"/>
      <c r="H1075" s="14"/>
      <c r="I1075" s="14"/>
      <c r="J1075" s="14"/>
      <c r="K1075" s="14"/>
      <c r="L1075" s="14"/>
      <c r="M1075" s="14"/>
      <c r="N1075" s="14"/>
      <c r="O1075" s="14"/>
    </row>
    <row r="1076" customFormat="false" ht="27.75" hidden="false" customHeight="true" outlineLevel="0" collapsed="false">
      <c r="A1076" s="17" t="n">
        <v>30715016</v>
      </c>
      <c r="B1076" s="17" t="s">
        <v>1119</v>
      </c>
      <c r="C1076" s="23" t="n">
        <v>1</v>
      </c>
      <c r="D1076" s="25" t="s">
        <v>436</v>
      </c>
      <c r="E1076" s="19"/>
      <c r="F1076" s="21" t="n">
        <v>2</v>
      </c>
      <c r="G1076" s="21" t="n">
        <v>6</v>
      </c>
      <c r="H1076" s="21"/>
      <c r="I1076" s="21"/>
      <c r="J1076" s="21"/>
      <c r="K1076" s="22" t="n">
        <f aca="false">INDEX('Porte Honorário'!B:D,MATCH(TabJud!D1076,'Porte Honorário'!A:A,0),1)</f>
        <v>1269.81</v>
      </c>
      <c r="L1076" s="22" t="n">
        <f aca="false">ROUND(C1076*K1076,2)</f>
        <v>1269.81</v>
      </c>
      <c r="M1076" s="22" t="n">
        <f aca="false">IF(E1076&gt;0,ROUND(E1076*'UCO e Filme'!$A$2,2),0)</f>
        <v>0</v>
      </c>
      <c r="N1076" s="22" t="n">
        <f aca="false">IF(I1076&gt;0,ROUND(I1076*'UCO e Filme'!$A$11,2),0)</f>
        <v>0</v>
      </c>
      <c r="O1076" s="22" t="n">
        <f aca="false">ROUND(L1076+M1076+N1076,2)</f>
        <v>1269.81</v>
      </c>
    </row>
    <row r="1077" customFormat="false" ht="11.25" hidden="false" customHeight="true" outlineLevel="0" collapsed="false">
      <c r="A1077" s="17" t="n">
        <v>30715024</v>
      </c>
      <c r="B1077" s="17" t="s">
        <v>1120</v>
      </c>
      <c r="C1077" s="23" t="n">
        <v>1</v>
      </c>
      <c r="D1077" s="25" t="s">
        <v>436</v>
      </c>
      <c r="E1077" s="19"/>
      <c r="F1077" s="21" t="n">
        <v>2</v>
      </c>
      <c r="G1077" s="21" t="n">
        <v>6</v>
      </c>
      <c r="H1077" s="21"/>
      <c r="I1077" s="21"/>
      <c r="J1077" s="21"/>
      <c r="K1077" s="22" t="n">
        <f aca="false">INDEX('Porte Honorário'!B:D,MATCH(TabJud!D1077,'Porte Honorário'!A:A,0),1)</f>
        <v>1269.81</v>
      </c>
      <c r="L1077" s="22" t="n">
        <f aca="false">ROUND(C1077*K1077,2)</f>
        <v>1269.81</v>
      </c>
      <c r="M1077" s="22" t="n">
        <f aca="false">IF(E1077&gt;0,ROUND(E1077*'UCO e Filme'!$A$2,2),0)</f>
        <v>0</v>
      </c>
      <c r="N1077" s="22" t="n">
        <f aca="false">IF(I1077&gt;0,ROUND(I1077*'UCO e Filme'!$A$11,2),0)</f>
        <v>0</v>
      </c>
      <c r="O1077" s="22" t="n">
        <f aca="false">ROUND(L1077+M1077+N1077,2)</f>
        <v>1269.81</v>
      </c>
    </row>
    <row r="1078" customFormat="false" ht="11.25" hidden="false" customHeight="true" outlineLevel="0" collapsed="false">
      <c r="A1078" s="17" t="n">
        <v>30715032</v>
      </c>
      <c r="B1078" s="17" t="s">
        <v>1121</v>
      </c>
      <c r="C1078" s="23" t="n">
        <v>1</v>
      </c>
      <c r="D1078" s="25" t="s">
        <v>73</v>
      </c>
      <c r="E1078" s="19"/>
      <c r="F1078" s="21" t="n">
        <v>1</v>
      </c>
      <c r="G1078" s="21" t="n">
        <v>2</v>
      </c>
      <c r="H1078" s="21"/>
      <c r="I1078" s="21"/>
      <c r="J1078" s="21"/>
      <c r="K1078" s="22" t="n">
        <f aca="false">INDEX('Porte Honorário'!B:D,MATCH(TabJud!D1078,'Porte Honorário'!A:A,0),1)</f>
        <v>360.46</v>
      </c>
      <c r="L1078" s="22" t="n">
        <f aca="false">ROUND(C1078*K1078,2)</f>
        <v>360.46</v>
      </c>
      <c r="M1078" s="22" t="n">
        <f aca="false">IF(E1078&gt;0,ROUND(E1078*'UCO e Filme'!$A$2,2),0)</f>
        <v>0</v>
      </c>
      <c r="N1078" s="22" t="n">
        <f aca="false">IF(I1078&gt;0,ROUND(I1078*'UCO e Filme'!$A$11,2),0)</f>
        <v>0</v>
      </c>
      <c r="O1078" s="22" t="n">
        <f aca="false">ROUND(L1078+M1078+N1078,2)</f>
        <v>360.46</v>
      </c>
    </row>
    <row r="1079" customFormat="false" ht="11.25" hidden="false" customHeight="true" outlineLevel="0" collapsed="false">
      <c r="A1079" s="17" t="n">
        <v>30715040</v>
      </c>
      <c r="B1079" s="17" t="s">
        <v>1122</v>
      </c>
      <c r="C1079" s="23" t="n">
        <v>1</v>
      </c>
      <c r="D1079" s="25" t="s">
        <v>103</v>
      </c>
      <c r="E1079" s="19"/>
      <c r="F1079" s="21" t="n">
        <v>1</v>
      </c>
      <c r="G1079" s="21" t="n">
        <v>2</v>
      </c>
      <c r="H1079" s="21"/>
      <c r="I1079" s="21"/>
      <c r="J1079" s="21"/>
      <c r="K1079" s="22" t="n">
        <f aca="false">INDEX('Porte Honorário'!B:D,MATCH(TabJud!D1079,'Porte Honorário'!A:A,0),1)</f>
        <v>183.5</v>
      </c>
      <c r="L1079" s="22" t="n">
        <f aca="false">ROUND(C1079*K1079,2)</f>
        <v>183.5</v>
      </c>
      <c r="M1079" s="22" t="n">
        <f aca="false">IF(E1079&gt;0,ROUND(E1079*'UCO e Filme'!$A$2,2),0)</f>
        <v>0</v>
      </c>
      <c r="N1079" s="22" t="n">
        <f aca="false">IF(I1079&gt;0,ROUND(I1079*'UCO e Filme'!$A$11,2),0)</f>
        <v>0</v>
      </c>
      <c r="O1079" s="22" t="n">
        <f aca="false">ROUND(L1079+M1079+N1079,2)</f>
        <v>183.5</v>
      </c>
    </row>
    <row r="1080" customFormat="false" ht="11.25" hidden="false" customHeight="true" outlineLevel="0" collapsed="false">
      <c r="A1080" s="17" t="n">
        <v>30715059</v>
      </c>
      <c r="B1080" s="17" t="s">
        <v>1123</v>
      </c>
      <c r="C1080" s="23" t="n">
        <v>1</v>
      </c>
      <c r="D1080" s="25" t="s">
        <v>473</v>
      </c>
      <c r="E1080" s="19"/>
      <c r="F1080" s="21" t="n">
        <v>2</v>
      </c>
      <c r="G1080" s="21" t="n">
        <v>7</v>
      </c>
      <c r="H1080" s="21"/>
      <c r="I1080" s="21"/>
      <c r="J1080" s="21"/>
      <c r="K1080" s="22" t="n">
        <f aca="false">INDEX('Porte Honorário'!B:D,MATCH(TabJud!D1080,'Porte Honorário'!A:A,0),1)</f>
        <v>1491.02</v>
      </c>
      <c r="L1080" s="22" t="n">
        <f aca="false">ROUND(C1080*K1080,2)</f>
        <v>1491.02</v>
      </c>
      <c r="M1080" s="22" t="n">
        <f aca="false">IF(E1080&gt;0,ROUND(E1080*'UCO e Filme'!$A$2,2),0)</f>
        <v>0</v>
      </c>
      <c r="N1080" s="22" t="n">
        <f aca="false">IF(I1080&gt;0,ROUND(I1080*'UCO e Filme'!$A$11,2),0)</f>
        <v>0</v>
      </c>
      <c r="O1080" s="22" t="n">
        <f aca="false">ROUND(L1080+M1080+N1080,2)</f>
        <v>1491.02</v>
      </c>
    </row>
    <row r="1081" customFormat="false" ht="11.25" hidden="false" customHeight="true" outlineLevel="0" collapsed="false">
      <c r="A1081" s="17" t="n">
        <v>30715067</v>
      </c>
      <c r="B1081" s="17" t="s">
        <v>1124</v>
      </c>
      <c r="C1081" s="23" t="n">
        <v>1</v>
      </c>
      <c r="D1081" s="25" t="s">
        <v>436</v>
      </c>
      <c r="E1081" s="19"/>
      <c r="F1081" s="21" t="n">
        <v>2</v>
      </c>
      <c r="G1081" s="21" t="n">
        <v>6</v>
      </c>
      <c r="H1081" s="21"/>
      <c r="I1081" s="21"/>
      <c r="J1081" s="21"/>
      <c r="K1081" s="22" t="n">
        <f aca="false">INDEX('Porte Honorário'!B:D,MATCH(TabJud!D1081,'Porte Honorário'!A:A,0),1)</f>
        <v>1269.81</v>
      </c>
      <c r="L1081" s="22" t="n">
        <f aca="false">ROUND(C1081*K1081,2)</f>
        <v>1269.81</v>
      </c>
      <c r="M1081" s="22" t="n">
        <f aca="false">IF(E1081&gt;0,ROUND(E1081*'UCO e Filme'!$A$2,2),0)</f>
        <v>0</v>
      </c>
      <c r="N1081" s="22" t="n">
        <f aca="false">IF(I1081&gt;0,ROUND(I1081*'UCO e Filme'!$A$11,2),0)</f>
        <v>0</v>
      </c>
      <c r="O1081" s="22" t="n">
        <f aca="false">ROUND(L1081+M1081+N1081,2)</f>
        <v>1269.81</v>
      </c>
    </row>
    <row r="1082" customFormat="false" ht="11.25" hidden="false" customHeight="true" outlineLevel="0" collapsed="false">
      <c r="A1082" s="17" t="n">
        <v>30715075</v>
      </c>
      <c r="B1082" s="17" t="s">
        <v>1125</v>
      </c>
      <c r="C1082" s="23" t="n">
        <v>1</v>
      </c>
      <c r="D1082" s="25" t="s">
        <v>310</v>
      </c>
      <c r="E1082" s="19"/>
      <c r="F1082" s="21" t="n">
        <v>1</v>
      </c>
      <c r="G1082" s="21" t="n">
        <v>3</v>
      </c>
      <c r="H1082" s="21"/>
      <c r="I1082" s="21"/>
      <c r="J1082" s="21"/>
      <c r="K1082" s="22" t="n">
        <f aca="false">INDEX('Porte Honorário'!B:D,MATCH(TabJud!D1082,'Porte Honorário'!A:A,0),1)</f>
        <v>802.86</v>
      </c>
      <c r="L1082" s="22" t="n">
        <f aca="false">ROUND(C1082*K1082,2)</f>
        <v>802.86</v>
      </c>
      <c r="M1082" s="22" t="n">
        <f aca="false">IF(E1082&gt;0,ROUND(E1082*'UCO e Filme'!$A$2,2),0)</f>
        <v>0</v>
      </c>
      <c r="N1082" s="22" t="n">
        <f aca="false">IF(I1082&gt;0,ROUND(I1082*'UCO e Filme'!$A$11,2),0)</f>
        <v>0</v>
      </c>
      <c r="O1082" s="22" t="n">
        <f aca="false">ROUND(L1082+M1082+N1082,2)</f>
        <v>802.86</v>
      </c>
    </row>
    <row r="1083" customFormat="false" ht="11.25" hidden="false" customHeight="true" outlineLevel="0" collapsed="false">
      <c r="A1083" s="17" t="n">
        <v>30715083</v>
      </c>
      <c r="B1083" s="17" t="s">
        <v>1126</v>
      </c>
      <c r="C1083" s="23" t="n">
        <v>1</v>
      </c>
      <c r="D1083" s="25" t="s">
        <v>337</v>
      </c>
      <c r="E1083" s="19"/>
      <c r="F1083" s="21" t="n">
        <v>1</v>
      </c>
      <c r="G1083" s="21" t="n">
        <v>3</v>
      </c>
      <c r="H1083" s="21"/>
      <c r="I1083" s="21"/>
      <c r="J1083" s="21"/>
      <c r="K1083" s="22" t="n">
        <f aca="false">INDEX('Porte Honorário'!B:D,MATCH(TabJud!D1083,'Porte Honorário'!A:A,0),1)</f>
        <v>417.82</v>
      </c>
      <c r="L1083" s="22" t="n">
        <f aca="false">ROUND(C1083*K1083,2)</f>
        <v>417.82</v>
      </c>
      <c r="M1083" s="22" t="n">
        <f aca="false">IF(E1083&gt;0,ROUND(E1083*'UCO e Filme'!$A$2,2),0)</f>
        <v>0</v>
      </c>
      <c r="N1083" s="22" t="n">
        <f aca="false">IF(I1083&gt;0,ROUND(I1083*'UCO e Filme'!$A$11,2),0)</f>
        <v>0</v>
      </c>
      <c r="O1083" s="22" t="n">
        <f aca="false">ROUND(L1083+M1083+N1083,2)</f>
        <v>417.82</v>
      </c>
    </row>
    <row r="1084" customFormat="false" ht="11.25" hidden="false" customHeight="true" outlineLevel="0" collapsed="false">
      <c r="A1084" s="17" t="n">
        <v>30715091</v>
      </c>
      <c r="B1084" s="17" t="s">
        <v>1127</v>
      </c>
      <c r="C1084" s="23" t="n">
        <v>1</v>
      </c>
      <c r="D1084" s="25" t="s">
        <v>335</v>
      </c>
      <c r="E1084" s="19"/>
      <c r="F1084" s="21" t="n">
        <v>2</v>
      </c>
      <c r="G1084" s="21" t="n">
        <v>5</v>
      </c>
      <c r="H1084" s="21"/>
      <c r="I1084" s="21"/>
      <c r="J1084" s="21"/>
      <c r="K1084" s="22" t="n">
        <f aca="false">INDEX('Porte Honorário'!B:D,MATCH(TabJud!D1084,'Porte Honorário'!A:A,0),1)</f>
        <v>1091.25</v>
      </c>
      <c r="L1084" s="22" t="n">
        <f aca="false">ROUND(C1084*K1084,2)</f>
        <v>1091.25</v>
      </c>
      <c r="M1084" s="22" t="n">
        <f aca="false">IF(E1084&gt;0,ROUND(E1084*'UCO e Filme'!$A$2,2),0)</f>
        <v>0</v>
      </c>
      <c r="N1084" s="22" t="n">
        <f aca="false">IF(I1084&gt;0,ROUND(I1084*'UCO e Filme'!$A$11,2),0)</f>
        <v>0</v>
      </c>
      <c r="O1084" s="22" t="n">
        <f aca="false">ROUND(L1084+M1084+N1084,2)</f>
        <v>1091.25</v>
      </c>
    </row>
    <row r="1085" customFormat="false" ht="11.25" hidden="false" customHeight="true" outlineLevel="0" collapsed="false">
      <c r="A1085" s="17" t="n">
        <v>30715105</v>
      </c>
      <c r="B1085" s="17" t="s">
        <v>1128</v>
      </c>
      <c r="C1085" s="23" t="n">
        <v>1</v>
      </c>
      <c r="D1085" s="25" t="s">
        <v>473</v>
      </c>
      <c r="E1085" s="19"/>
      <c r="F1085" s="21" t="n">
        <v>2</v>
      </c>
      <c r="G1085" s="21" t="n">
        <v>6</v>
      </c>
      <c r="H1085" s="21"/>
      <c r="I1085" s="21"/>
      <c r="J1085" s="21"/>
      <c r="K1085" s="22" t="n">
        <f aca="false">INDEX('Porte Honorário'!B:D,MATCH(TabJud!D1085,'Porte Honorário'!A:A,0),1)</f>
        <v>1491.02</v>
      </c>
      <c r="L1085" s="22" t="n">
        <f aca="false">ROUND(C1085*K1085,2)</f>
        <v>1491.02</v>
      </c>
      <c r="M1085" s="22" t="n">
        <f aca="false">IF(E1085&gt;0,ROUND(E1085*'UCO e Filme'!$A$2,2),0)</f>
        <v>0</v>
      </c>
      <c r="N1085" s="22" t="n">
        <f aca="false">IF(I1085&gt;0,ROUND(I1085*'UCO e Filme'!$A$11,2),0)</f>
        <v>0</v>
      </c>
      <c r="O1085" s="22" t="n">
        <f aca="false">ROUND(L1085+M1085+N1085,2)</f>
        <v>1491.02</v>
      </c>
    </row>
    <row r="1086" customFormat="false" ht="11.25" hidden="false" customHeight="true" outlineLevel="0" collapsed="false">
      <c r="A1086" s="17" t="n">
        <v>30715113</v>
      </c>
      <c r="B1086" s="17" t="s">
        <v>1129</v>
      </c>
      <c r="C1086" s="23" t="n">
        <v>1</v>
      </c>
      <c r="D1086" s="25" t="s">
        <v>449</v>
      </c>
      <c r="E1086" s="19"/>
      <c r="F1086" s="21" t="n">
        <v>2</v>
      </c>
      <c r="G1086" s="21" t="n">
        <v>5</v>
      </c>
      <c r="H1086" s="21"/>
      <c r="I1086" s="21"/>
      <c r="J1086" s="21"/>
      <c r="K1086" s="22" t="n">
        <f aca="false">INDEX('Porte Honorário'!B:D,MATCH(TabJud!D1086,'Porte Honorário'!A:A,0),1)</f>
        <v>1171.51</v>
      </c>
      <c r="L1086" s="22" t="n">
        <f aca="false">ROUND(C1086*K1086,2)</f>
        <v>1171.51</v>
      </c>
      <c r="M1086" s="22" t="n">
        <f aca="false">IF(E1086&gt;0,ROUND(E1086*'UCO e Filme'!$A$2,2),0)</f>
        <v>0</v>
      </c>
      <c r="N1086" s="22" t="n">
        <f aca="false">IF(I1086&gt;0,ROUND(I1086*'UCO e Filme'!$A$11,2),0)</f>
        <v>0</v>
      </c>
      <c r="O1086" s="22" t="n">
        <f aca="false">ROUND(L1086+M1086+N1086,2)</f>
        <v>1171.51</v>
      </c>
    </row>
    <row r="1087" customFormat="false" ht="11.25" hidden="false" customHeight="true" outlineLevel="0" collapsed="false">
      <c r="A1087" s="17" t="n">
        <v>30715121</v>
      </c>
      <c r="B1087" s="17" t="s">
        <v>1130</v>
      </c>
      <c r="C1087" s="23" t="n">
        <v>1</v>
      </c>
      <c r="D1087" s="25" t="s">
        <v>146</v>
      </c>
      <c r="E1087" s="19"/>
      <c r="F1087" s="21"/>
      <c r="G1087" s="21" t="n">
        <v>0</v>
      </c>
      <c r="H1087" s="21"/>
      <c r="I1087" s="21"/>
      <c r="J1087" s="21"/>
      <c r="K1087" s="22" t="n">
        <f aca="false">INDEX('Porte Honorário'!B:D,MATCH(TabJud!D1087,'Porte Honorário'!A:A,0),1)</f>
        <v>104.87</v>
      </c>
      <c r="L1087" s="22" t="n">
        <f aca="false">ROUND(C1087*K1087,2)</f>
        <v>104.87</v>
      </c>
      <c r="M1087" s="22" t="n">
        <f aca="false">IF(E1087&gt;0,ROUND(E1087*'UCO e Filme'!$A$2,2),0)</f>
        <v>0</v>
      </c>
      <c r="N1087" s="22" t="n">
        <f aca="false">IF(I1087&gt;0,ROUND(I1087*'UCO e Filme'!$A$11,2),0)</f>
        <v>0</v>
      </c>
      <c r="O1087" s="22" t="n">
        <f aca="false">ROUND(L1087+M1087+N1087,2)</f>
        <v>104.87</v>
      </c>
    </row>
    <row r="1088" customFormat="false" ht="11.25" hidden="false" customHeight="true" outlineLevel="0" collapsed="false">
      <c r="A1088" s="17" t="n">
        <v>30715130</v>
      </c>
      <c r="B1088" s="17" t="s">
        <v>1131</v>
      </c>
      <c r="C1088" s="23" t="n">
        <v>1</v>
      </c>
      <c r="D1088" s="25" t="s">
        <v>52</v>
      </c>
      <c r="E1088" s="19"/>
      <c r="F1088" s="21"/>
      <c r="G1088" s="21" t="n">
        <v>2</v>
      </c>
      <c r="H1088" s="21"/>
      <c r="I1088" s="21"/>
      <c r="J1088" s="21"/>
      <c r="K1088" s="22" t="n">
        <f aca="false">INDEX('Porte Honorário'!B:D,MATCH(TabJud!D1088,'Porte Honorário'!A:A,0),1)</f>
        <v>144.2</v>
      </c>
      <c r="L1088" s="22" t="n">
        <f aca="false">ROUND(C1088*K1088,2)</f>
        <v>144.2</v>
      </c>
      <c r="M1088" s="22" t="n">
        <f aca="false">IF(E1088&gt;0,ROUND(E1088*'UCO e Filme'!$A$2,2),0)</f>
        <v>0</v>
      </c>
      <c r="N1088" s="22" t="n">
        <f aca="false">IF(I1088&gt;0,ROUND(I1088*'UCO e Filme'!$A$11,2),0)</f>
        <v>0</v>
      </c>
      <c r="O1088" s="22" t="n">
        <f aca="false">ROUND(L1088+M1088+N1088,2)</f>
        <v>144.2</v>
      </c>
    </row>
    <row r="1089" customFormat="false" ht="11.25" hidden="false" customHeight="true" outlineLevel="0" collapsed="false">
      <c r="A1089" s="17" t="n">
        <v>30715148</v>
      </c>
      <c r="B1089" s="17" t="s">
        <v>1132</v>
      </c>
      <c r="C1089" s="23" t="n">
        <v>1</v>
      </c>
      <c r="D1089" s="25" t="s">
        <v>296</v>
      </c>
      <c r="E1089" s="19"/>
      <c r="F1089" s="21" t="n">
        <v>1</v>
      </c>
      <c r="G1089" s="21" t="n">
        <v>2</v>
      </c>
      <c r="H1089" s="21"/>
      <c r="I1089" s="21"/>
      <c r="J1089" s="21"/>
      <c r="K1089" s="22" t="n">
        <f aca="false">INDEX('Porte Honorário'!B:D,MATCH(TabJud!D1089,'Porte Honorário'!A:A,0),1)</f>
        <v>709.46</v>
      </c>
      <c r="L1089" s="22" t="n">
        <f aca="false">ROUND(C1089*K1089,2)</f>
        <v>709.46</v>
      </c>
      <c r="M1089" s="22" t="n">
        <f aca="false">IF(E1089&gt;0,ROUND(E1089*'UCO e Filme'!$A$2,2),0)</f>
        <v>0</v>
      </c>
      <c r="N1089" s="22" t="n">
        <f aca="false">IF(I1089&gt;0,ROUND(I1089*'UCO e Filme'!$A$11,2),0)</f>
        <v>0</v>
      </c>
      <c r="O1089" s="22" t="n">
        <f aca="false">ROUND(L1089+M1089+N1089,2)</f>
        <v>709.46</v>
      </c>
    </row>
    <row r="1090" customFormat="false" ht="11.25" hidden="false" customHeight="true" outlineLevel="0" collapsed="false">
      <c r="A1090" s="17" t="n">
        <v>30715156</v>
      </c>
      <c r="B1090" s="17" t="s">
        <v>1133</v>
      </c>
      <c r="C1090" s="23" t="n">
        <v>1</v>
      </c>
      <c r="D1090" s="25" t="s">
        <v>73</v>
      </c>
      <c r="E1090" s="19"/>
      <c r="F1090" s="21" t="n">
        <v>1</v>
      </c>
      <c r="G1090" s="21" t="n">
        <v>2</v>
      </c>
      <c r="H1090" s="21"/>
      <c r="I1090" s="21"/>
      <c r="J1090" s="21"/>
      <c r="K1090" s="22" t="n">
        <f aca="false">INDEX('Porte Honorário'!B:D,MATCH(TabJud!D1090,'Porte Honorário'!A:A,0),1)</f>
        <v>360.46</v>
      </c>
      <c r="L1090" s="22" t="n">
        <f aca="false">ROUND(C1090*K1090,2)</f>
        <v>360.46</v>
      </c>
      <c r="M1090" s="22" t="n">
        <f aca="false">IF(E1090&gt;0,ROUND(E1090*'UCO e Filme'!$A$2,2),0)</f>
        <v>0</v>
      </c>
      <c r="N1090" s="22" t="n">
        <f aca="false">IF(I1090&gt;0,ROUND(I1090*'UCO e Filme'!$A$11,2),0)</f>
        <v>0</v>
      </c>
      <c r="O1090" s="22" t="n">
        <f aca="false">ROUND(L1090+M1090+N1090,2)</f>
        <v>360.46</v>
      </c>
    </row>
    <row r="1091" customFormat="false" ht="11.25" hidden="false" customHeight="true" outlineLevel="0" collapsed="false">
      <c r="A1091" s="17" t="n">
        <v>30715164</v>
      </c>
      <c r="B1091" s="17" t="s">
        <v>1134</v>
      </c>
      <c r="C1091" s="23" t="n">
        <v>1</v>
      </c>
      <c r="D1091" s="25" t="s">
        <v>264</v>
      </c>
      <c r="E1091" s="19"/>
      <c r="F1091" s="21" t="n">
        <v>2</v>
      </c>
      <c r="G1091" s="21" t="n">
        <v>5</v>
      </c>
      <c r="H1091" s="21"/>
      <c r="I1091" s="21"/>
      <c r="J1091" s="21"/>
      <c r="K1091" s="22" t="n">
        <f aca="false">INDEX('Porte Honorário'!B:D,MATCH(TabJud!D1091,'Porte Honorário'!A:A,0),1)</f>
        <v>852.02</v>
      </c>
      <c r="L1091" s="22" t="n">
        <f aca="false">ROUND(C1091*K1091,2)</f>
        <v>852.02</v>
      </c>
      <c r="M1091" s="22" t="n">
        <f aca="false">IF(E1091&gt;0,ROUND(E1091*'UCO e Filme'!$A$2,2),0)</f>
        <v>0</v>
      </c>
      <c r="N1091" s="22" t="n">
        <f aca="false">IF(I1091&gt;0,ROUND(I1091*'UCO e Filme'!$A$11,2),0)</f>
        <v>0</v>
      </c>
      <c r="O1091" s="22" t="n">
        <f aca="false">ROUND(L1091+M1091+N1091,2)</f>
        <v>852.02</v>
      </c>
    </row>
    <row r="1092" customFormat="false" ht="11.25" hidden="false" customHeight="true" outlineLevel="0" collapsed="false">
      <c r="A1092" s="17" t="n">
        <v>30715172</v>
      </c>
      <c r="B1092" s="17" t="s">
        <v>1135</v>
      </c>
      <c r="C1092" s="23" t="n">
        <v>1</v>
      </c>
      <c r="D1092" s="25" t="s">
        <v>343</v>
      </c>
      <c r="E1092" s="19"/>
      <c r="F1092" s="21" t="n">
        <v>2</v>
      </c>
      <c r="G1092" s="21" t="n">
        <v>4</v>
      </c>
      <c r="H1092" s="21"/>
      <c r="I1092" s="21"/>
      <c r="J1092" s="21"/>
      <c r="K1092" s="22" t="n">
        <f aca="false">INDEX('Porte Honorário'!B:D,MATCH(TabJud!D1092,'Porte Honorário'!A:A,0),1)</f>
        <v>909.36</v>
      </c>
      <c r="L1092" s="22" t="n">
        <f aca="false">ROUND(C1092*K1092,2)</f>
        <v>909.36</v>
      </c>
      <c r="M1092" s="22" t="n">
        <f aca="false">IF(E1092&gt;0,ROUND(E1092*'UCO e Filme'!$A$2,2),0)</f>
        <v>0</v>
      </c>
      <c r="N1092" s="22" t="n">
        <f aca="false">IF(I1092&gt;0,ROUND(I1092*'UCO e Filme'!$A$11,2),0)</f>
        <v>0</v>
      </c>
      <c r="O1092" s="22" t="n">
        <f aca="false">ROUND(L1092+M1092+N1092,2)</f>
        <v>909.36</v>
      </c>
    </row>
    <row r="1093" customFormat="false" ht="11.25" hidden="false" customHeight="true" outlineLevel="0" collapsed="false">
      <c r="A1093" s="17" t="n">
        <v>30715180</v>
      </c>
      <c r="B1093" s="17" t="s">
        <v>1136</v>
      </c>
      <c r="C1093" s="23" t="n">
        <v>1</v>
      </c>
      <c r="D1093" s="25" t="s">
        <v>335</v>
      </c>
      <c r="E1093" s="19"/>
      <c r="F1093" s="21" t="n">
        <v>1</v>
      </c>
      <c r="G1093" s="21" t="n">
        <v>5</v>
      </c>
      <c r="H1093" s="21"/>
      <c r="I1093" s="21"/>
      <c r="J1093" s="21"/>
      <c r="K1093" s="22" t="n">
        <f aca="false">INDEX('Porte Honorário'!B:D,MATCH(TabJud!D1093,'Porte Honorário'!A:A,0),1)</f>
        <v>1091.25</v>
      </c>
      <c r="L1093" s="22" t="n">
        <f aca="false">ROUND(C1093*K1093,2)</f>
        <v>1091.25</v>
      </c>
      <c r="M1093" s="22" t="n">
        <f aca="false">IF(E1093&gt;0,ROUND(E1093*'UCO e Filme'!$A$2,2),0)</f>
        <v>0</v>
      </c>
      <c r="N1093" s="22" t="n">
        <f aca="false">IF(I1093&gt;0,ROUND(I1093*'UCO e Filme'!$A$11,2),0)</f>
        <v>0</v>
      </c>
      <c r="O1093" s="22" t="n">
        <f aca="false">ROUND(L1093+M1093+N1093,2)</f>
        <v>1091.25</v>
      </c>
    </row>
    <row r="1094" customFormat="false" ht="11.25" hidden="false" customHeight="true" outlineLevel="0" collapsed="false">
      <c r="A1094" s="17" t="n">
        <v>30715199</v>
      </c>
      <c r="B1094" s="17" t="s">
        <v>1137</v>
      </c>
      <c r="C1094" s="23" t="n">
        <v>1</v>
      </c>
      <c r="D1094" s="25" t="s">
        <v>335</v>
      </c>
      <c r="E1094" s="19"/>
      <c r="F1094" s="21" t="n">
        <v>2</v>
      </c>
      <c r="G1094" s="21" t="n">
        <v>5</v>
      </c>
      <c r="H1094" s="21"/>
      <c r="I1094" s="21"/>
      <c r="J1094" s="21"/>
      <c r="K1094" s="22" t="n">
        <f aca="false">INDEX('Porte Honorário'!B:D,MATCH(TabJud!D1094,'Porte Honorário'!A:A,0),1)</f>
        <v>1091.25</v>
      </c>
      <c r="L1094" s="22" t="n">
        <f aca="false">ROUND(C1094*K1094,2)</f>
        <v>1091.25</v>
      </c>
      <c r="M1094" s="22" t="n">
        <f aca="false">IF(E1094&gt;0,ROUND(E1094*'UCO e Filme'!$A$2,2),0)</f>
        <v>0</v>
      </c>
      <c r="N1094" s="22" t="n">
        <f aca="false">IF(I1094&gt;0,ROUND(I1094*'UCO e Filme'!$A$11,2),0)</f>
        <v>0</v>
      </c>
      <c r="O1094" s="22" t="n">
        <f aca="false">ROUND(L1094+M1094+N1094,2)</f>
        <v>1091.25</v>
      </c>
    </row>
    <row r="1095" customFormat="false" ht="11.25" hidden="false" customHeight="true" outlineLevel="0" collapsed="false">
      <c r="A1095" s="17" t="n">
        <v>30715210</v>
      </c>
      <c r="B1095" s="17" t="s">
        <v>1138</v>
      </c>
      <c r="C1095" s="23" t="n">
        <v>1</v>
      </c>
      <c r="D1095" s="25" t="s">
        <v>310</v>
      </c>
      <c r="E1095" s="19"/>
      <c r="F1095" s="21" t="n">
        <v>2</v>
      </c>
      <c r="G1095" s="21" t="n">
        <v>4</v>
      </c>
      <c r="H1095" s="21"/>
      <c r="I1095" s="21"/>
      <c r="J1095" s="21"/>
      <c r="K1095" s="22" t="n">
        <f aca="false">INDEX('Porte Honorário'!B:D,MATCH(TabJud!D1095,'Porte Honorário'!A:A,0),1)</f>
        <v>802.86</v>
      </c>
      <c r="L1095" s="22" t="n">
        <f aca="false">ROUND(C1095*K1095,2)</f>
        <v>802.86</v>
      </c>
      <c r="M1095" s="22" t="n">
        <f aca="false">IF(E1095&gt;0,ROUND(E1095*'UCO e Filme'!$A$2,2),0)</f>
        <v>0</v>
      </c>
      <c r="N1095" s="22" t="n">
        <f aca="false">IF(I1095&gt;0,ROUND(I1095*'UCO e Filme'!$A$11,2),0)</f>
        <v>0</v>
      </c>
      <c r="O1095" s="22" t="n">
        <f aca="false">ROUND(L1095+M1095+N1095,2)</f>
        <v>802.86</v>
      </c>
    </row>
    <row r="1096" customFormat="false" ht="11.25" hidden="false" customHeight="true" outlineLevel="0" collapsed="false">
      <c r="A1096" s="17" t="n">
        <v>30715229</v>
      </c>
      <c r="B1096" s="17" t="s">
        <v>1139</v>
      </c>
      <c r="C1096" s="23" t="n">
        <v>1</v>
      </c>
      <c r="D1096" s="25" t="s">
        <v>264</v>
      </c>
      <c r="E1096" s="19"/>
      <c r="F1096" s="21" t="n">
        <v>2</v>
      </c>
      <c r="G1096" s="21" t="n">
        <v>5</v>
      </c>
      <c r="H1096" s="21"/>
      <c r="I1096" s="21"/>
      <c r="J1096" s="21"/>
      <c r="K1096" s="22" t="n">
        <f aca="false">INDEX('Porte Honorário'!B:D,MATCH(TabJud!D1096,'Porte Honorário'!A:A,0),1)</f>
        <v>852.02</v>
      </c>
      <c r="L1096" s="22" t="n">
        <f aca="false">ROUND(C1096*K1096,2)</f>
        <v>852.02</v>
      </c>
      <c r="M1096" s="22" t="n">
        <f aca="false">IF(E1096&gt;0,ROUND(E1096*'UCO e Filme'!$A$2,2),0)</f>
        <v>0</v>
      </c>
      <c r="N1096" s="22" t="n">
        <f aca="false">IF(I1096&gt;0,ROUND(I1096*'UCO e Filme'!$A$11,2),0)</f>
        <v>0</v>
      </c>
      <c r="O1096" s="22" t="n">
        <f aca="false">ROUND(L1096+M1096+N1096,2)</f>
        <v>852.02</v>
      </c>
    </row>
    <row r="1097" customFormat="false" ht="11.25" hidden="false" customHeight="true" outlineLevel="0" collapsed="false">
      <c r="A1097" s="17" t="n">
        <v>30715237</v>
      </c>
      <c r="B1097" s="17" t="s">
        <v>1140</v>
      </c>
      <c r="C1097" s="23" t="n">
        <v>1</v>
      </c>
      <c r="D1097" s="25" t="s">
        <v>103</v>
      </c>
      <c r="E1097" s="19"/>
      <c r="F1097" s="21"/>
      <c r="G1097" s="21" t="n">
        <v>2</v>
      </c>
      <c r="H1097" s="21"/>
      <c r="I1097" s="21"/>
      <c r="J1097" s="21"/>
      <c r="K1097" s="22" t="n">
        <f aca="false">INDEX('Porte Honorário'!B:D,MATCH(TabJud!D1097,'Porte Honorário'!A:A,0),1)</f>
        <v>183.5</v>
      </c>
      <c r="L1097" s="22" t="n">
        <f aca="false">ROUND(C1097*K1097,2)</f>
        <v>183.5</v>
      </c>
      <c r="M1097" s="22" t="n">
        <f aca="false">IF(E1097&gt;0,ROUND(E1097*'UCO e Filme'!$A$2,2),0)</f>
        <v>0</v>
      </c>
      <c r="N1097" s="22" t="n">
        <f aca="false">IF(I1097&gt;0,ROUND(I1097*'UCO e Filme'!$A$11,2),0)</f>
        <v>0</v>
      </c>
      <c r="O1097" s="22" t="n">
        <f aca="false">ROUND(L1097+M1097+N1097,2)</f>
        <v>183.5</v>
      </c>
    </row>
    <row r="1098" customFormat="false" ht="11.25" hidden="false" customHeight="true" outlineLevel="0" collapsed="false">
      <c r="A1098" s="17" t="n">
        <v>30715245</v>
      </c>
      <c r="B1098" s="17" t="s">
        <v>1141</v>
      </c>
      <c r="C1098" s="23" t="n">
        <v>1</v>
      </c>
      <c r="D1098" s="25" t="s">
        <v>335</v>
      </c>
      <c r="E1098" s="19"/>
      <c r="F1098" s="21" t="n">
        <v>2</v>
      </c>
      <c r="G1098" s="21" t="n">
        <v>6</v>
      </c>
      <c r="H1098" s="21"/>
      <c r="I1098" s="21"/>
      <c r="J1098" s="21"/>
      <c r="K1098" s="22" t="n">
        <f aca="false">INDEX('Porte Honorário'!B:D,MATCH(TabJud!D1098,'Porte Honorário'!A:A,0),1)</f>
        <v>1091.25</v>
      </c>
      <c r="L1098" s="22" t="n">
        <f aca="false">ROUND(C1098*K1098,2)</f>
        <v>1091.25</v>
      </c>
      <c r="M1098" s="22" t="n">
        <f aca="false">IF(E1098&gt;0,ROUND(E1098*'UCO e Filme'!$A$2,2),0)</f>
        <v>0</v>
      </c>
      <c r="N1098" s="22" t="n">
        <f aca="false">IF(I1098&gt;0,ROUND(I1098*'UCO e Filme'!$A$11,2),0)</f>
        <v>0</v>
      </c>
      <c r="O1098" s="22" t="n">
        <f aca="false">ROUND(L1098+M1098+N1098,2)</f>
        <v>1091.25</v>
      </c>
    </row>
    <row r="1099" customFormat="false" ht="11.25" hidden="false" customHeight="true" outlineLevel="0" collapsed="false">
      <c r="A1099" s="17" t="n">
        <v>30715253</v>
      </c>
      <c r="B1099" s="17" t="s">
        <v>1142</v>
      </c>
      <c r="C1099" s="23" t="n">
        <v>1</v>
      </c>
      <c r="D1099" s="25" t="s">
        <v>82</v>
      </c>
      <c r="E1099" s="19"/>
      <c r="F1099" s="21"/>
      <c r="G1099" s="21" t="n">
        <v>2</v>
      </c>
      <c r="H1099" s="21"/>
      <c r="I1099" s="21"/>
      <c r="J1099" s="21"/>
      <c r="K1099" s="22" t="n">
        <f aca="false">INDEX('Porte Honorário'!B:D,MATCH(TabJud!D1099,'Porte Honorário'!A:A,0),1)</f>
        <v>88.48</v>
      </c>
      <c r="L1099" s="22" t="n">
        <f aca="false">ROUND(C1099*K1099,2)</f>
        <v>88.48</v>
      </c>
      <c r="M1099" s="22" t="n">
        <f aca="false">IF(E1099&gt;0,ROUND(E1099*'UCO e Filme'!$A$2,2),0)</f>
        <v>0</v>
      </c>
      <c r="N1099" s="22" t="n">
        <f aca="false">IF(I1099&gt;0,ROUND(I1099*'UCO e Filme'!$A$11,2),0)</f>
        <v>0</v>
      </c>
      <c r="O1099" s="22" t="n">
        <f aca="false">ROUND(L1099+M1099+N1099,2)</f>
        <v>88.48</v>
      </c>
    </row>
    <row r="1100" customFormat="false" ht="11.25" hidden="false" customHeight="true" outlineLevel="0" collapsed="false">
      <c r="A1100" s="17" t="n">
        <v>30715261</v>
      </c>
      <c r="B1100" s="17" t="s">
        <v>1143</v>
      </c>
      <c r="C1100" s="23" t="n">
        <v>1</v>
      </c>
      <c r="D1100" s="25" t="s">
        <v>310</v>
      </c>
      <c r="E1100" s="19"/>
      <c r="F1100" s="21" t="n">
        <v>2</v>
      </c>
      <c r="G1100" s="21" t="n">
        <v>4</v>
      </c>
      <c r="H1100" s="21"/>
      <c r="I1100" s="21"/>
      <c r="J1100" s="21"/>
      <c r="K1100" s="22" t="n">
        <f aca="false">INDEX('Porte Honorário'!B:D,MATCH(TabJud!D1100,'Porte Honorário'!A:A,0),1)</f>
        <v>802.86</v>
      </c>
      <c r="L1100" s="22" t="n">
        <f aca="false">ROUND(C1100*K1100,2)</f>
        <v>802.86</v>
      </c>
      <c r="M1100" s="22" t="n">
        <f aca="false">IF(E1100&gt;0,ROUND(E1100*'UCO e Filme'!$A$2,2),0)</f>
        <v>0</v>
      </c>
      <c r="N1100" s="22" t="n">
        <f aca="false">IF(I1100&gt;0,ROUND(I1100*'UCO e Filme'!$A$11,2),0)</f>
        <v>0</v>
      </c>
      <c r="O1100" s="22" t="n">
        <f aca="false">ROUND(L1100+M1100+N1100,2)</f>
        <v>802.86</v>
      </c>
    </row>
    <row r="1101" customFormat="false" ht="11.25" hidden="false" customHeight="true" outlineLevel="0" collapsed="false">
      <c r="A1101" s="17" t="n">
        <v>30715270</v>
      </c>
      <c r="B1101" s="17" t="s">
        <v>1144</v>
      </c>
      <c r="C1101" s="23" t="n">
        <v>1</v>
      </c>
      <c r="D1101" s="25" t="s">
        <v>385</v>
      </c>
      <c r="E1101" s="19"/>
      <c r="F1101" s="21" t="n">
        <v>1</v>
      </c>
      <c r="G1101" s="21" t="n">
        <v>3</v>
      </c>
      <c r="H1101" s="21"/>
      <c r="I1101" s="21"/>
      <c r="J1101" s="21"/>
      <c r="K1101" s="22" t="n">
        <f aca="false">INDEX('Porte Honorário'!B:D,MATCH(TabJud!D1101,'Porte Honorário'!A:A,0),1)</f>
        <v>766.81</v>
      </c>
      <c r="L1101" s="22" t="n">
        <f aca="false">ROUND(C1101*K1101,2)</f>
        <v>766.81</v>
      </c>
      <c r="M1101" s="22" t="n">
        <f aca="false">IF(E1101&gt;0,ROUND(E1101*'UCO e Filme'!$A$2,2),0)</f>
        <v>0</v>
      </c>
      <c r="N1101" s="22" t="n">
        <f aca="false">IF(I1101&gt;0,ROUND(I1101*'UCO e Filme'!$A$11,2),0)</f>
        <v>0</v>
      </c>
      <c r="O1101" s="22" t="n">
        <f aca="false">ROUND(L1101+M1101+N1101,2)</f>
        <v>766.81</v>
      </c>
    </row>
    <row r="1102" customFormat="false" ht="11.25" hidden="false" customHeight="true" outlineLevel="0" collapsed="false">
      <c r="A1102" s="17" t="n">
        <v>30715288</v>
      </c>
      <c r="B1102" s="17" t="s">
        <v>1145</v>
      </c>
      <c r="C1102" s="23" t="n">
        <v>1</v>
      </c>
      <c r="D1102" s="25" t="s">
        <v>436</v>
      </c>
      <c r="E1102" s="19"/>
      <c r="F1102" s="21" t="n">
        <v>2</v>
      </c>
      <c r="G1102" s="21" t="n">
        <v>6</v>
      </c>
      <c r="H1102" s="21"/>
      <c r="I1102" s="21"/>
      <c r="J1102" s="21"/>
      <c r="K1102" s="22" t="n">
        <f aca="false">INDEX('Porte Honorário'!B:D,MATCH(TabJud!D1102,'Porte Honorário'!A:A,0),1)</f>
        <v>1269.81</v>
      </c>
      <c r="L1102" s="22" t="n">
        <f aca="false">ROUND(C1102*K1102,2)</f>
        <v>1269.81</v>
      </c>
      <c r="M1102" s="22" t="n">
        <f aca="false">IF(E1102&gt;0,ROUND(E1102*'UCO e Filme'!$A$2,2),0)</f>
        <v>0</v>
      </c>
      <c r="N1102" s="22" t="n">
        <f aca="false">IF(I1102&gt;0,ROUND(I1102*'UCO e Filme'!$A$11,2),0)</f>
        <v>0</v>
      </c>
      <c r="O1102" s="22" t="n">
        <f aca="false">ROUND(L1102+M1102+N1102,2)</f>
        <v>1269.81</v>
      </c>
    </row>
    <row r="1103" customFormat="false" ht="11.25" hidden="false" customHeight="true" outlineLevel="0" collapsed="false">
      <c r="A1103" s="17" t="n">
        <v>30715296</v>
      </c>
      <c r="B1103" s="17" t="s">
        <v>1146</v>
      </c>
      <c r="C1103" s="23" t="n">
        <v>1</v>
      </c>
      <c r="D1103" s="25" t="s">
        <v>310</v>
      </c>
      <c r="E1103" s="19"/>
      <c r="F1103" s="21" t="n">
        <v>1</v>
      </c>
      <c r="G1103" s="21" t="n">
        <v>2</v>
      </c>
      <c r="H1103" s="21"/>
      <c r="I1103" s="21"/>
      <c r="J1103" s="21"/>
      <c r="K1103" s="22" t="n">
        <f aca="false">INDEX('Porte Honorário'!B:D,MATCH(TabJud!D1103,'Porte Honorário'!A:A,0),1)</f>
        <v>802.86</v>
      </c>
      <c r="L1103" s="22" t="n">
        <f aca="false">ROUND(C1103*K1103,2)</f>
        <v>802.86</v>
      </c>
      <c r="M1103" s="22" t="n">
        <f aca="false">IF(E1103&gt;0,ROUND(E1103*'UCO e Filme'!$A$2,2),0)</f>
        <v>0</v>
      </c>
      <c r="N1103" s="22" t="n">
        <f aca="false">IF(I1103&gt;0,ROUND(I1103*'UCO e Filme'!$A$11,2),0)</f>
        <v>0</v>
      </c>
      <c r="O1103" s="22" t="n">
        <f aca="false">ROUND(L1103+M1103+N1103,2)</f>
        <v>802.86</v>
      </c>
    </row>
    <row r="1104" customFormat="false" ht="11.25" hidden="false" customHeight="true" outlineLevel="0" collapsed="false">
      <c r="A1104" s="17" t="n">
        <v>30715300</v>
      </c>
      <c r="B1104" s="17" t="s">
        <v>1147</v>
      </c>
      <c r="C1104" s="23" t="n">
        <v>1</v>
      </c>
      <c r="D1104" s="25" t="s">
        <v>262</v>
      </c>
      <c r="E1104" s="19"/>
      <c r="F1104" s="21" t="n">
        <v>2</v>
      </c>
      <c r="G1104" s="21" t="n">
        <v>7</v>
      </c>
      <c r="H1104" s="21"/>
      <c r="I1104" s="21"/>
      <c r="J1104" s="21"/>
      <c r="K1104" s="22" t="n">
        <f aca="false">INDEX('Porte Honorário'!B:D,MATCH(TabJud!D1104,'Porte Honorário'!A:A,0),1)</f>
        <v>1635.2</v>
      </c>
      <c r="L1104" s="22" t="n">
        <f aca="false">ROUND(C1104*K1104,2)</f>
        <v>1635.2</v>
      </c>
      <c r="M1104" s="22" t="n">
        <f aca="false">IF(E1104&gt;0,ROUND(E1104*'UCO e Filme'!$A$2,2),0)</f>
        <v>0</v>
      </c>
      <c r="N1104" s="22" t="n">
        <f aca="false">IF(I1104&gt;0,ROUND(I1104*'UCO e Filme'!$A$11,2),0)</f>
        <v>0</v>
      </c>
      <c r="O1104" s="22" t="n">
        <f aca="false">ROUND(L1104+M1104+N1104,2)</f>
        <v>1635.2</v>
      </c>
    </row>
    <row r="1105" customFormat="false" ht="11.25" hidden="false" customHeight="true" outlineLevel="0" collapsed="false">
      <c r="A1105" s="17" t="n">
        <v>30715318</v>
      </c>
      <c r="B1105" s="17" t="s">
        <v>1148</v>
      </c>
      <c r="C1105" s="23" t="n">
        <v>1</v>
      </c>
      <c r="D1105" s="25" t="s">
        <v>262</v>
      </c>
      <c r="E1105" s="19"/>
      <c r="F1105" s="21" t="n">
        <v>2</v>
      </c>
      <c r="G1105" s="21" t="n">
        <v>6</v>
      </c>
      <c r="H1105" s="21"/>
      <c r="I1105" s="21"/>
      <c r="J1105" s="21"/>
      <c r="K1105" s="22" t="n">
        <f aca="false">INDEX('Porte Honorário'!B:D,MATCH(TabJud!D1105,'Porte Honorário'!A:A,0),1)</f>
        <v>1635.2</v>
      </c>
      <c r="L1105" s="22" t="n">
        <f aca="false">ROUND(C1105*K1105,2)</f>
        <v>1635.2</v>
      </c>
      <c r="M1105" s="22" t="n">
        <f aca="false">IF(E1105&gt;0,ROUND(E1105*'UCO e Filme'!$A$2,2),0)</f>
        <v>0</v>
      </c>
      <c r="N1105" s="22" t="n">
        <f aca="false">IF(I1105&gt;0,ROUND(I1105*'UCO e Filme'!$A$11,2),0)</f>
        <v>0</v>
      </c>
      <c r="O1105" s="22" t="n">
        <f aca="false">ROUND(L1105+M1105+N1105,2)</f>
        <v>1635.2</v>
      </c>
    </row>
    <row r="1106" customFormat="false" ht="11.25" hidden="false" customHeight="true" outlineLevel="0" collapsed="false">
      <c r="A1106" s="17" t="n">
        <v>30715326</v>
      </c>
      <c r="B1106" s="17" t="s">
        <v>1149</v>
      </c>
      <c r="C1106" s="23" t="n">
        <v>1</v>
      </c>
      <c r="D1106" s="25" t="s">
        <v>436</v>
      </c>
      <c r="E1106" s="19"/>
      <c r="F1106" s="21" t="n">
        <v>2</v>
      </c>
      <c r="G1106" s="21" t="n">
        <v>6</v>
      </c>
      <c r="H1106" s="21"/>
      <c r="I1106" s="21"/>
      <c r="J1106" s="21"/>
      <c r="K1106" s="22" t="n">
        <f aca="false">INDEX('Porte Honorário'!B:D,MATCH(TabJud!D1106,'Porte Honorário'!A:A,0),1)</f>
        <v>1269.81</v>
      </c>
      <c r="L1106" s="22" t="n">
        <f aca="false">ROUND(C1106*K1106,2)</f>
        <v>1269.81</v>
      </c>
      <c r="M1106" s="22" t="n">
        <f aca="false">IF(E1106&gt;0,ROUND(E1106*'UCO e Filme'!$A$2,2),0)</f>
        <v>0</v>
      </c>
      <c r="N1106" s="22" t="n">
        <f aca="false">IF(I1106&gt;0,ROUND(I1106*'UCO e Filme'!$A$11,2),0)</f>
        <v>0</v>
      </c>
      <c r="O1106" s="22" t="n">
        <f aca="false">ROUND(L1106+M1106+N1106,2)</f>
        <v>1269.81</v>
      </c>
    </row>
    <row r="1107" customFormat="false" ht="11.25" hidden="false" customHeight="true" outlineLevel="0" collapsed="false">
      <c r="A1107" s="17" t="n">
        <v>30715334</v>
      </c>
      <c r="B1107" s="17" t="s">
        <v>1150</v>
      </c>
      <c r="C1107" s="23" t="n">
        <v>1</v>
      </c>
      <c r="D1107" s="25" t="s">
        <v>436</v>
      </c>
      <c r="E1107" s="19"/>
      <c r="F1107" s="21" t="n">
        <v>2</v>
      </c>
      <c r="G1107" s="21" t="n">
        <v>5</v>
      </c>
      <c r="H1107" s="21"/>
      <c r="I1107" s="21"/>
      <c r="J1107" s="21"/>
      <c r="K1107" s="22" t="n">
        <f aca="false">INDEX('Porte Honorário'!B:D,MATCH(TabJud!D1107,'Porte Honorário'!A:A,0),1)</f>
        <v>1269.81</v>
      </c>
      <c r="L1107" s="22" t="n">
        <f aca="false">ROUND(C1107*K1107,2)</f>
        <v>1269.81</v>
      </c>
      <c r="M1107" s="22" t="n">
        <f aca="false">IF(E1107&gt;0,ROUND(E1107*'UCO e Filme'!$A$2,2),0)</f>
        <v>0</v>
      </c>
      <c r="N1107" s="22" t="n">
        <f aca="false">IF(I1107&gt;0,ROUND(I1107*'UCO e Filme'!$A$11,2),0)</f>
        <v>0</v>
      </c>
      <c r="O1107" s="22" t="n">
        <f aca="false">ROUND(L1107+M1107+N1107,2)</f>
        <v>1269.81</v>
      </c>
    </row>
    <row r="1108" customFormat="false" ht="11.25" hidden="false" customHeight="true" outlineLevel="0" collapsed="false">
      <c r="A1108" s="17" t="n">
        <v>30715342</v>
      </c>
      <c r="B1108" s="17" t="s">
        <v>1151</v>
      </c>
      <c r="C1108" s="23" t="n">
        <v>1</v>
      </c>
      <c r="D1108" s="25" t="s">
        <v>69</v>
      </c>
      <c r="E1108" s="19"/>
      <c r="F1108" s="21"/>
      <c r="G1108" s="21" t="n">
        <v>0</v>
      </c>
      <c r="H1108" s="21"/>
      <c r="I1108" s="21"/>
      <c r="J1108" s="21"/>
      <c r="K1108" s="22" t="n">
        <f aca="false">INDEX('Porte Honorário'!B:D,MATCH(TabJud!D1108,'Porte Honorário'!A:A,0),1)</f>
        <v>209.71</v>
      </c>
      <c r="L1108" s="22" t="n">
        <f aca="false">ROUND(C1108*K1108,2)</f>
        <v>209.71</v>
      </c>
      <c r="M1108" s="22" t="n">
        <f aca="false">IF(E1108&gt;0,ROUND(E1108*'UCO e Filme'!$A$2,2),0)</f>
        <v>0</v>
      </c>
      <c r="N1108" s="22" t="n">
        <f aca="false">IF(I1108&gt;0,ROUND(I1108*'UCO e Filme'!$A$11,2),0)</f>
        <v>0</v>
      </c>
      <c r="O1108" s="22" t="n">
        <f aca="false">ROUND(L1108+M1108+N1108,2)</f>
        <v>209.71</v>
      </c>
    </row>
    <row r="1109" customFormat="false" ht="22.5" hidden="false" customHeight="true" outlineLevel="0" collapsed="false">
      <c r="A1109" s="17" t="n">
        <v>30715350</v>
      </c>
      <c r="B1109" s="17" t="s">
        <v>1152</v>
      </c>
      <c r="C1109" s="23" t="n">
        <v>1</v>
      </c>
      <c r="D1109" s="25" t="s">
        <v>1153</v>
      </c>
      <c r="E1109" s="19"/>
      <c r="F1109" s="21" t="n">
        <v>2</v>
      </c>
      <c r="G1109" s="21" t="n">
        <v>7</v>
      </c>
      <c r="H1109" s="21"/>
      <c r="I1109" s="21"/>
      <c r="J1109" s="21"/>
      <c r="K1109" s="22" t="n">
        <f aca="false">INDEX('Porte Honorário'!B:D,MATCH(TabJud!D1109,'Porte Honorário'!A:A,0),1)</f>
        <v>2957.45</v>
      </c>
      <c r="L1109" s="22" t="n">
        <f aca="false">ROUND(C1109*K1109,2)</f>
        <v>2957.45</v>
      </c>
      <c r="M1109" s="22" t="n">
        <f aca="false">IF(E1109&gt;0,ROUND(E1109*'UCO e Filme'!$A$2,2),0)</f>
        <v>0</v>
      </c>
      <c r="N1109" s="22" t="n">
        <f aca="false">IF(I1109&gt;0,ROUND(I1109*'UCO e Filme'!$A$11,2),0)</f>
        <v>0</v>
      </c>
      <c r="O1109" s="22" t="n">
        <f aca="false">ROUND(L1109+M1109+N1109,2)</f>
        <v>2957.45</v>
      </c>
    </row>
    <row r="1110" customFormat="false" ht="11.25" hidden="false" customHeight="true" outlineLevel="0" collapsed="false">
      <c r="A1110" s="17" t="n">
        <v>30715369</v>
      </c>
      <c r="B1110" s="17" t="s">
        <v>1154</v>
      </c>
      <c r="C1110" s="23" t="n">
        <v>1</v>
      </c>
      <c r="D1110" s="25" t="s">
        <v>335</v>
      </c>
      <c r="E1110" s="19"/>
      <c r="F1110" s="21" t="n">
        <v>2</v>
      </c>
      <c r="G1110" s="21" t="n">
        <v>6</v>
      </c>
      <c r="H1110" s="21"/>
      <c r="I1110" s="21"/>
      <c r="J1110" s="21"/>
      <c r="K1110" s="22" t="n">
        <f aca="false">INDEX('Porte Honorário'!B:D,MATCH(TabJud!D1110,'Porte Honorário'!A:A,0),1)</f>
        <v>1091.25</v>
      </c>
      <c r="L1110" s="22" t="n">
        <f aca="false">ROUND(C1110*K1110,2)</f>
        <v>1091.25</v>
      </c>
      <c r="M1110" s="22" t="n">
        <f aca="false">IF(E1110&gt;0,ROUND(E1110*'UCO e Filme'!$A$2,2),0)</f>
        <v>0</v>
      </c>
      <c r="N1110" s="22" t="n">
        <f aca="false">IF(I1110&gt;0,ROUND(I1110*'UCO e Filme'!$A$11,2),0)</f>
        <v>0</v>
      </c>
      <c r="O1110" s="22" t="n">
        <f aca="false">ROUND(L1110+M1110+N1110,2)</f>
        <v>1091.25</v>
      </c>
    </row>
    <row r="1111" customFormat="false" ht="11.25" hidden="false" customHeight="true" outlineLevel="0" collapsed="false">
      <c r="A1111" s="17" t="n">
        <v>30715377</v>
      </c>
      <c r="B1111" s="17" t="s">
        <v>1155</v>
      </c>
      <c r="C1111" s="23" t="n">
        <v>1</v>
      </c>
      <c r="D1111" s="25" t="s">
        <v>343</v>
      </c>
      <c r="E1111" s="19"/>
      <c r="F1111" s="21" t="n">
        <v>2</v>
      </c>
      <c r="G1111" s="21" t="n">
        <v>6</v>
      </c>
      <c r="H1111" s="21"/>
      <c r="I1111" s="21"/>
      <c r="J1111" s="21"/>
      <c r="K1111" s="22" t="n">
        <f aca="false">INDEX('Porte Honorário'!B:D,MATCH(TabJud!D1111,'Porte Honorário'!A:A,0),1)</f>
        <v>909.36</v>
      </c>
      <c r="L1111" s="22" t="n">
        <f aca="false">ROUND(C1111*K1111,2)</f>
        <v>909.36</v>
      </c>
      <c r="M1111" s="22" t="n">
        <f aca="false">IF(E1111&gt;0,ROUND(E1111*'UCO e Filme'!$A$2,2),0)</f>
        <v>0</v>
      </c>
      <c r="N1111" s="22" t="n">
        <f aca="false">IF(I1111&gt;0,ROUND(I1111*'UCO e Filme'!$A$11,2),0)</f>
        <v>0</v>
      </c>
      <c r="O1111" s="22" t="n">
        <f aca="false">ROUND(L1111+M1111+N1111,2)</f>
        <v>909.36</v>
      </c>
    </row>
    <row r="1112" customFormat="false" ht="22.5" hidden="false" customHeight="true" outlineLevel="0" collapsed="false">
      <c r="A1112" s="17" t="n">
        <v>30715385</v>
      </c>
      <c r="B1112" s="17" t="s">
        <v>1156</v>
      </c>
      <c r="C1112" s="23" t="n">
        <v>1</v>
      </c>
      <c r="D1112" s="25" t="s">
        <v>436</v>
      </c>
      <c r="E1112" s="19"/>
      <c r="F1112" s="21" t="n">
        <v>2</v>
      </c>
      <c r="G1112" s="21" t="n">
        <v>5</v>
      </c>
      <c r="H1112" s="21"/>
      <c r="I1112" s="21"/>
      <c r="J1112" s="21"/>
      <c r="K1112" s="22" t="n">
        <f aca="false">INDEX('Porte Honorário'!B:D,MATCH(TabJud!D1112,'Porte Honorário'!A:A,0),1)</f>
        <v>1269.81</v>
      </c>
      <c r="L1112" s="22" t="n">
        <f aca="false">ROUND(C1112*K1112,2)</f>
        <v>1269.81</v>
      </c>
      <c r="M1112" s="22" t="n">
        <f aca="false">IF(E1112&gt;0,ROUND(E1112*'UCO e Filme'!$A$2,2),0)</f>
        <v>0</v>
      </c>
      <c r="N1112" s="22" t="n">
        <f aca="false">IF(I1112&gt;0,ROUND(I1112*'UCO e Filme'!$A$11,2),0)</f>
        <v>0</v>
      </c>
      <c r="O1112" s="22" t="n">
        <f aca="false">ROUND(L1112+M1112+N1112,2)</f>
        <v>1269.81</v>
      </c>
    </row>
    <row r="1113" customFormat="false" ht="11.25" hidden="false" customHeight="true" outlineLevel="0" collapsed="false">
      <c r="A1113" s="17" t="n">
        <v>30715393</v>
      </c>
      <c r="B1113" s="17" t="s">
        <v>1157</v>
      </c>
      <c r="C1113" s="23" t="n">
        <v>1</v>
      </c>
      <c r="D1113" s="25" t="s">
        <v>490</v>
      </c>
      <c r="E1113" s="19"/>
      <c r="F1113" s="21" t="n">
        <v>2</v>
      </c>
      <c r="G1113" s="21" t="n">
        <v>5</v>
      </c>
      <c r="H1113" s="21"/>
      <c r="I1113" s="21"/>
      <c r="J1113" s="21"/>
      <c r="K1113" s="22" t="n">
        <f aca="false">INDEX('Porte Honorário'!B:D,MATCH(TabJud!D1113,'Porte Honorário'!A:A,0),1)</f>
        <v>1409.1</v>
      </c>
      <c r="L1113" s="22" t="n">
        <f aca="false">ROUND(C1113*K1113,2)</f>
        <v>1409.1</v>
      </c>
      <c r="M1113" s="22" t="n">
        <f aca="false">IF(E1113&gt;0,ROUND(E1113*'UCO e Filme'!$A$2,2),0)</f>
        <v>0</v>
      </c>
      <c r="N1113" s="22" t="n">
        <f aca="false">IF(I1113&gt;0,ROUND(I1113*'UCO e Filme'!$A$11,2),0)</f>
        <v>0</v>
      </c>
      <c r="O1113" s="22" t="n">
        <f aca="false">ROUND(L1113+M1113+N1113,2)</f>
        <v>1409.1</v>
      </c>
    </row>
    <row r="1114" customFormat="false" ht="14.45" hidden="false" customHeight="true" outlineLevel="0" collapsed="false">
      <c r="A1114" s="15" t="s">
        <v>1158</v>
      </c>
      <c r="B1114" s="15"/>
      <c r="C1114" s="15"/>
      <c r="D1114" s="15"/>
      <c r="E1114" s="15"/>
      <c r="F1114" s="15"/>
      <c r="G1114" s="15"/>
      <c r="H1114" s="15"/>
      <c r="I1114" s="15"/>
      <c r="J1114" s="15"/>
      <c r="K1114" s="15"/>
      <c r="L1114" s="15"/>
      <c r="M1114" s="15"/>
      <c r="N1114" s="15"/>
      <c r="O1114" s="15"/>
    </row>
    <row r="1115" customFormat="false" ht="22.5" hidden="false" customHeight="true" outlineLevel="0" collapsed="false">
      <c r="A1115" s="15" t="s">
        <v>1159</v>
      </c>
      <c r="B1115" s="15"/>
      <c r="C1115" s="15"/>
      <c r="D1115" s="15"/>
      <c r="E1115" s="15"/>
      <c r="F1115" s="15"/>
      <c r="G1115" s="15"/>
      <c r="H1115" s="15"/>
      <c r="I1115" s="15"/>
      <c r="J1115" s="15"/>
      <c r="K1115" s="15"/>
      <c r="L1115" s="15"/>
      <c r="M1115" s="15"/>
      <c r="N1115" s="15"/>
      <c r="O1115" s="15"/>
    </row>
    <row r="1116" customFormat="false" ht="22.5" hidden="false" customHeight="true" outlineLevel="0" collapsed="false">
      <c r="A1116" s="15" t="s">
        <v>1160</v>
      </c>
      <c r="B1116" s="15"/>
      <c r="C1116" s="15"/>
      <c r="D1116" s="15"/>
      <c r="E1116" s="15"/>
      <c r="F1116" s="15"/>
      <c r="G1116" s="15"/>
      <c r="H1116" s="15"/>
      <c r="I1116" s="15"/>
      <c r="J1116" s="15"/>
      <c r="K1116" s="15"/>
      <c r="L1116" s="15"/>
      <c r="M1116" s="15"/>
      <c r="N1116" s="15"/>
      <c r="O1116" s="15"/>
    </row>
    <row r="1117" customFormat="false" ht="30.95" hidden="false" customHeight="true" outlineLevel="0" collapsed="false">
      <c r="A1117" s="14" t="s">
        <v>1161</v>
      </c>
      <c r="B1117" s="14"/>
      <c r="C1117" s="14"/>
      <c r="D1117" s="14"/>
      <c r="E1117" s="14"/>
      <c r="F1117" s="14"/>
      <c r="G1117" s="14"/>
      <c r="H1117" s="14"/>
      <c r="I1117" s="14"/>
      <c r="J1117" s="14"/>
      <c r="K1117" s="14"/>
      <c r="L1117" s="14"/>
      <c r="M1117" s="14"/>
      <c r="N1117" s="14"/>
      <c r="O1117" s="14"/>
    </row>
    <row r="1118" customFormat="false" ht="27.75" hidden="false" customHeight="true" outlineLevel="0" collapsed="false">
      <c r="A1118" s="17" t="n">
        <v>30717019</v>
      </c>
      <c r="B1118" s="17" t="s">
        <v>1162</v>
      </c>
      <c r="C1118" s="23" t="n">
        <v>1</v>
      </c>
      <c r="D1118" s="25" t="s">
        <v>310</v>
      </c>
      <c r="E1118" s="19"/>
      <c r="F1118" s="21" t="n">
        <v>2</v>
      </c>
      <c r="G1118" s="21" t="n">
        <v>4</v>
      </c>
      <c r="H1118" s="21"/>
      <c r="I1118" s="21"/>
      <c r="J1118" s="21"/>
      <c r="K1118" s="22" t="n">
        <f aca="false">INDEX('Porte Honorário'!B:D,MATCH(TabJud!D1118,'Porte Honorário'!A:A,0),1)</f>
        <v>802.86</v>
      </c>
      <c r="L1118" s="22" t="n">
        <f aca="false">ROUND(C1118*K1118,2)</f>
        <v>802.86</v>
      </c>
      <c r="M1118" s="22" t="n">
        <f aca="false">IF(E1118&gt;0,ROUND(E1118*'UCO e Filme'!$A$2,2),0)</f>
        <v>0</v>
      </c>
      <c r="N1118" s="22" t="n">
        <f aca="false">IF(I1118&gt;0,ROUND(I1118*'UCO e Filme'!$A$11,2),0)</f>
        <v>0</v>
      </c>
      <c r="O1118" s="22" t="n">
        <f aca="false">ROUND(L1118+M1118+N1118,2)</f>
        <v>802.86</v>
      </c>
    </row>
    <row r="1119" customFormat="false" ht="11.25" hidden="false" customHeight="true" outlineLevel="0" collapsed="false">
      <c r="A1119" s="17" t="n">
        <v>30717027</v>
      </c>
      <c r="B1119" s="17" t="s">
        <v>1163</v>
      </c>
      <c r="C1119" s="23" t="n">
        <v>1</v>
      </c>
      <c r="D1119" s="25" t="s">
        <v>449</v>
      </c>
      <c r="E1119" s="19"/>
      <c r="F1119" s="21" t="n">
        <v>2</v>
      </c>
      <c r="G1119" s="21" t="n">
        <v>5</v>
      </c>
      <c r="H1119" s="21"/>
      <c r="I1119" s="21"/>
      <c r="J1119" s="21"/>
      <c r="K1119" s="22" t="n">
        <f aca="false">INDEX('Porte Honorário'!B:D,MATCH(TabJud!D1119,'Porte Honorário'!A:A,0),1)</f>
        <v>1171.51</v>
      </c>
      <c r="L1119" s="22" t="n">
        <f aca="false">ROUND(C1119*K1119,2)</f>
        <v>1171.51</v>
      </c>
      <c r="M1119" s="22" t="n">
        <f aca="false">IF(E1119&gt;0,ROUND(E1119*'UCO e Filme'!$A$2,2),0)</f>
        <v>0</v>
      </c>
      <c r="N1119" s="22" t="n">
        <f aca="false">IF(I1119&gt;0,ROUND(I1119*'UCO e Filme'!$A$11,2),0)</f>
        <v>0</v>
      </c>
      <c r="O1119" s="22" t="n">
        <f aca="false">ROUND(L1119+M1119+N1119,2)</f>
        <v>1171.51</v>
      </c>
    </row>
    <row r="1120" customFormat="false" ht="11.25" hidden="false" customHeight="true" outlineLevel="0" collapsed="false">
      <c r="A1120" s="17" t="n">
        <v>30717035</v>
      </c>
      <c r="B1120" s="17" t="s">
        <v>1164</v>
      </c>
      <c r="C1120" s="23" t="n">
        <v>1</v>
      </c>
      <c r="D1120" s="25" t="s">
        <v>337</v>
      </c>
      <c r="E1120" s="19"/>
      <c r="F1120" s="21" t="n">
        <v>1</v>
      </c>
      <c r="G1120" s="21" t="n">
        <v>2</v>
      </c>
      <c r="H1120" s="21"/>
      <c r="I1120" s="21"/>
      <c r="J1120" s="21"/>
      <c r="K1120" s="22" t="n">
        <f aca="false">INDEX('Porte Honorário'!B:D,MATCH(TabJud!D1120,'Porte Honorário'!A:A,0),1)</f>
        <v>417.82</v>
      </c>
      <c r="L1120" s="22" t="n">
        <f aca="false">ROUND(C1120*K1120,2)</f>
        <v>417.82</v>
      </c>
      <c r="M1120" s="22" t="n">
        <f aca="false">IF(E1120&gt;0,ROUND(E1120*'UCO e Filme'!$A$2,2),0)</f>
        <v>0</v>
      </c>
      <c r="N1120" s="22" t="n">
        <f aca="false">IF(I1120&gt;0,ROUND(I1120*'UCO e Filme'!$A$11,2),0)</f>
        <v>0</v>
      </c>
      <c r="O1120" s="22" t="n">
        <f aca="false">ROUND(L1120+M1120+N1120,2)</f>
        <v>417.82</v>
      </c>
    </row>
    <row r="1121" customFormat="false" ht="11.25" hidden="false" customHeight="true" outlineLevel="0" collapsed="false">
      <c r="A1121" s="17" t="n">
        <v>30717043</v>
      </c>
      <c r="B1121" s="17" t="s">
        <v>1165</v>
      </c>
      <c r="C1121" s="23" t="n">
        <v>1</v>
      </c>
      <c r="D1121" s="25" t="s">
        <v>69</v>
      </c>
      <c r="E1121" s="19"/>
      <c r="F1121" s="21" t="n">
        <v>1</v>
      </c>
      <c r="G1121" s="21" t="n">
        <v>1</v>
      </c>
      <c r="H1121" s="21"/>
      <c r="I1121" s="21"/>
      <c r="J1121" s="21"/>
      <c r="K1121" s="22" t="n">
        <f aca="false">INDEX('Porte Honorário'!B:D,MATCH(TabJud!D1121,'Porte Honorário'!A:A,0),1)</f>
        <v>209.71</v>
      </c>
      <c r="L1121" s="22" t="n">
        <f aca="false">ROUND(C1121*K1121,2)</f>
        <v>209.71</v>
      </c>
      <c r="M1121" s="22" t="n">
        <f aca="false">IF(E1121&gt;0,ROUND(E1121*'UCO e Filme'!$A$2,2),0)</f>
        <v>0</v>
      </c>
      <c r="N1121" s="22" t="n">
        <f aca="false">IF(I1121&gt;0,ROUND(I1121*'UCO e Filme'!$A$11,2),0)</f>
        <v>0</v>
      </c>
      <c r="O1121" s="22" t="n">
        <f aca="false">ROUND(L1121+M1121+N1121,2)</f>
        <v>209.71</v>
      </c>
    </row>
    <row r="1122" customFormat="false" ht="11.25" hidden="false" customHeight="true" outlineLevel="0" collapsed="false">
      <c r="A1122" s="17" t="n">
        <v>30717051</v>
      </c>
      <c r="B1122" s="17" t="s">
        <v>1166</v>
      </c>
      <c r="C1122" s="23" t="n">
        <v>1</v>
      </c>
      <c r="D1122" s="25" t="s">
        <v>385</v>
      </c>
      <c r="E1122" s="19"/>
      <c r="F1122" s="21" t="n">
        <v>2</v>
      </c>
      <c r="G1122" s="21" t="n">
        <v>5</v>
      </c>
      <c r="H1122" s="21"/>
      <c r="I1122" s="21"/>
      <c r="J1122" s="21"/>
      <c r="K1122" s="22" t="n">
        <f aca="false">INDEX('Porte Honorário'!B:D,MATCH(TabJud!D1122,'Porte Honorário'!A:A,0),1)</f>
        <v>766.81</v>
      </c>
      <c r="L1122" s="22" t="n">
        <f aca="false">ROUND(C1122*K1122,2)</f>
        <v>766.81</v>
      </c>
      <c r="M1122" s="22" t="n">
        <f aca="false">IF(E1122&gt;0,ROUND(E1122*'UCO e Filme'!$A$2,2),0)</f>
        <v>0</v>
      </c>
      <c r="N1122" s="22" t="n">
        <f aca="false">IF(I1122&gt;0,ROUND(I1122*'UCO e Filme'!$A$11,2),0)</f>
        <v>0</v>
      </c>
      <c r="O1122" s="22" t="n">
        <f aca="false">ROUND(L1122+M1122+N1122,2)</f>
        <v>766.81</v>
      </c>
    </row>
    <row r="1123" customFormat="false" ht="11.25" hidden="false" customHeight="true" outlineLevel="0" collapsed="false">
      <c r="A1123" s="17" t="n">
        <v>30717060</v>
      </c>
      <c r="B1123" s="17" t="s">
        <v>1167</v>
      </c>
      <c r="C1123" s="23" t="n">
        <v>1</v>
      </c>
      <c r="D1123" s="25" t="s">
        <v>343</v>
      </c>
      <c r="E1123" s="19"/>
      <c r="F1123" s="21" t="n">
        <v>2</v>
      </c>
      <c r="G1123" s="21" t="n">
        <v>4</v>
      </c>
      <c r="H1123" s="21"/>
      <c r="I1123" s="21"/>
      <c r="J1123" s="21"/>
      <c r="K1123" s="22" t="n">
        <f aca="false">INDEX('Porte Honorário'!B:D,MATCH(TabJud!D1123,'Porte Honorário'!A:A,0),1)</f>
        <v>909.36</v>
      </c>
      <c r="L1123" s="22" t="n">
        <f aca="false">ROUND(C1123*K1123,2)</f>
        <v>909.36</v>
      </c>
      <c r="M1123" s="22" t="n">
        <f aca="false">IF(E1123&gt;0,ROUND(E1123*'UCO e Filme'!$A$2,2),0)</f>
        <v>0</v>
      </c>
      <c r="N1123" s="22" t="n">
        <f aca="false">IF(I1123&gt;0,ROUND(I1123*'UCO e Filme'!$A$11,2),0)</f>
        <v>0</v>
      </c>
      <c r="O1123" s="22" t="n">
        <f aca="false">ROUND(L1123+M1123+N1123,2)</f>
        <v>909.36</v>
      </c>
    </row>
    <row r="1124" customFormat="false" ht="11.25" hidden="false" customHeight="true" outlineLevel="0" collapsed="false">
      <c r="A1124" s="17" t="n">
        <v>30717078</v>
      </c>
      <c r="B1124" s="17" t="s">
        <v>1168</v>
      </c>
      <c r="C1124" s="23" t="n">
        <v>1</v>
      </c>
      <c r="D1124" s="25" t="s">
        <v>247</v>
      </c>
      <c r="E1124" s="19"/>
      <c r="F1124" s="21" t="n">
        <v>1</v>
      </c>
      <c r="G1124" s="21" t="n">
        <v>2</v>
      </c>
      <c r="H1124" s="21"/>
      <c r="I1124" s="21"/>
      <c r="J1124" s="21"/>
      <c r="K1124" s="22" t="n">
        <f aca="false">INDEX('Porte Honorário'!B:D,MATCH(TabJud!D1124,'Porte Honorário'!A:A,0),1)</f>
        <v>542.33</v>
      </c>
      <c r="L1124" s="22" t="n">
        <f aca="false">ROUND(C1124*K1124,2)</f>
        <v>542.33</v>
      </c>
      <c r="M1124" s="22" t="n">
        <f aca="false">IF(E1124&gt;0,ROUND(E1124*'UCO e Filme'!$A$2,2),0)</f>
        <v>0</v>
      </c>
      <c r="N1124" s="22" t="n">
        <f aca="false">IF(I1124&gt;0,ROUND(I1124*'UCO e Filme'!$A$11,2),0)</f>
        <v>0</v>
      </c>
      <c r="O1124" s="22" t="n">
        <f aca="false">ROUND(L1124+M1124+N1124,2)</f>
        <v>542.33</v>
      </c>
    </row>
    <row r="1125" customFormat="false" ht="11.25" hidden="false" customHeight="true" outlineLevel="0" collapsed="false">
      <c r="A1125" s="17" t="n">
        <v>30717086</v>
      </c>
      <c r="B1125" s="17" t="s">
        <v>1169</v>
      </c>
      <c r="C1125" s="23" t="n">
        <v>1</v>
      </c>
      <c r="D1125" s="25" t="s">
        <v>82</v>
      </c>
      <c r="E1125" s="19"/>
      <c r="F1125" s="21"/>
      <c r="G1125" s="21" t="n">
        <v>0</v>
      </c>
      <c r="H1125" s="21"/>
      <c r="I1125" s="21"/>
      <c r="J1125" s="21"/>
      <c r="K1125" s="22" t="n">
        <f aca="false">INDEX('Porte Honorário'!B:D,MATCH(TabJud!D1125,'Porte Honorário'!A:A,0),1)</f>
        <v>88.48</v>
      </c>
      <c r="L1125" s="22" t="n">
        <f aca="false">ROUND(C1125*K1125,2)</f>
        <v>88.48</v>
      </c>
      <c r="M1125" s="22" t="n">
        <f aca="false">IF(E1125&gt;0,ROUND(E1125*'UCO e Filme'!$A$2,2),0)</f>
        <v>0</v>
      </c>
      <c r="N1125" s="22" t="n">
        <f aca="false">IF(I1125&gt;0,ROUND(I1125*'UCO e Filme'!$A$11,2),0)</f>
        <v>0</v>
      </c>
      <c r="O1125" s="22" t="n">
        <f aca="false">ROUND(L1125+M1125+N1125,2)</f>
        <v>88.48</v>
      </c>
    </row>
    <row r="1126" customFormat="false" ht="11.25" hidden="false" customHeight="true" outlineLevel="0" collapsed="false">
      <c r="A1126" s="17" t="n">
        <v>30717094</v>
      </c>
      <c r="B1126" s="17" t="s">
        <v>1170</v>
      </c>
      <c r="C1126" s="23" t="n">
        <v>1</v>
      </c>
      <c r="D1126" s="25" t="s">
        <v>52</v>
      </c>
      <c r="E1126" s="19"/>
      <c r="F1126" s="21" t="n">
        <v>1</v>
      </c>
      <c r="G1126" s="21" t="n">
        <v>2</v>
      </c>
      <c r="H1126" s="21"/>
      <c r="I1126" s="21"/>
      <c r="J1126" s="21"/>
      <c r="K1126" s="22" t="n">
        <f aca="false">INDEX('Porte Honorário'!B:D,MATCH(TabJud!D1126,'Porte Honorário'!A:A,0),1)</f>
        <v>144.2</v>
      </c>
      <c r="L1126" s="22" t="n">
        <f aca="false">ROUND(C1126*K1126,2)</f>
        <v>144.2</v>
      </c>
      <c r="M1126" s="22" t="n">
        <f aca="false">IF(E1126&gt;0,ROUND(E1126*'UCO e Filme'!$A$2,2),0)</f>
        <v>0</v>
      </c>
      <c r="N1126" s="22" t="n">
        <f aca="false">IF(I1126&gt;0,ROUND(I1126*'UCO e Filme'!$A$11,2),0)</f>
        <v>0</v>
      </c>
      <c r="O1126" s="22" t="n">
        <f aca="false">ROUND(L1126+M1126+N1126,2)</f>
        <v>144.2</v>
      </c>
    </row>
    <row r="1127" customFormat="false" ht="11.25" hidden="false" customHeight="true" outlineLevel="0" collapsed="false">
      <c r="A1127" s="17" t="n">
        <v>30717108</v>
      </c>
      <c r="B1127" s="17" t="s">
        <v>1171</v>
      </c>
      <c r="C1127" s="23" t="n">
        <v>1</v>
      </c>
      <c r="D1127" s="25" t="s">
        <v>296</v>
      </c>
      <c r="E1127" s="19"/>
      <c r="F1127" s="21" t="n">
        <v>2</v>
      </c>
      <c r="G1127" s="21" t="n">
        <v>3</v>
      </c>
      <c r="H1127" s="21"/>
      <c r="I1127" s="21"/>
      <c r="J1127" s="21"/>
      <c r="K1127" s="22" t="n">
        <f aca="false">INDEX('Porte Honorário'!B:D,MATCH(TabJud!D1127,'Porte Honorário'!A:A,0),1)</f>
        <v>709.46</v>
      </c>
      <c r="L1127" s="22" t="n">
        <f aca="false">ROUND(C1127*K1127,2)</f>
        <v>709.46</v>
      </c>
      <c r="M1127" s="22" t="n">
        <f aca="false">IF(E1127&gt;0,ROUND(E1127*'UCO e Filme'!$A$2,2),0)</f>
        <v>0</v>
      </c>
      <c r="N1127" s="22" t="n">
        <f aca="false">IF(I1127&gt;0,ROUND(I1127*'UCO e Filme'!$A$11,2),0)</f>
        <v>0</v>
      </c>
      <c r="O1127" s="22" t="n">
        <f aca="false">ROUND(L1127+M1127+N1127,2)</f>
        <v>709.46</v>
      </c>
    </row>
    <row r="1128" customFormat="false" ht="11.25" hidden="false" customHeight="true" outlineLevel="0" collapsed="false">
      <c r="A1128" s="17" t="n">
        <v>30717116</v>
      </c>
      <c r="B1128" s="17" t="s">
        <v>1172</v>
      </c>
      <c r="C1128" s="23" t="n">
        <v>1</v>
      </c>
      <c r="D1128" s="25" t="s">
        <v>264</v>
      </c>
      <c r="E1128" s="19"/>
      <c r="F1128" s="21" t="n">
        <v>2</v>
      </c>
      <c r="G1128" s="21" t="n">
        <v>3</v>
      </c>
      <c r="H1128" s="21"/>
      <c r="I1128" s="21"/>
      <c r="J1128" s="21"/>
      <c r="K1128" s="22" t="n">
        <f aca="false">INDEX('Porte Honorário'!B:D,MATCH(TabJud!D1128,'Porte Honorário'!A:A,0),1)</f>
        <v>852.02</v>
      </c>
      <c r="L1128" s="22" t="n">
        <f aca="false">ROUND(C1128*K1128,2)</f>
        <v>852.02</v>
      </c>
      <c r="M1128" s="22" t="n">
        <f aca="false">IF(E1128&gt;0,ROUND(E1128*'UCO e Filme'!$A$2,2),0)</f>
        <v>0</v>
      </c>
      <c r="N1128" s="22" t="n">
        <f aca="false">IF(I1128&gt;0,ROUND(I1128*'UCO e Filme'!$A$11,2),0)</f>
        <v>0</v>
      </c>
      <c r="O1128" s="22" t="n">
        <f aca="false">ROUND(L1128+M1128+N1128,2)</f>
        <v>852.02</v>
      </c>
    </row>
    <row r="1129" customFormat="false" ht="11.25" hidden="false" customHeight="true" outlineLevel="0" collapsed="false">
      <c r="A1129" s="17" t="n">
        <v>30717124</v>
      </c>
      <c r="B1129" s="17" t="s">
        <v>1173</v>
      </c>
      <c r="C1129" s="23" t="n">
        <v>1</v>
      </c>
      <c r="D1129" s="25" t="s">
        <v>144</v>
      </c>
      <c r="E1129" s="19"/>
      <c r="F1129" s="21" t="n">
        <v>2</v>
      </c>
      <c r="G1129" s="21" t="n">
        <v>3</v>
      </c>
      <c r="H1129" s="21"/>
      <c r="I1129" s="21"/>
      <c r="J1129" s="21"/>
      <c r="K1129" s="22" t="n">
        <f aca="false">INDEX('Porte Honorário'!B:D,MATCH(TabJud!D1129,'Porte Honorário'!A:A,0),1)</f>
        <v>501.37</v>
      </c>
      <c r="L1129" s="22" t="n">
        <f aca="false">ROUND(C1129*K1129,2)</f>
        <v>501.37</v>
      </c>
      <c r="M1129" s="22" t="n">
        <f aca="false">IF(E1129&gt;0,ROUND(E1129*'UCO e Filme'!$A$2,2),0)</f>
        <v>0</v>
      </c>
      <c r="N1129" s="22" t="n">
        <f aca="false">IF(I1129&gt;0,ROUND(I1129*'UCO e Filme'!$A$11,2),0)</f>
        <v>0</v>
      </c>
      <c r="O1129" s="22" t="n">
        <f aca="false">ROUND(L1129+M1129+N1129,2)</f>
        <v>501.37</v>
      </c>
    </row>
    <row r="1130" customFormat="false" ht="11.25" hidden="false" customHeight="true" outlineLevel="0" collapsed="false">
      <c r="A1130" s="17" t="n">
        <v>30717132</v>
      </c>
      <c r="B1130" s="17" t="s">
        <v>1174</v>
      </c>
      <c r="C1130" s="23" t="n">
        <v>1</v>
      </c>
      <c r="D1130" s="25" t="s">
        <v>264</v>
      </c>
      <c r="E1130" s="19"/>
      <c r="F1130" s="21" t="n">
        <v>2</v>
      </c>
      <c r="G1130" s="21" t="n">
        <v>4</v>
      </c>
      <c r="H1130" s="21"/>
      <c r="I1130" s="21"/>
      <c r="J1130" s="21"/>
      <c r="K1130" s="22" t="n">
        <f aca="false">INDEX('Porte Honorário'!B:D,MATCH(TabJud!D1130,'Porte Honorário'!A:A,0),1)</f>
        <v>852.02</v>
      </c>
      <c r="L1130" s="22" t="n">
        <f aca="false">ROUND(C1130*K1130,2)</f>
        <v>852.02</v>
      </c>
      <c r="M1130" s="22" t="n">
        <f aca="false">IF(E1130&gt;0,ROUND(E1130*'UCO e Filme'!$A$2,2),0)</f>
        <v>0</v>
      </c>
      <c r="N1130" s="22" t="n">
        <f aca="false">IF(I1130&gt;0,ROUND(I1130*'UCO e Filme'!$A$11,2),0)</f>
        <v>0</v>
      </c>
      <c r="O1130" s="22" t="n">
        <f aca="false">ROUND(L1130+M1130+N1130,2)</f>
        <v>852.02</v>
      </c>
    </row>
    <row r="1131" customFormat="false" ht="11.25" hidden="false" customHeight="true" outlineLevel="0" collapsed="false">
      <c r="A1131" s="17" t="n">
        <v>30717140</v>
      </c>
      <c r="B1131" s="17" t="s">
        <v>1175</v>
      </c>
      <c r="C1131" s="23" t="n">
        <v>1</v>
      </c>
      <c r="D1131" s="25" t="s">
        <v>385</v>
      </c>
      <c r="E1131" s="19"/>
      <c r="F1131" s="21" t="n">
        <v>1</v>
      </c>
      <c r="G1131" s="21" t="n">
        <v>2</v>
      </c>
      <c r="H1131" s="21"/>
      <c r="I1131" s="21"/>
      <c r="J1131" s="21"/>
      <c r="K1131" s="22" t="n">
        <f aca="false">INDEX('Porte Honorário'!B:D,MATCH(TabJud!D1131,'Porte Honorário'!A:A,0),1)</f>
        <v>766.81</v>
      </c>
      <c r="L1131" s="22" t="n">
        <f aca="false">ROUND(C1131*K1131,2)</f>
        <v>766.81</v>
      </c>
      <c r="M1131" s="22" t="n">
        <f aca="false">IF(E1131&gt;0,ROUND(E1131*'UCO e Filme'!$A$2,2),0)</f>
        <v>0</v>
      </c>
      <c r="N1131" s="22" t="n">
        <f aca="false">IF(I1131&gt;0,ROUND(I1131*'UCO e Filme'!$A$11,2),0)</f>
        <v>0</v>
      </c>
      <c r="O1131" s="22" t="n">
        <f aca="false">ROUND(L1131+M1131+N1131,2)</f>
        <v>766.81</v>
      </c>
    </row>
    <row r="1132" customFormat="false" ht="11.25" hidden="false" customHeight="true" outlineLevel="0" collapsed="false">
      <c r="A1132" s="17" t="n">
        <v>30717159</v>
      </c>
      <c r="B1132" s="17" t="s">
        <v>1176</v>
      </c>
      <c r="C1132" s="23" t="n">
        <v>1</v>
      </c>
      <c r="D1132" s="25" t="s">
        <v>473</v>
      </c>
      <c r="E1132" s="19"/>
      <c r="F1132" s="21" t="n">
        <v>2</v>
      </c>
      <c r="G1132" s="21" t="n">
        <v>5</v>
      </c>
      <c r="H1132" s="21"/>
      <c r="I1132" s="21"/>
      <c r="J1132" s="21"/>
      <c r="K1132" s="22" t="n">
        <f aca="false">INDEX('Porte Honorário'!B:D,MATCH(TabJud!D1132,'Porte Honorário'!A:A,0),1)</f>
        <v>1491.02</v>
      </c>
      <c r="L1132" s="22" t="n">
        <f aca="false">ROUND(C1132*K1132,2)</f>
        <v>1491.02</v>
      </c>
      <c r="M1132" s="22" t="n">
        <f aca="false">IF(E1132&gt;0,ROUND(E1132*'UCO e Filme'!$A$2,2),0)</f>
        <v>0</v>
      </c>
      <c r="N1132" s="22" t="n">
        <f aca="false">IF(I1132&gt;0,ROUND(I1132*'UCO e Filme'!$A$11,2),0)</f>
        <v>0</v>
      </c>
      <c r="O1132" s="22" t="n">
        <f aca="false">ROUND(L1132+M1132+N1132,2)</f>
        <v>1491.02</v>
      </c>
    </row>
    <row r="1133" customFormat="false" ht="11.25" hidden="false" customHeight="true" outlineLevel="0" collapsed="false">
      <c r="A1133" s="17" t="n">
        <v>30717167</v>
      </c>
      <c r="B1133" s="17" t="s">
        <v>1177</v>
      </c>
      <c r="C1133" s="23" t="n">
        <v>1</v>
      </c>
      <c r="D1133" s="25" t="s">
        <v>296</v>
      </c>
      <c r="E1133" s="19"/>
      <c r="F1133" s="21" t="n">
        <v>1</v>
      </c>
      <c r="G1133" s="21" t="n">
        <v>3</v>
      </c>
      <c r="H1133" s="21"/>
      <c r="I1133" s="21"/>
      <c r="J1133" s="21"/>
      <c r="K1133" s="22" t="n">
        <f aca="false">INDEX('Porte Honorário'!B:D,MATCH(TabJud!D1133,'Porte Honorário'!A:A,0),1)</f>
        <v>709.46</v>
      </c>
      <c r="L1133" s="22" t="n">
        <f aca="false">ROUND(C1133*K1133,2)</f>
        <v>709.46</v>
      </c>
      <c r="M1133" s="22" t="n">
        <f aca="false">IF(E1133&gt;0,ROUND(E1133*'UCO e Filme'!$A$2,2),0)</f>
        <v>0</v>
      </c>
      <c r="N1133" s="22" t="n">
        <f aca="false">IF(I1133&gt;0,ROUND(I1133*'UCO e Filme'!$A$11,2),0)</f>
        <v>0</v>
      </c>
      <c r="O1133" s="22" t="n">
        <f aca="false">ROUND(L1133+M1133+N1133,2)</f>
        <v>709.46</v>
      </c>
    </row>
    <row r="1134" customFormat="false" ht="30.95" hidden="false" customHeight="true" outlineLevel="0" collapsed="false">
      <c r="A1134" s="14" t="s">
        <v>1178</v>
      </c>
      <c r="B1134" s="14"/>
      <c r="C1134" s="14"/>
      <c r="D1134" s="14"/>
      <c r="E1134" s="14"/>
      <c r="F1134" s="14"/>
      <c r="G1134" s="14"/>
      <c r="H1134" s="14"/>
      <c r="I1134" s="14"/>
      <c r="J1134" s="14"/>
      <c r="K1134" s="14"/>
      <c r="L1134" s="14"/>
      <c r="M1134" s="14"/>
      <c r="N1134" s="14"/>
      <c r="O1134" s="14"/>
    </row>
    <row r="1135" customFormat="false" ht="27.75" hidden="false" customHeight="true" outlineLevel="0" collapsed="false">
      <c r="A1135" s="17" t="n">
        <v>30718015</v>
      </c>
      <c r="B1135" s="17" t="s">
        <v>1179</v>
      </c>
      <c r="C1135" s="23" t="n">
        <v>1</v>
      </c>
      <c r="D1135" s="25" t="s">
        <v>385</v>
      </c>
      <c r="E1135" s="19"/>
      <c r="F1135" s="21" t="n">
        <v>1</v>
      </c>
      <c r="G1135" s="21" t="n">
        <v>3</v>
      </c>
      <c r="H1135" s="21"/>
      <c r="I1135" s="21"/>
      <c r="J1135" s="21"/>
      <c r="K1135" s="22" t="n">
        <f aca="false">INDEX('Porte Honorário'!B:D,MATCH(TabJud!D1135,'Porte Honorário'!A:A,0),1)</f>
        <v>766.81</v>
      </c>
      <c r="L1135" s="22" t="n">
        <f aca="false">ROUND(C1135*K1135,2)</f>
        <v>766.81</v>
      </c>
      <c r="M1135" s="22" t="n">
        <f aca="false">IF(E1135&gt;0,ROUND(E1135*'UCO e Filme'!$A$2,2),0)</f>
        <v>0</v>
      </c>
      <c r="N1135" s="22" t="n">
        <f aca="false">IF(I1135&gt;0,ROUND(I1135*'UCO e Filme'!$A$11,2),0)</f>
        <v>0</v>
      </c>
      <c r="O1135" s="22" t="n">
        <f aca="false">ROUND(L1135+M1135+N1135,2)</f>
        <v>766.81</v>
      </c>
    </row>
    <row r="1136" customFormat="false" ht="11.25" hidden="false" customHeight="true" outlineLevel="0" collapsed="false">
      <c r="A1136" s="17" t="n">
        <v>30718023</v>
      </c>
      <c r="B1136" s="17" t="s">
        <v>1180</v>
      </c>
      <c r="C1136" s="23" t="n">
        <v>1</v>
      </c>
      <c r="D1136" s="25" t="s">
        <v>73</v>
      </c>
      <c r="E1136" s="19"/>
      <c r="F1136" s="21" t="n">
        <v>1</v>
      </c>
      <c r="G1136" s="21" t="n">
        <v>1</v>
      </c>
      <c r="H1136" s="21"/>
      <c r="I1136" s="21"/>
      <c r="J1136" s="21"/>
      <c r="K1136" s="22" t="n">
        <f aca="false">INDEX('Porte Honorário'!B:D,MATCH(TabJud!D1136,'Porte Honorário'!A:A,0),1)</f>
        <v>360.46</v>
      </c>
      <c r="L1136" s="22" t="n">
        <f aca="false">ROUND(C1136*K1136,2)</f>
        <v>360.46</v>
      </c>
      <c r="M1136" s="22" t="n">
        <f aca="false">IF(E1136&gt;0,ROUND(E1136*'UCO e Filme'!$A$2,2),0)</f>
        <v>0</v>
      </c>
      <c r="N1136" s="22" t="n">
        <f aca="false">IF(I1136&gt;0,ROUND(I1136*'UCO e Filme'!$A$11,2),0)</f>
        <v>0</v>
      </c>
      <c r="O1136" s="22" t="n">
        <f aca="false">ROUND(L1136+M1136+N1136,2)</f>
        <v>360.46</v>
      </c>
    </row>
    <row r="1137" customFormat="false" ht="11.25" hidden="false" customHeight="true" outlineLevel="0" collapsed="false">
      <c r="A1137" s="17" t="n">
        <v>30718031</v>
      </c>
      <c r="B1137" s="17" t="s">
        <v>1181</v>
      </c>
      <c r="C1137" s="23" t="n">
        <v>1</v>
      </c>
      <c r="D1137" s="25" t="s">
        <v>310</v>
      </c>
      <c r="E1137" s="19"/>
      <c r="F1137" s="21" t="n">
        <v>2</v>
      </c>
      <c r="G1137" s="21" t="n">
        <v>4</v>
      </c>
      <c r="H1137" s="21"/>
      <c r="I1137" s="21"/>
      <c r="J1137" s="21"/>
      <c r="K1137" s="22" t="n">
        <f aca="false">INDEX('Porte Honorário'!B:D,MATCH(TabJud!D1137,'Porte Honorário'!A:A,0),1)</f>
        <v>802.86</v>
      </c>
      <c r="L1137" s="22" t="n">
        <f aca="false">ROUND(C1137*K1137,2)</f>
        <v>802.86</v>
      </c>
      <c r="M1137" s="22" t="n">
        <f aca="false">IF(E1137&gt;0,ROUND(E1137*'UCO e Filme'!$A$2,2),0)</f>
        <v>0</v>
      </c>
      <c r="N1137" s="22" t="n">
        <f aca="false">IF(I1137&gt;0,ROUND(I1137*'UCO e Filme'!$A$11,2),0)</f>
        <v>0</v>
      </c>
      <c r="O1137" s="22" t="n">
        <f aca="false">ROUND(L1137+M1137+N1137,2)</f>
        <v>802.86</v>
      </c>
    </row>
    <row r="1138" customFormat="false" ht="11.25" hidden="false" customHeight="true" outlineLevel="0" collapsed="false">
      <c r="A1138" s="17" t="n">
        <v>30718040</v>
      </c>
      <c r="B1138" s="17" t="s">
        <v>1182</v>
      </c>
      <c r="C1138" s="23" t="n">
        <v>1</v>
      </c>
      <c r="D1138" s="25" t="s">
        <v>103</v>
      </c>
      <c r="E1138" s="19"/>
      <c r="F1138" s="21" t="n">
        <v>1</v>
      </c>
      <c r="G1138" s="21" t="n">
        <v>2</v>
      </c>
      <c r="H1138" s="21"/>
      <c r="I1138" s="21"/>
      <c r="J1138" s="21"/>
      <c r="K1138" s="22" t="n">
        <f aca="false">INDEX('Porte Honorário'!B:D,MATCH(TabJud!D1138,'Porte Honorário'!A:A,0),1)</f>
        <v>183.5</v>
      </c>
      <c r="L1138" s="22" t="n">
        <f aca="false">ROUND(C1138*K1138,2)</f>
        <v>183.5</v>
      </c>
      <c r="M1138" s="22" t="n">
        <f aca="false">IF(E1138&gt;0,ROUND(E1138*'UCO e Filme'!$A$2,2),0)</f>
        <v>0</v>
      </c>
      <c r="N1138" s="22" t="n">
        <f aca="false">IF(I1138&gt;0,ROUND(I1138*'UCO e Filme'!$A$11,2),0)</f>
        <v>0</v>
      </c>
      <c r="O1138" s="22" t="n">
        <f aca="false">ROUND(L1138+M1138+N1138,2)</f>
        <v>183.5</v>
      </c>
    </row>
    <row r="1139" customFormat="false" ht="11.25" hidden="false" customHeight="true" outlineLevel="0" collapsed="false">
      <c r="A1139" s="17" t="n">
        <v>30718058</v>
      </c>
      <c r="B1139" s="17" t="s">
        <v>1183</v>
      </c>
      <c r="C1139" s="23" t="n">
        <v>1</v>
      </c>
      <c r="D1139" s="25" t="s">
        <v>264</v>
      </c>
      <c r="E1139" s="19"/>
      <c r="F1139" s="21" t="n">
        <v>1</v>
      </c>
      <c r="G1139" s="21" t="n">
        <v>4</v>
      </c>
      <c r="H1139" s="21"/>
      <c r="I1139" s="21"/>
      <c r="J1139" s="21"/>
      <c r="K1139" s="22" t="n">
        <f aca="false">INDEX('Porte Honorário'!B:D,MATCH(TabJud!D1139,'Porte Honorário'!A:A,0),1)</f>
        <v>852.02</v>
      </c>
      <c r="L1139" s="22" t="n">
        <f aca="false">ROUND(C1139*K1139,2)</f>
        <v>852.02</v>
      </c>
      <c r="M1139" s="22" t="n">
        <f aca="false">IF(E1139&gt;0,ROUND(E1139*'UCO e Filme'!$A$2,2),0)</f>
        <v>0</v>
      </c>
      <c r="N1139" s="22" t="n">
        <f aca="false">IF(I1139&gt;0,ROUND(I1139*'UCO e Filme'!$A$11,2),0)</f>
        <v>0</v>
      </c>
      <c r="O1139" s="22" t="n">
        <f aca="false">ROUND(L1139+M1139+N1139,2)</f>
        <v>852.02</v>
      </c>
    </row>
    <row r="1140" customFormat="false" ht="11.25" hidden="false" customHeight="true" outlineLevel="0" collapsed="false">
      <c r="A1140" s="17" t="n">
        <v>30718066</v>
      </c>
      <c r="B1140" s="17" t="s">
        <v>1184</v>
      </c>
      <c r="C1140" s="23" t="n">
        <v>1</v>
      </c>
      <c r="D1140" s="25" t="s">
        <v>82</v>
      </c>
      <c r="E1140" s="19"/>
      <c r="F1140" s="21"/>
      <c r="G1140" s="21" t="n">
        <v>0</v>
      </c>
      <c r="H1140" s="21"/>
      <c r="I1140" s="21"/>
      <c r="J1140" s="21"/>
      <c r="K1140" s="22" t="n">
        <f aca="false">INDEX('Porte Honorário'!B:D,MATCH(TabJud!D1140,'Porte Honorário'!A:A,0),1)</f>
        <v>88.48</v>
      </c>
      <c r="L1140" s="22" t="n">
        <f aca="false">ROUND(C1140*K1140,2)</f>
        <v>88.48</v>
      </c>
      <c r="M1140" s="22" t="n">
        <f aca="false">IF(E1140&gt;0,ROUND(E1140*'UCO e Filme'!$A$2,2),0)</f>
        <v>0</v>
      </c>
      <c r="N1140" s="22" t="n">
        <f aca="false">IF(I1140&gt;0,ROUND(I1140*'UCO e Filme'!$A$11,2),0)</f>
        <v>0</v>
      </c>
      <c r="O1140" s="22" t="n">
        <f aca="false">ROUND(L1140+M1140+N1140,2)</f>
        <v>88.48</v>
      </c>
    </row>
    <row r="1141" customFormat="false" ht="11.25" hidden="false" customHeight="true" outlineLevel="0" collapsed="false">
      <c r="A1141" s="17" t="n">
        <v>30718074</v>
      </c>
      <c r="B1141" s="17" t="s">
        <v>1185</v>
      </c>
      <c r="C1141" s="23" t="n">
        <v>1</v>
      </c>
      <c r="D1141" s="25" t="s">
        <v>247</v>
      </c>
      <c r="E1141" s="19"/>
      <c r="F1141" s="21" t="n">
        <v>2</v>
      </c>
      <c r="G1141" s="21" t="n">
        <v>4</v>
      </c>
      <c r="H1141" s="21"/>
      <c r="I1141" s="21"/>
      <c r="J1141" s="21"/>
      <c r="K1141" s="22" t="n">
        <f aca="false">INDEX('Porte Honorário'!B:D,MATCH(TabJud!D1141,'Porte Honorário'!A:A,0),1)</f>
        <v>542.33</v>
      </c>
      <c r="L1141" s="22" t="n">
        <f aca="false">ROUND(C1141*K1141,2)</f>
        <v>542.33</v>
      </c>
      <c r="M1141" s="22" t="n">
        <f aca="false">IF(E1141&gt;0,ROUND(E1141*'UCO e Filme'!$A$2,2),0)</f>
        <v>0</v>
      </c>
      <c r="N1141" s="22" t="n">
        <f aca="false">IF(I1141&gt;0,ROUND(I1141*'UCO e Filme'!$A$11,2),0)</f>
        <v>0</v>
      </c>
      <c r="O1141" s="22" t="n">
        <f aca="false">ROUND(L1141+M1141+N1141,2)</f>
        <v>542.33</v>
      </c>
    </row>
    <row r="1142" customFormat="false" ht="11.25" hidden="false" customHeight="true" outlineLevel="0" collapsed="false">
      <c r="A1142" s="17" t="n">
        <v>30718082</v>
      </c>
      <c r="B1142" s="17" t="s">
        <v>1186</v>
      </c>
      <c r="C1142" s="23" t="n">
        <v>1</v>
      </c>
      <c r="D1142" s="25" t="s">
        <v>385</v>
      </c>
      <c r="E1142" s="19"/>
      <c r="F1142" s="21" t="n">
        <v>1</v>
      </c>
      <c r="G1142" s="21" t="n">
        <v>3</v>
      </c>
      <c r="H1142" s="21"/>
      <c r="I1142" s="21"/>
      <c r="J1142" s="21"/>
      <c r="K1142" s="22" t="n">
        <f aca="false">INDEX('Porte Honorário'!B:D,MATCH(TabJud!D1142,'Porte Honorário'!A:A,0),1)</f>
        <v>766.81</v>
      </c>
      <c r="L1142" s="22" t="n">
        <f aca="false">ROUND(C1142*K1142,2)</f>
        <v>766.81</v>
      </c>
      <c r="M1142" s="22" t="n">
        <f aca="false">IF(E1142&gt;0,ROUND(E1142*'UCO e Filme'!$A$2,2),0)</f>
        <v>0</v>
      </c>
      <c r="N1142" s="22" t="n">
        <f aca="false">IF(I1142&gt;0,ROUND(I1142*'UCO e Filme'!$A$11,2),0)</f>
        <v>0</v>
      </c>
      <c r="O1142" s="22" t="n">
        <f aca="false">ROUND(L1142+M1142+N1142,2)</f>
        <v>766.81</v>
      </c>
    </row>
    <row r="1143" customFormat="false" ht="11.25" hidden="false" customHeight="true" outlineLevel="0" collapsed="false">
      <c r="A1143" s="17" t="n">
        <v>30718090</v>
      </c>
      <c r="B1143" s="17" t="s">
        <v>1187</v>
      </c>
      <c r="C1143" s="23" t="n">
        <v>1</v>
      </c>
      <c r="D1143" s="25" t="s">
        <v>343</v>
      </c>
      <c r="E1143" s="19"/>
      <c r="F1143" s="21" t="n">
        <v>2</v>
      </c>
      <c r="G1143" s="21" t="n">
        <v>4</v>
      </c>
      <c r="H1143" s="21"/>
      <c r="I1143" s="21"/>
      <c r="J1143" s="21"/>
      <c r="K1143" s="22" t="n">
        <f aca="false">INDEX('Porte Honorário'!B:D,MATCH(TabJud!D1143,'Porte Honorário'!A:A,0),1)</f>
        <v>909.36</v>
      </c>
      <c r="L1143" s="22" t="n">
        <f aca="false">ROUND(C1143*K1143,2)</f>
        <v>909.36</v>
      </c>
      <c r="M1143" s="22" t="n">
        <f aca="false">IF(E1143&gt;0,ROUND(E1143*'UCO e Filme'!$A$2,2),0)</f>
        <v>0</v>
      </c>
      <c r="N1143" s="22" t="n">
        <f aca="false">IF(I1143&gt;0,ROUND(I1143*'UCO e Filme'!$A$11,2),0)</f>
        <v>0</v>
      </c>
      <c r="O1143" s="22" t="n">
        <f aca="false">ROUND(L1143+M1143+N1143,2)</f>
        <v>909.36</v>
      </c>
    </row>
    <row r="1144" customFormat="false" ht="30.95" hidden="false" customHeight="true" outlineLevel="0" collapsed="false">
      <c r="A1144" s="14" t="s">
        <v>1188</v>
      </c>
      <c r="B1144" s="14"/>
      <c r="C1144" s="14"/>
      <c r="D1144" s="14"/>
      <c r="E1144" s="14"/>
      <c r="F1144" s="14"/>
      <c r="G1144" s="14"/>
      <c r="H1144" s="14"/>
      <c r="I1144" s="14"/>
      <c r="J1144" s="14"/>
      <c r="K1144" s="14"/>
      <c r="L1144" s="14"/>
      <c r="M1144" s="14"/>
      <c r="N1144" s="14"/>
      <c r="O1144" s="14"/>
    </row>
    <row r="1145" customFormat="false" ht="27.75" hidden="false" customHeight="true" outlineLevel="0" collapsed="false">
      <c r="A1145" s="17" t="n">
        <v>30719011</v>
      </c>
      <c r="B1145" s="17" t="s">
        <v>1189</v>
      </c>
      <c r="C1145" s="23" t="n">
        <v>1</v>
      </c>
      <c r="D1145" s="25" t="s">
        <v>310</v>
      </c>
      <c r="E1145" s="19"/>
      <c r="F1145" s="21" t="n">
        <v>1</v>
      </c>
      <c r="G1145" s="21" t="n">
        <v>4</v>
      </c>
      <c r="H1145" s="21"/>
      <c r="I1145" s="21"/>
      <c r="J1145" s="21"/>
      <c r="K1145" s="22" t="n">
        <f aca="false">INDEX('Porte Honorário'!B:D,MATCH(TabJud!D1145,'Porte Honorário'!A:A,0),1)</f>
        <v>802.86</v>
      </c>
      <c r="L1145" s="22" t="n">
        <f aca="false">ROUND(C1145*K1145,2)</f>
        <v>802.86</v>
      </c>
      <c r="M1145" s="22" t="n">
        <f aca="false">IF(E1145&gt;0,ROUND(E1145*'UCO e Filme'!$A$2,2),0)</f>
        <v>0</v>
      </c>
      <c r="N1145" s="22" t="n">
        <f aca="false">IF(I1145&gt;0,ROUND(I1145*'UCO e Filme'!$A$11,2),0)</f>
        <v>0</v>
      </c>
      <c r="O1145" s="22" t="n">
        <f aca="false">ROUND(L1145+M1145+N1145,2)</f>
        <v>802.86</v>
      </c>
    </row>
    <row r="1146" customFormat="false" ht="11.25" hidden="false" customHeight="true" outlineLevel="0" collapsed="false">
      <c r="A1146" s="17" t="n">
        <v>30719020</v>
      </c>
      <c r="B1146" s="17" t="s">
        <v>1190</v>
      </c>
      <c r="C1146" s="23" t="n">
        <v>1</v>
      </c>
      <c r="D1146" s="25" t="s">
        <v>310</v>
      </c>
      <c r="E1146" s="19"/>
      <c r="F1146" s="21" t="n">
        <v>2</v>
      </c>
      <c r="G1146" s="21" t="n">
        <v>5</v>
      </c>
      <c r="H1146" s="21"/>
      <c r="I1146" s="21"/>
      <c r="J1146" s="21"/>
      <c r="K1146" s="22" t="n">
        <f aca="false">INDEX('Porte Honorário'!B:D,MATCH(TabJud!D1146,'Porte Honorário'!A:A,0),1)</f>
        <v>802.86</v>
      </c>
      <c r="L1146" s="22" t="n">
        <f aca="false">ROUND(C1146*K1146,2)</f>
        <v>802.86</v>
      </c>
      <c r="M1146" s="22" t="n">
        <f aca="false">IF(E1146&gt;0,ROUND(E1146*'UCO e Filme'!$A$2,2),0)</f>
        <v>0</v>
      </c>
      <c r="N1146" s="22" t="n">
        <f aca="false">IF(I1146&gt;0,ROUND(I1146*'UCO e Filme'!$A$11,2),0)</f>
        <v>0</v>
      </c>
      <c r="O1146" s="22" t="n">
        <f aca="false">ROUND(L1146+M1146+N1146,2)</f>
        <v>802.86</v>
      </c>
    </row>
    <row r="1147" customFormat="false" ht="11.25" hidden="false" customHeight="true" outlineLevel="0" collapsed="false">
      <c r="A1147" s="17" t="n">
        <v>30719038</v>
      </c>
      <c r="B1147" s="17" t="s">
        <v>1191</v>
      </c>
      <c r="C1147" s="23" t="n">
        <v>1</v>
      </c>
      <c r="D1147" s="25" t="s">
        <v>337</v>
      </c>
      <c r="E1147" s="19"/>
      <c r="F1147" s="21" t="n">
        <v>1</v>
      </c>
      <c r="G1147" s="21" t="n">
        <v>3</v>
      </c>
      <c r="H1147" s="21"/>
      <c r="I1147" s="21"/>
      <c r="J1147" s="21"/>
      <c r="K1147" s="22" t="n">
        <f aca="false">INDEX('Porte Honorário'!B:D,MATCH(TabJud!D1147,'Porte Honorário'!A:A,0),1)</f>
        <v>417.82</v>
      </c>
      <c r="L1147" s="22" t="n">
        <f aca="false">ROUND(C1147*K1147,2)</f>
        <v>417.82</v>
      </c>
      <c r="M1147" s="22" t="n">
        <f aca="false">IF(E1147&gt;0,ROUND(E1147*'UCO e Filme'!$A$2,2),0)</f>
        <v>0</v>
      </c>
      <c r="N1147" s="22" t="n">
        <f aca="false">IF(I1147&gt;0,ROUND(I1147*'UCO e Filme'!$A$11,2),0)</f>
        <v>0</v>
      </c>
      <c r="O1147" s="22" t="n">
        <f aca="false">ROUND(L1147+M1147+N1147,2)</f>
        <v>417.82</v>
      </c>
    </row>
    <row r="1148" customFormat="false" ht="11.25" hidden="false" customHeight="true" outlineLevel="0" collapsed="false">
      <c r="A1148" s="17" t="n">
        <v>30719046</v>
      </c>
      <c r="B1148" s="17" t="s">
        <v>1192</v>
      </c>
      <c r="C1148" s="23" t="n">
        <v>1</v>
      </c>
      <c r="D1148" s="25" t="s">
        <v>73</v>
      </c>
      <c r="E1148" s="19"/>
      <c r="F1148" s="21" t="n">
        <v>1</v>
      </c>
      <c r="G1148" s="21" t="n">
        <v>1</v>
      </c>
      <c r="H1148" s="21"/>
      <c r="I1148" s="21"/>
      <c r="J1148" s="21"/>
      <c r="K1148" s="22" t="n">
        <f aca="false">INDEX('Porte Honorário'!B:D,MATCH(TabJud!D1148,'Porte Honorário'!A:A,0),1)</f>
        <v>360.46</v>
      </c>
      <c r="L1148" s="22" t="n">
        <f aca="false">ROUND(C1148*K1148,2)</f>
        <v>360.46</v>
      </c>
      <c r="M1148" s="22" t="n">
        <f aca="false">IF(E1148&gt;0,ROUND(E1148*'UCO e Filme'!$A$2,2),0)</f>
        <v>0</v>
      </c>
      <c r="N1148" s="22" t="n">
        <f aca="false">IF(I1148&gt;0,ROUND(I1148*'UCO e Filme'!$A$11,2),0)</f>
        <v>0</v>
      </c>
      <c r="O1148" s="22" t="n">
        <f aca="false">ROUND(L1148+M1148+N1148,2)</f>
        <v>360.46</v>
      </c>
    </row>
    <row r="1149" customFormat="false" ht="11.25" hidden="false" customHeight="true" outlineLevel="0" collapsed="false">
      <c r="A1149" s="17" t="n">
        <v>30719054</v>
      </c>
      <c r="B1149" s="17" t="s">
        <v>1193</v>
      </c>
      <c r="C1149" s="23" t="n">
        <v>1</v>
      </c>
      <c r="D1149" s="25" t="s">
        <v>103</v>
      </c>
      <c r="E1149" s="19"/>
      <c r="F1149" s="21" t="n">
        <v>1</v>
      </c>
      <c r="G1149" s="21" t="n">
        <v>1</v>
      </c>
      <c r="H1149" s="21"/>
      <c r="I1149" s="21"/>
      <c r="J1149" s="21"/>
      <c r="K1149" s="22" t="n">
        <f aca="false">INDEX('Porte Honorário'!B:D,MATCH(TabJud!D1149,'Porte Honorário'!A:A,0),1)</f>
        <v>183.5</v>
      </c>
      <c r="L1149" s="22" t="n">
        <f aca="false">ROUND(C1149*K1149,2)</f>
        <v>183.5</v>
      </c>
      <c r="M1149" s="22" t="n">
        <f aca="false">IF(E1149&gt;0,ROUND(E1149*'UCO e Filme'!$A$2,2),0)</f>
        <v>0</v>
      </c>
      <c r="N1149" s="22" t="n">
        <f aca="false">IF(I1149&gt;0,ROUND(I1149*'UCO e Filme'!$A$11,2),0)</f>
        <v>0</v>
      </c>
      <c r="O1149" s="22" t="n">
        <f aca="false">ROUND(L1149+M1149+N1149,2)</f>
        <v>183.5</v>
      </c>
    </row>
    <row r="1150" customFormat="false" ht="11.25" hidden="false" customHeight="true" outlineLevel="0" collapsed="false">
      <c r="A1150" s="17" t="n">
        <v>30719062</v>
      </c>
      <c r="B1150" s="17" t="s">
        <v>1194</v>
      </c>
      <c r="C1150" s="23" t="n">
        <v>1</v>
      </c>
      <c r="D1150" s="25" t="s">
        <v>310</v>
      </c>
      <c r="E1150" s="19"/>
      <c r="F1150" s="21" t="n">
        <v>1</v>
      </c>
      <c r="G1150" s="21" t="n">
        <v>3</v>
      </c>
      <c r="H1150" s="21"/>
      <c r="I1150" s="21"/>
      <c r="J1150" s="21"/>
      <c r="K1150" s="22" t="n">
        <f aca="false">INDEX('Porte Honorário'!B:D,MATCH(TabJud!D1150,'Porte Honorário'!A:A,0),1)</f>
        <v>802.86</v>
      </c>
      <c r="L1150" s="22" t="n">
        <f aca="false">ROUND(C1150*K1150,2)</f>
        <v>802.86</v>
      </c>
      <c r="M1150" s="22" t="n">
        <f aca="false">IF(E1150&gt;0,ROUND(E1150*'UCO e Filme'!$A$2,2),0)</f>
        <v>0</v>
      </c>
      <c r="N1150" s="22" t="n">
        <f aca="false">IF(I1150&gt;0,ROUND(I1150*'UCO e Filme'!$A$11,2),0)</f>
        <v>0</v>
      </c>
      <c r="O1150" s="22" t="n">
        <f aca="false">ROUND(L1150+M1150+N1150,2)</f>
        <v>802.86</v>
      </c>
    </row>
    <row r="1151" customFormat="false" ht="11.25" hidden="false" customHeight="true" outlineLevel="0" collapsed="false">
      <c r="A1151" s="17" t="n">
        <v>30719070</v>
      </c>
      <c r="B1151" s="17" t="s">
        <v>1195</v>
      </c>
      <c r="C1151" s="23" t="n">
        <v>1</v>
      </c>
      <c r="D1151" s="25" t="s">
        <v>64</v>
      </c>
      <c r="E1151" s="19"/>
      <c r="F1151" s="21"/>
      <c r="G1151" s="21" t="n">
        <v>0</v>
      </c>
      <c r="H1151" s="21"/>
      <c r="I1151" s="21"/>
      <c r="J1151" s="21"/>
      <c r="K1151" s="22" t="n">
        <f aca="false">INDEX('Porte Honorário'!B:D,MATCH(TabJud!D1151,'Porte Honorário'!A:A,0),1)</f>
        <v>65.56</v>
      </c>
      <c r="L1151" s="22" t="n">
        <f aca="false">ROUND(C1151*K1151,2)</f>
        <v>65.56</v>
      </c>
      <c r="M1151" s="22" t="n">
        <f aca="false">IF(E1151&gt;0,ROUND(E1151*'UCO e Filme'!$A$2,2),0)</f>
        <v>0</v>
      </c>
      <c r="N1151" s="22" t="n">
        <f aca="false">IF(I1151&gt;0,ROUND(I1151*'UCO e Filme'!$A$11,2),0)</f>
        <v>0</v>
      </c>
      <c r="O1151" s="22" t="n">
        <f aca="false">ROUND(L1151+M1151+N1151,2)</f>
        <v>65.56</v>
      </c>
    </row>
    <row r="1152" customFormat="false" ht="22.5" hidden="false" customHeight="true" outlineLevel="0" collapsed="false">
      <c r="A1152" s="17" t="n">
        <v>30719089</v>
      </c>
      <c r="B1152" s="17" t="s">
        <v>1196</v>
      </c>
      <c r="C1152" s="23" t="n">
        <v>1</v>
      </c>
      <c r="D1152" s="25" t="s">
        <v>247</v>
      </c>
      <c r="E1152" s="19"/>
      <c r="F1152" s="21" t="n">
        <v>2</v>
      </c>
      <c r="G1152" s="21" t="n">
        <v>4</v>
      </c>
      <c r="H1152" s="21"/>
      <c r="I1152" s="21"/>
      <c r="J1152" s="21"/>
      <c r="K1152" s="22" t="n">
        <f aca="false">INDEX('Porte Honorário'!B:D,MATCH(TabJud!D1152,'Porte Honorário'!A:A,0),1)</f>
        <v>542.33</v>
      </c>
      <c r="L1152" s="22" t="n">
        <f aca="false">ROUND(C1152*K1152,2)</f>
        <v>542.33</v>
      </c>
      <c r="M1152" s="22" t="n">
        <f aca="false">IF(E1152&gt;0,ROUND(E1152*'UCO e Filme'!$A$2,2),0)</f>
        <v>0</v>
      </c>
      <c r="N1152" s="22" t="n">
        <f aca="false">IF(I1152&gt;0,ROUND(I1152*'UCO e Filme'!$A$11,2),0)</f>
        <v>0</v>
      </c>
      <c r="O1152" s="22" t="n">
        <f aca="false">ROUND(L1152+M1152+N1152,2)</f>
        <v>542.33</v>
      </c>
    </row>
    <row r="1153" customFormat="false" ht="11.25" hidden="false" customHeight="true" outlineLevel="0" collapsed="false">
      <c r="A1153" s="17" t="n">
        <v>30719097</v>
      </c>
      <c r="B1153" s="17" t="s">
        <v>1197</v>
      </c>
      <c r="C1153" s="23" t="n">
        <v>1</v>
      </c>
      <c r="D1153" s="25" t="s">
        <v>93</v>
      </c>
      <c r="E1153" s="19"/>
      <c r="F1153" s="21"/>
      <c r="G1153" s="21" t="n">
        <v>2</v>
      </c>
      <c r="H1153" s="21"/>
      <c r="I1153" s="21"/>
      <c r="J1153" s="21"/>
      <c r="K1153" s="22" t="n">
        <f aca="false">INDEX('Porte Honorário'!B:D,MATCH(TabJud!D1153,'Porte Honorário'!A:A,0),1)</f>
        <v>250.68</v>
      </c>
      <c r="L1153" s="22" t="n">
        <f aca="false">ROUND(C1153*K1153,2)</f>
        <v>250.68</v>
      </c>
      <c r="M1153" s="22" t="n">
        <f aca="false">IF(E1153&gt;0,ROUND(E1153*'UCO e Filme'!$A$2,2),0)</f>
        <v>0</v>
      </c>
      <c r="N1153" s="22" t="n">
        <f aca="false">IF(I1153&gt;0,ROUND(I1153*'UCO e Filme'!$A$11,2),0)</f>
        <v>0</v>
      </c>
      <c r="O1153" s="22" t="n">
        <f aca="false">ROUND(L1153+M1153+N1153,2)</f>
        <v>250.68</v>
      </c>
    </row>
    <row r="1154" customFormat="false" ht="11.25" hidden="false" customHeight="true" outlineLevel="0" collapsed="false">
      <c r="A1154" s="17" t="n">
        <v>30719100</v>
      </c>
      <c r="B1154" s="17" t="s">
        <v>1198</v>
      </c>
      <c r="C1154" s="23" t="n">
        <v>1</v>
      </c>
      <c r="D1154" s="25" t="s">
        <v>296</v>
      </c>
      <c r="E1154" s="19"/>
      <c r="F1154" s="21" t="n">
        <v>1</v>
      </c>
      <c r="G1154" s="21" t="n">
        <v>3</v>
      </c>
      <c r="H1154" s="21"/>
      <c r="I1154" s="21"/>
      <c r="J1154" s="21"/>
      <c r="K1154" s="22" t="n">
        <f aca="false">INDEX('Porte Honorário'!B:D,MATCH(TabJud!D1154,'Porte Honorário'!A:A,0),1)</f>
        <v>709.46</v>
      </c>
      <c r="L1154" s="22" t="n">
        <f aca="false">ROUND(C1154*K1154,2)</f>
        <v>709.46</v>
      </c>
      <c r="M1154" s="22" t="n">
        <f aca="false">IF(E1154&gt;0,ROUND(E1154*'UCO e Filme'!$A$2,2),0)</f>
        <v>0</v>
      </c>
      <c r="N1154" s="22" t="n">
        <f aca="false">IF(I1154&gt;0,ROUND(I1154*'UCO e Filme'!$A$11,2),0)</f>
        <v>0</v>
      </c>
      <c r="O1154" s="22" t="n">
        <f aca="false">ROUND(L1154+M1154+N1154,2)</f>
        <v>709.46</v>
      </c>
    </row>
    <row r="1155" customFormat="false" ht="11.25" hidden="false" customHeight="true" outlineLevel="0" collapsed="false">
      <c r="A1155" s="17" t="n">
        <v>30719119</v>
      </c>
      <c r="B1155" s="17" t="s">
        <v>1199</v>
      </c>
      <c r="C1155" s="23" t="n">
        <v>1</v>
      </c>
      <c r="D1155" s="25" t="s">
        <v>52</v>
      </c>
      <c r="E1155" s="19"/>
      <c r="F1155" s="21"/>
      <c r="G1155" s="21" t="n">
        <v>2</v>
      </c>
      <c r="H1155" s="21"/>
      <c r="I1155" s="21"/>
      <c r="J1155" s="21"/>
      <c r="K1155" s="22" t="n">
        <f aca="false">INDEX('Porte Honorário'!B:D,MATCH(TabJud!D1155,'Porte Honorário'!A:A,0),1)</f>
        <v>144.2</v>
      </c>
      <c r="L1155" s="22" t="n">
        <f aca="false">ROUND(C1155*K1155,2)</f>
        <v>144.2</v>
      </c>
      <c r="M1155" s="22" t="n">
        <f aca="false">IF(E1155&gt;0,ROUND(E1155*'UCO e Filme'!$A$2,2),0)</f>
        <v>0</v>
      </c>
      <c r="N1155" s="22" t="n">
        <f aca="false">IF(I1155&gt;0,ROUND(I1155*'UCO e Filme'!$A$11,2),0)</f>
        <v>0</v>
      </c>
      <c r="O1155" s="22" t="n">
        <f aca="false">ROUND(L1155+M1155+N1155,2)</f>
        <v>144.2</v>
      </c>
    </row>
    <row r="1156" customFormat="false" ht="11.25" hidden="false" customHeight="true" outlineLevel="0" collapsed="false">
      <c r="A1156" s="17" t="n">
        <v>30719127</v>
      </c>
      <c r="B1156" s="17" t="s">
        <v>1200</v>
      </c>
      <c r="C1156" s="23" t="n">
        <v>1</v>
      </c>
      <c r="D1156" s="25" t="s">
        <v>251</v>
      </c>
      <c r="E1156" s="19"/>
      <c r="F1156" s="21" t="n">
        <v>1</v>
      </c>
      <c r="G1156" s="21" t="n">
        <v>2</v>
      </c>
      <c r="H1156" s="21"/>
      <c r="I1156" s="21"/>
      <c r="J1156" s="21"/>
      <c r="K1156" s="22" t="n">
        <f aca="false">INDEX('Porte Honorário'!B:D,MATCH(TabJud!D1156,'Porte Honorário'!A:A,0),1)</f>
        <v>275.28</v>
      </c>
      <c r="L1156" s="22" t="n">
        <f aca="false">ROUND(C1156*K1156,2)</f>
        <v>275.28</v>
      </c>
      <c r="M1156" s="22" t="n">
        <f aca="false">IF(E1156&gt;0,ROUND(E1156*'UCO e Filme'!$A$2,2),0)</f>
        <v>0</v>
      </c>
      <c r="N1156" s="22" t="n">
        <f aca="false">IF(I1156&gt;0,ROUND(I1156*'UCO e Filme'!$A$11,2),0)</f>
        <v>0</v>
      </c>
      <c r="O1156" s="22" t="n">
        <f aca="false">ROUND(L1156+M1156+N1156,2)</f>
        <v>275.28</v>
      </c>
    </row>
    <row r="1157" customFormat="false" ht="11.25" hidden="false" customHeight="true" outlineLevel="0" collapsed="false">
      <c r="A1157" s="17" t="n">
        <v>30719135</v>
      </c>
      <c r="B1157" s="17" t="s">
        <v>1201</v>
      </c>
      <c r="C1157" s="23" t="n">
        <v>1</v>
      </c>
      <c r="D1157" s="25" t="s">
        <v>296</v>
      </c>
      <c r="E1157" s="19"/>
      <c r="F1157" s="21" t="n">
        <v>1</v>
      </c>
      <c r="G1157" s="21" t="n">
        <v>3</v>
      </c>
      <c r="H1157" s="21"/>
      <c r="I1157" s="21"/>
      <c r="J1157" s="21"/>
      <c r="K1157" s="22" t="n">
        <f aca="false">INDEX('Porte Honorário'!B:D,MATCH(TabJud!D1157,'Porte Honorário'!A:A,0),1)</f>
        <v>709.46</v>
      </c>
      <c r="L1157" s="22" t="n">
        <f aca="false">ROUND(C1157*K1157,2)</f>
        <v>709.46</v>
      </c>
      <c r="M1157" s="22" t="n">
        <f aca="false">IF(E1157&gt;0,ROUND(E1157*'UCO e Filme'!$A$2,2),0)</f>
        <v>0</v>
      </c>
      <c r="N1157" s="22" t="n">
        <f aca="false">IF(I1157&gt;0,ROUND(I1157*'UCO e Filme'!$A$11,2),0)</f>
        <v>0</v>
      </c>
      <c r="O1157" s="22" t="n">
        <f aca="false">ROUND(L1157+M1157+N1157,2)</f>
        <v>709.46</v>
      </c>
    </row>
    <row r="1158" customFormat="false" ht="30.95" hidden="false" customHeight="true" outlineLevel="0" collapsed="false">
      <c r="A1158" s="14" t="s">
        <v>1202</v>
      </c>
      <c r="B1158" s="14"/>
      <c r="C1158" s="14"/>
      <c r="D1158" s="14"/>
      <c r="E1158" s="14"/>
      <c r="F1158" s="14"/>
      <c r="G1158" s="14"/>
      <c r="H1158" s="14"/>
      <c r="I1158" s="14"/>
      <c r="J1158" s="14"/>
      <c r="K1158" s="14"/>
      <c r="L1158" s="14"/>
      <c r="M1158" s="14"/>
      <c r="N1158" s="14"/>
      <c r="O1158" s="14"/>
    </row>
    <row r="1159" customFormat="false" ht="27.75" hidden="false" customHeight="true" outlineLevel="0" collapsed="false">
      <c r="A1159" s="17" t="n">
        <v>30720010</v>
      </c>
      <c r="B1159" s="17" t="s">
        <v>1203</v>
      </c>
      <c r="C1159" s="23" t="n">
        <v>1</v>
      </c>
      <c r="D1159" s="25" t="s">
        <v>337</v>
      </c>
      <c r="E1159" s="19"/>
      <c r="F1159" s="21" t="n">
        <v>1</v>
      </c>
      <c r="G1159" s="21" t="n">
        <v>3</v>
      </c>
      <c r="H1159" s="21"/>
      <c r="I1159" s="21"/>
      <c r="J1159" s="21"/>
      <c r="K1159" s="22" t="n">
        <f aca="false">INDEX('Porte Honorário'!B:D,MATCH(TabJud!D1159,'Porte Honorário'!A:A,0),1)</f>
        <v>417.82</v>
      </c>
      <c r="L1159" s="22" t="n">
        <f aca="false">ROUND(C1159*K1159,2)</f>
        <v>417.82</v>
      </c>
      <c r="M1159" s="22" t="n">
        <f aca="false">IF(E1159&gt;0,ROUND(E1159*'UCO e Filme'!$A$2,2),0)</f>
        <v>0</v>
      </c>
      <c r="N1159" s="22" t="n">
        <f aca="false">IF(I1159&gt;0,ROUND(I1159*'UCO e Filme'!$A$11,2),0)</f>
        <v>0</v>
      </c>
      <c r="O1159" s="22" t="n">
        <f aca="false">ROUND(L1159+M1159+N1159,2)</f>
        <v>417.82</v>
      </c>
    </row>
    <row r="1160" customFormat="false" ht="22.5" hidden="false" customHeight="true" outlineLevel="0" collapsed="false">
      <c r="A1160" s="17" t="n">
        <v>30720028</v>
      </c>
      <c r="B1160" s="17" t="s">
        <v>1204</v>
      </c>
      <c r="C1160" s="23" t="n">
        <v>1</v>
      </c>
      <c r="D1160" s="25" t="s">
        <v>296</v>
      </c>
      <c r="E1160" s="19"/>
      <c r="F1160" s="21" t="n">
        <v>2</v>
      </c>
      <c r="G1160" s="21" t="n">
        <v>4</v>
      </c>
      <c r="H1160" s="21"/>
      <c r="I1160" s="21"/>
      <c r="J1160" s="21"/>
      <c r="K1160" s="22" t="n">
        <f aca="false">INDEX('Porte Honorário'!B:D,MATCH(TabJud!D1160,'Porte Honorário'!A:A,0),1)</f>
        <v>709.46</v>
      </c>
      <c r="L1160" s="22" t="n">
        <f aca="false">ROUND(C1160*K1160,2)</f>
        <v>709.46</v>
      </c>
      <c r="M1160" s="22" t="n">
        <f aca="false">IF(E1160&gt;0,ROUND(E1160*'UCO e Filme'!$A$2,2),0)</f>
        <v>0</v>
      </c>
      <c r="N1160" s="22" t="n">
        <f aca="false">IF(I1160&gt;0,ROUND(I1160*'UCO e Filme'!$A$11,2),0)</f>
        <v>0</v>
      </c>
      <c r="O1160" s="22" t="n">
        <f aca="false">ROUND(L1160+M1160+N1160,2)</f>
        <v>709.46</v>
      </c>
    </row>
    <row r="1161" customFormat="false" ht="11.25" hidden="false" customHeight="true" outlineLevel="0" collapsed="false">
      <c r="A1161" s="17" t="n">
        <v>30720036</v>
      </c>
      <c r="B1161" s="17" t="s">
        <v>1205</v>
      </c>
      <c r="C1161" s="23" t="n">
        <v>1</v>
      </c>
      <c r="D1161" s="25" t="s">
        <v>310</v>
      </c>
      <c r="E1161" s="19"/>
      <c r="F1161" s="21" t="n">
        <v>1</v>
      </c>
      <c r="G1161" s="21" t="n">
        <v>3</v>
      </c>
      <c r="H1161" s="21"/>
      <c r="I1161" s="21"/>
      <c r="J1161" s="21"/>
      <c r="K1161" s="22" t="n">
        <f aca="false">INDEX('Porte Honorário'!B:D,MATCH(TabJud!D1161,'Porte Honorário'!A:A,0),1)</f>
        <v>802.86</v>
      </c>
      <c r="L1161" s="22" t="n">
        <f aca="false">ROUND(C1161*K1161,2)</f>
        <v>802.86</v>
      </c>
      <c r="M1161" s="22" t="n">
        <f aca="false">IF(E1161&gt;0,ROUND(E1161*'UCO e Filme'!$A$2,2),0)</f>
        <v>0</v>
      </c>
      <c r="N1161" s="22" t="n">
        <f aca="false">IF(I1161&gt;0,ROUND(I1161*'UCO e Filme'!$A$11,2),0)</f>
        <v>0</v>
      </c>
      <c r="O1161" s="22" t="n">
        <f aca="false">ROUND(L1161+M1161+N1161,2)</f>
        <v>802.86</v>
      </c>
    </row>
    <row r="1162" customFormat="false" ht="11.25" hidden="false" customHeight="true" outlineLevel="0" collapsed="false">
      <c r="A1162" s="17" t="n">
        <v>30720044</v>
      </c>
      <c r="B1162" s="17" t="s">
        <v>1206</v>
      </c>
      <c r="C1162" s="23" t="n">
        <v>1</v>
      </c>
      <c r="D1162" s="25" t="s">
        <v>103</v>
      </c>
      <c r="E1162" s="19"/>
      <c r="F1162" s="21" t="n">
        <v>1</v>
      </c>
      <c r="G1162" s="21" t="n">
        <v>1</v>
      </c>
      <c r="H1162" s="21"/>
      <c r="I1162" s="21"/>
      <c r="J1162" s="21"/>
      <c r="K1162" s="22" t="n">
        <f aca="false">INDEX('Porte Honorário'!B:D,MATCH(TabJud!D1162,'Porte Honorário'!A:A,0),1)</f>
        <v>183.5</v>
      </c>
      <c r="L1162" s="22" t="n">
        <f aca="false">ROUND(C1162*K1162,2)</f>
        <v>183.5</v>
      </c>
      <c r="M1162" s="22" t="n">
        <f aca="false">IF(E1162&gt;0,ROUND(E1162*'UCO e Filme'!$A$2,2),0)</f>
        <v>0</v>
      </c>
      <c r="N1162" s="22" t="n">
        <f aca="false">IF(I1162&gt;0,ROUND(I1162*'UCO e Filme'!$A$11,2),0)</f>
        <v>0</v>
      </c>
      <c r="O1162" s="22" t="n">
        <f aca="false">ROUND(L1162+M1162+N1162,2)</f>
        <v>183.5</v>
      </c>
    </row>
    <row r="1163" customFormat="false" ht="11.25" hidden="false" customHeight="true" outlineLevel="0" collapsed="false">
      <c r="A1163" s="17" t="n">
        <v>30720052</v>
      </c>
      <c r="B1163" s="17" t="s">
        <v>1207</v>
      </c>
      <c r="C1163" s="23" t="n">
        <v>1</v>
      </c>
      <c r="D1163" s="25" t="s">
        <v>385</v>
      </c>
      <c r="E1163" s="19"/>
      <c r="F1163" s="21" t="n">
        <v>2</v>
      </c>
      <c r="G1163" s="21" t="n">
        <v>4</v>
      </c>
      <c r="H1163" s="21"/>
      <c r="I1163" s="21"/>
      <c r="J1163" s="21"/>
      <c r="K1163" s="22" t="n">
        <f aca="false">INDEX('Porte Honorário'!B:D,MATCH(TabJud!D1163,'Porte Honorário'!A:A,0),1)</f>
        <v>766.81</v>
      </c>
      <c r="L1163" s="22" t="n">
        <f aca="false">ROUND(C1163*K1163,2)</f>
        <v>766.81</v>
      </c>
      <c r="M1163" s="22" t="n">
        <f aca="false">IF(E1163&gt;0,ROUND(E1163*'UCO e Filme'!$A$2,2),0)</f>
        <v>0</v>
      </c>
      <c r="N1163" s="22" t="n">
        <f aca="false">IF(I1163&gt;0,ROUND(I1163*'UCO e Filme'!$A$11,2),0)</f>
        <v>0</v>
      </c>
      <c r="O1163" s="22" t="n">
        <f aca="false">ROUND(L1163+M1163+N1163,2)</f>
        <v>766.81</v>
      </c>
    </row>
    <row r="1164" customFormat="false" ht="11.25" hidden="false" customHeight="true" outlineLevel="0" collapsed="false">
      <c r="A1164" s="17" t="n">
        <v>30720060</v>
      </c>
      <c r="B1164" s="17" t="s">
        <v>1208</v>
      </c>
      <c r="C1164" s="23" t="n">
        <v>1</v>
      </c>
      <c r="D1164" s="25" t="s">
        <v>337</v>
      </c>
      <c r="E1164" s="19"/>
      <c r="F1164" s="21" t="n">
        <v>2</v>
      </c>
      <c r="G1164" s="21" t="n">
        <v>4</v>
      </c>
      <c r="H1164" s="21"/>
      <c r="I1164" s="21"/>
      <c r="J1164" s="21"/>
      <c r="K1164" s="22" t="n">
        <f aca="false">INDEX('Porte Honorário'!B:D,MATCH(TabJud!D1164,'Porte Honorário'!A:A,0),1)</f>
        <v>417.82</v>
      </c>
      <c r="L1164" s="22" t="n">
        <f aca="false">ROUND(C1164*K1164,2)</f>
        <v>417.82</v>
      </c>
      <c r="M1164" s="22" t="n">
        <f aca="false">IF(E1164&gt;0,ROUND(E1164*'UCO e Filme'!$A$2,2),0)</f>
        <v>0</v>
      </c>
      <c r="N1164" s="22" t="n">
        <f aca="false">IF(I1164&gt;0,ROUND(I1164*'UCO e Filme'!$A$11,2),0)</f>
        <v>0</v>
      </c>
      <c r="O1164" s="22" t="n">
        <f aca="false">ROUND(L1164+M1164+N1164,2)</f>
        <v>417.82</v>
      </c>
    </row>
    <row r="1165" customFormat="false" ht="22.5" hidden="false" customHeight="true" outlineLevel="0" collapsed="false">
      <c r="A1165" s="17" t="n">
        <v>30720079</v>
      </c>
      <c r="B1165" s="17" t="s">
        <v>1209</v>
      </c>
      <c r="C1165" s="23" t="n">
        <v>1</v>
      </c>
      <c r="D1165" s="25" t="s">
        <v>337</v>
      </c>
      <c r="E1165" s="19"/>
      <c r="F1165" s="21" t="n">
        <v>2</v>
      </c>
      <c r="G1165" s="21" t="n">
        <v>3</v>
      </c>
      <c r="H1165" s="21"/>
      <c r="I1165" s="21"/>
      <c r="J1165" s="21"/>
      <c r="K1165" s="22" t="n">
        <f aca="false">INDEX('Porte Honorário'!B:D,MATCH(TabJud!D1165,'Porte Honorário'!A:A,0),1)</f>
        <v>417.82</v>
      </c>
      <c r="L1165" s="22" t="n">
        <f aca="false">ROUND(C1165*K1165,2)</f>
        <v>417.82</v>
      </c>
      <c r="M1165" s="22" t="n">
        <f aca="false">IF(E1165&gt;0,ROUND(E1165*'UCO e Filme'!$A$2,2),0)</f>
        <v>0</v>
      </c>
      <c r="N1165" s="22" t="n">
        <f aca="false">IF(I1165&gt;0,ROUND(I1165*'UCO e Filme'!$A$11,2),0)</f>
        <v>0</v>
      </c>
      <c r="O1165" s="22" t="n">
        <f aca="false">ROUND(L1165+M1165+N1165,2)</f>
        <v>417.82</v>
      </c>
    </row>
    <row r="1166" customFormat="false" ht="11.25" hidden="false" customHeight="true" outlineLevel="0" collapsed="false">
      <c r="A1166" s="17" t="n">
        <v>30720087</v>
      </c>
      <c r="B1166" s="17" t="s">
        <v>1210</v>
      </c>
      <c r="C1166" s="23" t="n">
        <v>1</v>
      </c>
      <c r="D1166" s="25" t="s">
        <v>64</v>
      </c>
      <c r="E1166" s="19"/>
      <c r="F1166" s="21"/>
      <c r="G1166" s="21" t="n">
        <v>0</v>
      </c>
      <c r="H1166" s="21"/>
      <c r="I1166" s="21"/>
      <c r="J1166" s="21"/>
      <c r="K1166" s="22" t="n">
        <f aca="false">INDEX('Porte Honorário'!B:D,MATCH(TabJud!D1166,'Porte Honorário'!A:A,0),1)</f>
        <v>65.56</v>
      </c>
      <c r="L1166" s="22" t="n">
        <f aca="false">ROUND(C1166*K1166,2)</f>
        <v>65.56</v>
      </c>
      <c r="M1166" s="22" t="n">
        <f aca="false">IF(E1166&gt;0,ROUND(E1166*'UCO e Filme'!$A$2,2),0)</f>
        <v>0</v>
      </c>
      <c r="N1166" s="22" t="n">
        <f aca="false">IF(I1166&gt;0,ROUND(I1166*'UCO e Filme'!$A$11,2),0)</f>
        <v>0</v>
      </c>
      <c r="O1166" s="22" t="n">
        <f aca="false">ROUND(L1166+M1166+N1166,2)</f>
        <v>65.56</v>
      </c>
    </row>
    <row r="1167" customFormat="false" ht="22.5" hidden="false" customHeight="true" outlineLevel="0" collapsed="false">
      <c r="A1167" s="17" t="n">
        <v>30720095</v>
      </c>
      <c r="B1167" s="17" t="s">
        <v>1211</v>
      </c>
      <c r="C1167" s="23" t="n">
        <v>1</v>
      </c>
      <c r="D1167" s="25" t="s">
        <v>144</v>
      </c>
      <c r="E1167" s="19"/>
      <c r="F1167" s="21" t="n">
        <v>1</v>
      </c>
      <c r="G1167" s="21" t="n">
        <v>3</v>
      </c>
      <c r="H1167" s="21"/>
      <c r="I1167" s="21"/>
      <c r="J1167" s="21"/>
      <c r="K1167" s="22" t="n">
        <f aca="false">INDEX('Porte Honorário'!B:D,MATCH(TabJud!D1167,'Porte Honorário'!A:A,0),1)</f>
        <v>501.37</v>
      </c>
      <c r="L1167" s="22" t="n">
        <f aca="false">ROUND(C1167*K1167,2)</f>
        <v>501.37</v>
      </c>
      <c r="M1167" s="22" t="n">
        <f aca="false">IF(E1167&gt;0,ROUND(E1167*'UCO e Filme'!$A$2,2),0)</f>
        <v>0</v>
      </c>
      <c r="N1167" s="22" t="n">
        <f aca="false">IF(I1167&gt;0,ROUND(I1167*'UCO e Filme'!$A$11,2),0)</f>
        <v>0</v>
      </c>
      <c r="O1167" s="22" t="n">
        <f aca="false">ROUND(L1167+M1167+N1167,2)</f>
        <v>501.37</v>
      </c>
    </row>
    <row r="1168" customFormat="false" ht="11.25" hidden="false" customHeight="true" outlineLevel="0" collapsed="false">
      <c r="A1168" s="17" t="n">
        <v>30720109</v>
      </c>
      <c r="B1168" s="17" t="s">
        <v>1212</v>
      </c>
      <c r="C1168" s="23" t="n">
        <v>1</v>
      </c>
      <c r="D1168" s="25" t="s">
        <v>93</v>
      </c>
      <c r="E1168" s="19"/>
      <c r="F1168" s="21" t="n">
        <v>1</v>
      </c>
      <c r="G1168" s="21" t="n">
        <v>2</v>
      </c>
      <c r="H1168" s="21"/>
      <c r="I1168" s="21"/>
      <c r="J1168" s="21"/>
      <c r="K1168" s="22" t="n">
        <f aca="false">INDEX('Porte Honorário'!B:D,MATCH(TabJud!D1168,'Porte Honorário'!A:A,0),1)</f>
        <v>250.68</v>
      </c>
      <c r="L1168" s="22" t="n">
        <f aca="false">ROUND(C1168*K1168,2)</f>
        <v>250.68</v>
      </c>
      <c r="M1168" s="22" t="n">
        <f aca="false">IF(E1168&gt;0,ROUND(E1168*'UCO e Filme'!$A$2,2),0)</f>
        <v>0</v>
      </c>
      <c r="N1168" s="22" t="n">
        <f aca="false">IF(I1168&gt;0,ROUND(I1168*'UCO e Filme'!$A$11,2),0)</f>
        <v>0</v>
      </c>
      <c r="O1168" s="22" t="n">
        <f aca="false">ROUND(L1168+M1168+N1168,2)</f>
        <v>250.68</v>
      </c>
    </row>
    <row r="1169" customFormat="false" ht="11.25" hidden="false" customHeight="true" outlineLevel="0" collapsed="false">
      <c r="A1169" s="17" t="n">
        <v>30720117</v>
      </c>
      <c r="B1169" s="17" t="s">
        <v>1213</v>
      </c>
      <c r="C1169" s="23" t="n">
        <v>1</v>
      </c>
      <c r="D1169" s="25" t="s">
        <v>296</v>
      </c>
      <c r="E1169" s="19"/>
      <c r="F1169" s="21" t="n">
        <v>2</v>
      </c>
      <c r="G1169" s="21" t="n">
        <v>3</v>
      </c>
      <c r="H1169" s="21"/>
      <c r="I1169" s="21"/>
      <c r="J1169" s="21"/>
      <c r="K1169" s="22" t="n">
        <f aca="false">INDEX('Porte Honorário'!B:D,MATCH(TabJud!D1169,'Porte Honorário'!A:A,0),1)</f>
        <v>709.46</v>
      </c>
      <c r="L1169" s="22" t="n">
        <f aca="false">ROUND(C1169*K1169,2)</f>
        <v>709.46</v>
      </c>
      <c r="M1169" s="22" t="n">
        <f aca="false">IF(E1169&gt;0,ROUND(E1169*'UCO e Filme'!$A$2,2),0)</f>
        <v>0</v>
      </c>
      <c r="N1169" s="22" t="n">
        <f aca="false">IF(I1169&gt;0,ROUND(I1169*'UCO e Filme'!$A$11,2),0)</f>
        <v>0</v>
      </c>
      <c r="O1169" s="22" t="n">
        <f aca="false">ROUND(L1169+M1169+N1169,2)</f>
        <v>709.46</v>
      </c>
    </row>
    <row r="1170" customFormat="false" ht="11.25" hidden="false" customHeight="true" outlineLevel="0" collapsed="false">
      <c r="A1170" s="17" t="n">
        <v>30720125</v>
      </c>
      <c r="B1170" s="17" t="s">
        <v>1214</v>
      </c>
      <c r="C1170" s="23" t="n">
        <v>1</v>
      </c>
      <c r="D1170" s="25" t="s">
        <v>73</v>
      </c>
      <c r="E1170" s="19"/>
      <c r="F1170" s="21" t="n">
        <v>2</v>
      </c>
      <c r="G1170" s="21" t="n">
        <v>2</v>
      </c>
      <c r="H1170" s="21"/>
      <c r="I1170" s="21"/>
      <c r="J1170" s="21"/>
      <c r="K1170" s="22" t="n">
        <f aca="false">INDEX('Porte Honorário'!B:D,MATCH(TabJud!D1170,'Porte Honorário'!A:A,0),1)</f>
        <v>360.46</v>
      </c>
      <c r="L1170" s="22" t="n">
        <f aca="false">ROUND(C1170*K1170,2)</f>
        <v>360.46</v>
      </c>
      <c r="M1170" s="22" t="n">
        <f aca="false">IF(E1170&gt;0,ROUND(E1170*'UCO e Filme'!$A$2,2),0)</f>
        <v>0</v>
      </c>
      <c r="N1170" s="22" t="n">
        <f aca="false">IF(I1170&gt;0,ROUND(I1170*'UCO e Filme'!$A$11,2),0)</f>
        <v>0</v>
      </c>
      <c r="O1170" s="22" t="n">
        <f aca="false">ROUND(L1170+M1170+N1170,2)</f>
        <v>360.46</v>
      </c>
    </row>
    <row r="1171" customFormat="false" ht="11.25" hidden="false" customHeight="true" outlineLevel="0" collapsed="false">
      <c r="A1171" s="17" t="n">
        <v>30720133</v>
      </c>
      <c r="B1171" s="17" t="s">
        <v>1215</v>
      </c>
      <c r="C1171" s="23" t="n">
        <v>1</v>
      </c>
      <c r="D1171" s="25" t="s">
        <v>296</v>
      </c>
      <c r="E1171" s="19"/>
      <c r="F1171" s="21" t="n">
        <v>2</v>
      </c>
      <c r="G1171" s="21" t="n">
        <v>4</v>
      </c>
      <c r="H1171" s="21"/>
      <c r="I1171" s="21"/>
      <c r="J1171" s="21"/>
      <c r="K1171" s="22" t="n">
        <f aca="false">INDEX('Porte Honorário'!B:D,MATCH(TabJud!D1171,'Porte Honorário'!A:A,0),1)</f>
        <v>709.46</v>
      </c>
      <c r="L1171" s="22" t="n">
        <f aca="false">ROUND(C1171*K1171,2)</f>
        <v>709.46</v>
      </c>
      <c r="M1171" s="22" t="n">
        <f aca="false">IF(E1171&gt;0,ROUND(E1171*'UCO e Filme'!$A$2,2),0)</f>
        <v>0</v>
      </c>
      <c r="N1171" s="22" t="n">
        <f aca="false">IF(I1171&gt;0,ROUND(I1171*'UCO e Filme'!$A$11,2),0)</f>
        <v>0</v>
      </c>
      <c r="O1171" s="22" t="n">
        <f aca="false">ROUND(L1171+M1171+N1171,2)</f>
        <v>709.46</v>
      </c>
    </row>
    <row r="1172" customFormat="false" ht="11.25" hidden="false" customHeight="true" outlineLevel="0" collapsed="false">
      <c r="A1172" s="17" t="n">
        <v>30720141</v>
      </c>
      <c r="B1172" s="17" t="s">
        <v>1216</v>
      </c>
      <c r="C1172" s="23" t="n">
        <v>1</v>
      </c>
      <c r="D1172" s="25" t="s">
        <v>71</v>
      </c>
      <c r="E1172" s="19"/>
      <c r="F1172" s="21" t="n">
        <v>1</v>
      </c>
      <c r="G1172" s="21" t="n">
        <v>2</v>
      </c>
      <c r="H1172" s="21"/>
      <c r="I1172" s="21"/>
      <c r="J1172" s="21"/>
      <c r="K1172" s="22" t="n">
        <f aca="false">INDEX('Porte Honorário'!B:D,MATCH(TabJud!D1172,'Porte Honorário'!A:A,0),1)</f>
        <v>309.68</v>
      </c>
      <c r="L1172" s="22" t="n">
        <f aca="false">ROUND(C1172*K1172,2)</f>
        <v>309.68</v>
      </c>
      <c r="M1172" s="22" t="n">
        <f aca="false">IF(E1172&gt;0,ROUND(E1172*'UCO e Filme'!$A$2,2),0)</f>
        <v>0</v>
      </c>
      <c r="N1172" s="22" t="n">
        <f aca="false">IF(I1172&gt;0,ROUND(I1172*'UCO e Filme'!$A$11,2),0)</f>
        <v>0</v>
      </c>
      <c r="O1172" s="22" t="n">
        <f aca="false">ROUND(L1172+M1172+N1172,2)</f>
        <v>309.68</v>
      </c>
    </row>
    <row r="1173" customFormat="false" ht="11.25" hidden="false" customHeight="true" outlineLevel="0" collapsed="false">
      <c r="A1173" s="17" t="n">
        <v>30720150</v>
      </c>
      <c r="B1173" s="17" t="s">
        <v>1217</v>
      </c>
      <c r="C1173" s="23" t="n">
        <v>1</v>
      </c>
      <c r="D1173" s="25" t="s">
        <v>71</v>
      </c>
      <c r="E1173" s="19"/>
      <c r="F1173" s="21" t="n">
        <v>1</v>
      </c>
      <c r="G1173" s="21" t="n">
        <v>2</v>
      </c>
      <c r="H1173" s="21"/>
      <c r="I1173" s="21"/>
      <c r="J1173" s="21"/>
      <c r="K1173" s="22" t="n">
        <f aca="false">INDEX('Porte Honorário'!B:D,MATCH(TabJud!D1173,'Porte Honorário'!A:A,0),1)</f>
        <v>309.68</v>
      </c>
      <c r="L1173" s="22" t="n">
        <f aca="false">ROUND(C1173*K1173,2)</f>
        <v>309.68</v>
      </c>
      <c r="M1173" s="22" t="n">
        <f aca="false">IF(E1173&gt;0,ROUND(E1173*'UCO e Filme'!$A$2,2),0)</f>
        <v>0</v>
      </c>
      <c r="N1173" s="22" t="n">
        <f aca="false">IF(I1173&gt;0,ROUND(I1173*'UCO e Filme'!$A$11,2),0)</f>
        <v>0</v>
      </c>
      <c r="O1173" s="22" t="n">
        <f aca="false">ROUND(L1173+M1173+N1173,2)</f>
        <v>309.68</v>
      </c>
    </row>
    <row r="1174" customFormat="false" ht="11.25" hidden="false" customHeight="true" outlineLevel="0" collapsed="false">
      <c r="A1174" s="17" t="n">
        <v>30720168</v>
      </c>
      <c r="B1174" s="17" t="s">
        <v>1218</v>
      </c>
      <c r="C1174" s="23" t="n">
        <v>1</v>
      </c>
      <c r="D1174" s="25" t="s">
        <v>337</v>
      </c>
      <c r="E1174" s="19"/>
      <c r="F1174" s="21" t="n">
        <v>1</v>
      </c>
      <c r="G1174" s="21" t="n">
        <v>2</v>
      </c>
      <c r="H1174" s="21"/>
      <c r="I1174" s="21"/>
      <c r="J1174" s="21"/>
      <c r="K1174" s="22" t="n">
        <f aca="false">INDEX('Porte Honorário'!B:D,MATCH(TabJud!D1174,'Porte Honorário'!A:A,0),1)</f>
        <v>417.82</v>
      </c>
      <c r="L1174" s="22" t="n">
        <f aca="false">ROUND(C1174*K1174,2)</f>
        <v>417.82</v>
      </c>
      <c r="M1174" s="22" t="n">
        <f aca="false">IF(E1174&gt;0,ROUND(E1174*'UCO e Filme'!$A$2,2),0)</f>
        <v>0</v>
      </c>
      <c r="N1174" s="22" t="n">
        <f aca="false">IF(I1174&gt;0,ROUND(I1174*'UCO e Filme'!$A$11,2),0)</f>
        <v>0</v>
      </c>
      <c r="O1174" s="22" t="n">
        <f aca="false">ROUND(L1174+M1174+N1174,2)</f>
        <v>417.82</v>
      </c>
    </row>
    <row r="1175" customFormat="false" ht="11.25" hidden="false" customHeight="true" outlineLevel="0" collapsed="false">
      <c r="A1175" s="17" t="n">
        <v>30720176</v>
      </c>
      <c r="B1175" s="17" t="s">
        <v>1219</v>
      </c>
      <c r="C1175" s="23" t="n">
        <v>1</v>
      </c>
      <c r="D1175" s="25" t="s">
        <v>337</v>
      </c>
      <c r="E1175" s="19"/>
      <c r="F1175" s="21" t="n">
        <v>1</v>
      </c>
      <c r="G1175" s="21" t="n">
        <v>4</v>
      </c>
      <c r="H1175" s="21"/>
      <c r="I1175" s="21"/>
      <c r="J1175" s="21"/>
      <c r="K1175" s="22" t="n">
        <f aca="false">INDEX('Porte Honorário'!B:D,MATCH(TabJud!D1175,'Porte Honorário'!A:A,0),1)</f>
        <v>417.82</v>
      </c>
      <c r="L1175" s="22" t="n">
        <f aca="false">ROUND(C1175*K1175,2)</f>
        <v>417.82</v>
      </c>
      <c r="M1175" s="22" t="n">
        <f aca="false">IF(E1175&gt;0,ROUND(E1175*'UCO e Filme'!$A$2,2),0)</f>
        <v>0</v>
      </c>
      <c r="N1175" s="22" t="n">
        <f aca="false">IF(I1175&gt;0,ROUND(I1175*'UCO e Filme'!$A$11,2),0)</f>
        <v>0</v>
      </c>
      <c r="O1175" s="22" t="n">
        <f aca="false">ROUND(L1175+M1175+N1175,2)</f>
        <v>417.82</v>
      </c>
    </row>
    <row r="1176" customFormat="false" ht="30.95" hidden="false" customHeight="true" outlineLevel="0" collapsed="false">
      <c r="A1176" s="14" t="s">
        <v>1220</v>
      </c>
      <c r="B1176" s="14"/>
      <c r="C1176" s="14"/>
      <c r="D1176" s="14"/>
      <c r="E1176" s="14"/>
      <c r="F1176" s="14"/>
      <c r="G1176" s="14"/>
      <c r="H1176" s="14"/>
      <c r="I1176" s="14"/>
      <c r="J1176" s="14"/>
      <c r="K1176" s="14"/>
      <c r="L1176" s="14"/>
      <c r="M1176" s="14"/>
      <c r="N1176" s="14"/>
      <c r="O1176" s="14"/>
    </row>
    <row r="1177" customFormat="false" ht="27.75" hidden="false" customHeight="true" outlineLevel="0" collapsed="false">
      <c r="A1177" s="17" t="n">
        <v>30721016</v>
      </c>
      <c r="B1177" s="17" t="s">
        <v>1221</v>
      </c>
      <c r="C1177" s="23" t="n">
        <v>1</v>
      </c>
      <c r="D1177" s="25" t="s">
        <v>343</v>
      </c>
      <c r="E1177" s="19"/>
      <c r="F1177" s="21" t="n">
        <v>2</v>
      </c>
      <c r="G1177" s="21" t="n">
        <v>4</v>
      </c>
      <c r="H1177" s="21"/>
      <c r="I1177" s="21"/>
      <c r="J1177" s="21"/>
      <c r="K1177" s="22" t="n">
        <f aca="false">INDEX('Porte Honorário'!B:D,MATCH(TabJud!D1177,'Porte Honorário'!A:A,0),1)</f>
        <v>909.36</v>
      </c>
      <c r="L1177" s="22" t="n">
        <f aca="false">ROUND(C1177*K1177,2)</f>
        <v>909.36</v>
      </c>
      <c r="M1177" s="22" t="n">
        <f aca="false">IF(E1177&gt;0,ROUND(E1177*'UCO e Filme'!$A$2,2),0)</f>
        <v>0</v>
      </c>
      <c r="N1177" s="22" t="n">
        <f aca="false">IF(I1177&gt;0,ROUND(I1177*'UCO e Filme'!$A$11,2),0)</f>
        <v>0</v>
      </c>
      <c r="O1177" s="22" t="n">
        <f aca="false">ROUND(L1177+M1177+N1177,2)</f>
        <v>909.36</v>
      </c>
    </row>
    <row r="1178" customFormat="false" ht="11.25" hidden="false" customHeight="true" outlineLevel="0" collapsed="false">
      <c r="A1178" s="17" t="n">
        <v>30721024</v>
      </c>
      <c r="B1178" s="17" t="s">
        <v>1222</v>
      </c>
      <c r="C1178" s="23" t="n">
        <v>1</v>
      </c>
      <c r="D1178" s="25" t="s">
        <v>310</v>
      </c>
      <c r="E1178" s="19"/>
      <c r="F1178" s="21" t="n">
        <v>2</v>
      </c>
      <c r="G1178" s="21" t="n">
        <v>3</v>
      </c>
      <c r="H1178" s="21"/>
      <c r="I1178" s="21"/>
      <c r="J1178" s="21"/>
      <c r="K1178" s="22" t="n">
        <f aca="false">INDEX('Porte Honorário'!B:D,MATCH(TabJud!D1178,'Porte Honorário'!A:A,0),1)</f>
        <v>802.86</v>
      </c>
      <c r="L1178" s="22" t="n">
        <f aca="false">ROUND(C1178*K1178,2)</f>
        <v>802.86</v>
      </c>
      <c r="M1178" s="22" t="n">
        <f aca="false">IF(E1178&gt;0,ROUND(E1178*'UCO e Filme'!$A$2,2),0)</f>
        <v>0</v>
      </c>
      <c r="N1178" s="22" t="n">
        <f aca="false">IF(I1178&gt;0,ROUND(I1178*'UCO e Filme'!$A$11,2),0)</f>
        <v>0</v>
      </c>
      <c r="O1178" s="22" t="n">
        <f aca="false">ROUND(L1178+M1178+N1178,2)</f>
        <v>802.86</v>
      </c>
    </row>
    <row r="1179" customFormat="false" ht="11.25" hidden="false" customHeight="true" outlineLevel="0" collapsed="false">
      <c r="A1179" s="17" t="n">
        <v>30721032</v>
      </c>
      <c r="B1179" s="17" t="s">
        <v>1223</v>
      </c>
      <c r="C1179" s="23" t="n">
        <v>1</v>
      </c>
      <c r="D1179" s="25" t="s">
        <v>71</v>
      </c>
      <c r="E1179" s="19"/>
      <c r="F1179" s="21" t="n">
        <v>1</v>
      </c>
      <c r="G1179" s="21" t="n">
        <v>1</v>
      </c>
      <c r="H1179" s="21"/>
      <c r="I1179" s="21"/>
      <c r="J1179" s="21"/>
      <c r="K1179" s="22" t="n">
        <f aca="false">INDEX('Porte Honorário'!B:D,MATCH(TabJud!D1179,'Porte Honorário'!A:A,0),1)</f>
        <v>309.68</v>
      </c>
      <c r="L1179" s="22" t="n">
        <f aca="false">ROUND(C1179*K1179,2)</f>
        <v>309.68</v>
      </c>
      <c r="M1179" s="22" t="n">
        <f aca="false">IF(E1179&gt;0,ROUND(E1179*'UCO e Filme'!$A$2,2),0)</f>
        <v>0</v>
      </c>
      <c r="N1179" s="22" t="n">
        <f aca="false">IF(I1179&gt;0,ROUND(I1179*'UCO e Filme'!$A$11,2),0)</f>
        <v>0</v>
      </c>
      <c r="O1179" s="22" t="n">
        <f aca="false">ROUND(L1179+M1179+N1179,2)</f>
        <v>309.68</v>
      </c>
    </row>
    <row r="1180" customFormat="false" ht="11.25" hidden="false" customHeight="true" outlineLevel="0" collapsed="false">
      <c r="A1180" s="17" t="n">
        <v>30721040</v>
      </c>
      <c r="B1180" s="17" t="s">
        <v>1224</v>
      </c>
      <c r="C1180" s="23" t="n">
        <v>1</v>
      </c>
      <c r="D1180" s="25" t="s">
        <v>337</v>
      </c>
      <c r="E1180" s="19"/>
      <c r="F1180" s="21" t="n">
        <v>1</v>
      </c>
      <c r="G1180" s="21" t="n">
        <v>3</v>
      </c>
      <c r="H1180" s="21"/>
      <c r="I1180" s="21"/>
      <c r="J1180" s="21"/>
      <c r="K1180" s="22" t="n">
        <f aca="false">INDEX('Porte Honorário'!B:D,MATCH(TabJud!D1180,'Porte Honorário'!A:A,0),1)</f>
        <v>417.82</v>
      </c>
      <c r="L1180" s="22" t="n">
        <f aca="false">ROUND(C1180*K1180,2)</f>
        <v>417.82</v>
      </c>
      <c r="M1180" s="22" t="n">
        <f aca="false">IF(E1180&gt;0,ROUND(E1180*'UCO e Filme'!$A$2,2),0)</f>
        <v>0</v>
      </c>
      <c r="N1180" s="22" t="n">
        <f aca="false">IF(I1180&gt;0,ROUND(I1180*'UCO e Filme'!$A$11,2),0)</f>
        <v>0</v>
      </c>
      <c r="O1180" s="22" t="n">
        <f aca="false">ROUND(L1180+M1180+N1180,2)</f>
        <v>417.82</v>
      </c>
    </row>
    <row r="1181" customFormat="false" ht="11.25" hidden="false" customHeight="true" outlineLevel="0" collapsed="false">
      <c r="A1181" s="17" t="n">
        <v>30721059</v>
      </c>
      <c r="B1181" s="17" t="s">
        <v>1225</v>
      </c>
      <c r="C1181" s="23" t="n">
        <v>1</v>
      </c>
      <c r="D1181" s="25" t="s">
        <v>296</v>
      </c>
      <c r="E1181" s="19"/>
      <c r="F1181" s="21" t="n">
        <v>1</v>
      </c>
      <c r="G1181" s="21" t="n">
        <v>3</v>
      </c>
      <c r="H1181" s="21"/>
      <c r="I1181" s="21"/>
      <c r="J1181" s="21"/>
      <c r="K1181" s="22" t="n">
        <f aca="false">INDEX('Porte Honorário'!B:D,MATCH(TabJud!D1181,'Porte Honorário'!A:A,0),1)</f>
        <v>709.46</v>
      </c>
      <c r="L1181" s="22" t="n">
        <f aca="false">ROUND(C1181*K1181,2)</f>
        <v>709.46</v>
      </c>
      <c r="M1181" s="22" t="n">
        <f aca="false">IF(E1181&gt;0,ROUND(E1181*'UCO e Filme'!$A$2,2),0)</f>
        <v>0</v>
      </c>
      <c r="N1181" s="22" t="n">
        <f aca="false">IF(I1181&gt;0,ROUND(I1181*'UCO e Filme'!$A$11,2),0)</f>
        <v>0</v>
      </c>
      <c r="O1181" s="22" t="n">
        <f aca="false">ROUND(L1181+M1181+N1181,2)</f>
        <v>709.46</v>
      </c>
    </row>
    <row r="1182" customFormat="false" ht="11.25" hidden="false" customHeight="true" outlineLevel="0" collapsed="false">
      <c r="A1182" s="17" t="n">
        <v>30721067</v>
      </c>
      <c r="B1182" s="17" t="s">
        <v>1226</v>
      </c>
      <c r="C1182" s="23" t="n">
        <v>1</v>
      </c>
      <c r="D1182" s="25" t="s">
        <v>264</v>
      </c>
      <c r="E1182" s="19"/>
      <c r="F1182" s="21" t="n">
        <v>1</v>
      </c>
      <c r="G1182" s="21" t="n">
        <v>5</v>
      </c>
      <c r="H1182" s="21"/>
      <c r="I1182" s="21"/>
      <c r="J1182" s="21"/>
      <c r="K1182" s="22" t="n">
        <f aca="false">INDEX('Porte Honorário'!B:D,MATCH(TabJud!D1182,'Porte Honorário'!A:A,0),1)</f>
        <v>852.02</v>
      </c>
      <c r="L1182" s="22" t="n">
        <f aca="false">ROUND(C1182*K1182,2)</f>
        <v>852.02</v>
      </c>
      <c r="M1182" s="22" t="n">
        <f aca="false">IF(E1182&gt;0,ROUND(E1182*'UCO e Filme'!$A$2,2),0)</f>
        <v>0</v>
      </c>
      <c r="N1182" s="22" t="n">
        <f aca="false">IF(I1182&gt;0,ROUND(I1182*'UCO e Filme'!$A$11,2),0)</f>
        <v>0</v>
      </c>
      <c r="O1182" s="22" t="n">
        <f aca="false">ROUND(L1182+M1182+N1182,2)</f>
        <v>852.02</v>
      </c>
    </row>
    <row r="1183" customFormat="false" ht="11.25" hidden="false" customHeight="true" outlineLevel="0" collapsed="false">
      <c r="A1183" s="17" t="n">
        <v>30721075</v>
      </c>
      <c r="B1183" s="17" t="s">
        <v>1227</v>
      </c>
      <c r="C1183" s="23" t="n">
        <v>1</v>
      </c>
      <c r="D1183" s="25" t="s">
        <v>310</v>
      </c>
      <c r="E1183" s="19"/>
      <c r="F1183" s="21" t="n">
        <v>1</v>
      </c>
      <c r="G1183" s="21" t="n">
        <v>3</v>
      </c>
      <c r="H1183" s="21"/>
      <c r="I1183" s="21"/>
      <c r="J1183" s="21"/>
      <c r="K1183" s="22" t="n">
        <f aca="false">INDEX('Porte Honorário'!B:D,MATCH(TabJud!D1183,'Porte Honorário'!A:A,0),1)</f>
        <v>802.86</v>
      </c>
      <c r="L1183" s="22" t="n">
        <f aca="false">ROUND(C1183*K1183,2)</f>
        <v>802.86</v>
      </c>
      <c r="M1183" s="22" t="n">
        <f aca="false">IF(E1183&gt;0,ROUND(E1183*'UCO e Filme'!$A$2,2),0)</f>
        <v>0</v>
      </c>
      <c r="N1183" s="22" t="n">
        <f aca="false">IF(I1183&gt;0,ROUND(I1183*'UCO e Filme'!$A$11,2),0)</f>
        <v>0</v>
      </c>
      <c r="O1183" s="22" t="n">
        <f aca="false">ROUND(L1183+M1183+N1183,2)</f>
        <v>802.86</v>
      </c>
    </row>
    <row r="1184" customFormat="false" ht="11.25" hidden="false" customHeight="true" outlineLevel="0" collapsed="false">
      <c r="A1184" s="17" t="n">
        <v>30721083</v>
      </c>
      <c r="B1184" s="17" t="s">
        <v>1228</v>
      </c>
      <c r="C1184" s="23" t="n">
        <v>1</v>
      </c>
      <c r="D1184" s="25" t="s">
        <v>69</v>
      </c>
      <c r="E1184" s="19"/>
      <c r="F1184" s="21" t="n">
        <v>1</v>
      </c>
      <c r="G1184" s="21" t="n">
        <v>1</v>
      </c>
      <c r="H1184" s="21"/>
      <c r="I1184" s="21"/>
      <c r="J1184" s="21"/>
      <c r="K1184" s="22" t="n">
        <f aca="false">INDEX('Porte Honorário'!B:D,MATCH(TabJud!D1184,'Porte Honorário'!A:A,0),1)</f>
        <v>209.71</v>
      </c>
      <c r="L1184" s="22" t="n">
        <f aca="false">ROUND(C1184*K1184,2)</f>
        <v>209.71</v>
      </c>
      <c r="M1184" s="22" t="n">
        <f aca="false">IF(E1184&gt;0,ROUND(E1184*'UCO e Filme'!$A$2,2),0)</f>
        <v>0</v>
      </c>
      <c r="N1184" s="22" t="n">
        <f aca="false">IF(I1184&gt;0,ROUND(I1184*'UCO e Filme'!$A$11,2),0)</f>
        <v>0</v>
      </c>
      <c r="O1184" s="22" t="n">
        <f aca="false">ROUND(L1184+M1184+N1184,2)</f>
        <v>209.71</v>
      </c>
    </row>
    <row r="1185" customFormat="false" ht="11.25" hidden="false" customHeight="true" outlineLevel="0" collapsed="false">
      <c r="A1185" s="17" t="n">
        <v>30721091</v>
      </c>
      <c r="B1185" s="17" t="s">
        <v>1229</v>
      </c>
      <c r="C1185" s="23" t="n">
        <v>1</v>
      </c>
      <c r="D1185" s="25" t="s">
        <v>103</v>
      </c>
      <c r="E1185" s="19"/>
      <c r="F1185" s="21" t="n">
        <v>1</v>
      </c>
      <c r="G1185" s="21" t="n">
        <v>1</v>
      </c>
      <c r="H1185" s="21"/>
      <c r="I1185" s="21"/>
      <c r="J1185" s="21"/>
      <c r="K1185" s="22" t="n">
        <f aca="false">INDEX('Porte Honorário'!B:D,MATCH(TabJud!D1185,'Porte Honorário'!A:A,0),1)</f>
        <v>183.5</v>
      </c>
      <c r="L1185" s="22" t="n">
        <f aca="false">ROUND(C1185*K1185,2)</f>
        <v>183.5</v>
      </c>
      <c r="M1185" s="22" t="n">
        <f aca="false">IF(E1185&gt;0,ROUND(E1185*'UCO e Filme'!$A$2,2),0)</f>
        <v>0</v>
      </c>
      <c r="N1185" s="22" t="n">
        <f aca="false">IF(I1185&gt;0,ROUND(I1185*'UCO e Filme'!$A$11,2),0)</f>
        <v>0</v>
      </c>
      <c r="O1185" s="22" t="n">
        <f aca="false">ROUND(L1185+M1185+N1185,2)</f>
        <v>183.5</v>
      </c>
    </row>
    <row r="1186" customFormat="false" ht="11.25" hidden="false" customHeight="true" outlineLevel="0" collapsed="false">
      <c r="A1186" s="17" t="n">
        <v>30721105</v>
      </c>
      <c r="B1186" s="17" t="s">
        <v>1230</v>
      </c>
      <c r="C1186" s="23" t="n">
        <v>1</v>
      </c>
      <c r="D1186" s="25" t="s">
        <v>69</v>
      </c>
      <c r="E1186" s="19"/>
      <c r="F1186" s="21" t="n">
        <v>1</v>
      </c>
      <c r="G1186" s="21" t="n">
        <v>1</v>
      </c>
      <c r="H1186" s="21"/>
      <c r="I1186" s="21"/>
      <c r="J1186" s="21"/>
      <c r="K1186" s="22" t="n">
        <f aca="false">INDEX('Porte Honorário'!B:D,MATCH(TabJud!D1186,'Porte Honorário'!A:A,0),1)</f>
        <v>209.71</v>
      </c>
      <c r="L1186" s="22" t="n">
        <f aca="false">ROUND(C1186*K1186,2)</f>
        <v>209.71</v>
      </c>
      <c r="M1186" s="22" t="n">
        <f aca="false">IF(E1186&gt;0,ROUND(E1186*'UCO e Filme'!$A$2,2),0)</f>
        <v>0</v>
      </c>
      <c r="N1186" s="22" t="n">
        <f aca="false">IF(I1186&gt;0,ROUND(I1186*'UCO e Filme'!$A$11,2),0)</f>
        <v>0</v>
      </c>
      <c r="O1186" s="22" t="n">
        <f aca="false">ROUND(L1186+M1186+N1186,2)</f>
        <v>209.71</v>
      </c>
    </row>
    <row r="1187" customFormat="false" ht="11.25" hidden="false" customHeight="true" outlineLevel="0" collapsed="false">
      <c r="A1187" s="17" t="n">
        <v>30721113</v>
      </c>
      <c r="B1187" s="17" t="s">
        <v>1231</v>
      </c>
      <c r="C1187" s="23" t="n">
        <v>1</v>
      </c>
      <c r="D1187" s="25" t="s">
        <v>144</v>
      </c>
      <c r="E1187" s="19"/>
      <c r="F1187" s="21" t="n">
        <v>1</v>
      </c>
      <c r="G1187" s="21" t="n">
        <v>3</v>
      </c>
      <c r="H1187" s="21"/>
      <c r="I1187" s="21"/>
      <c r="J1187" s="21"/>
      <c r="K1187" s="22" t="n">
        <f aca="false">INDEX('Porte Honorário'!B:D,MATCH(TabJud!D1187,'Porte Honorário'!A:A,0),1)</f>
        <v>501.37</v>
      </c>
      <c r="L1187" s="22" t="n">
        <f aca="false">ROUND(C1187*K1187,2)</f>
        <v>501.37</v>
      </c>
      <c r="M1187" s="22" t="n">
        <f aca="false">IF(E1187&gt;0,ROUND(E1187*'UCO e Filme'!$A$2,2),0)</f>
        <v>0</v>
      </c>
      <c r="N1187" s="22" t="n">
        <f aca="false">IF(I1187&gt;0,ROUND(I1187*'UCO e Filme'!$A$11,2),0)</f>
        <v>0</v>
      </c>
      <c r="O1187" s="22" t="n">
        <f aca="false">ROUND(L1187+M1187+N1187,2)</f>
        <v>501.37</v>
      </c>
    </row>
    <row r="1188" customFormat="false" ht="11.25" hidden="false" customHeight="true" outlineLevel="0" collapsed="false">
      <c r="A1188" s="17" t="n">
        <v>30721121</v>
      </c>
      <c r="B1188" s="17" t="s">
        <v>1232</v>
      </c>
      <c r="C1188" s="23" t="n">
        <v>1</v>
      </c>
      <c r="D1188" s="25" t="s">
        <v>310</v>
      </c>
      <c r="E1188" s="19"/>
      <c r="F1188" s="21" t="n">
        <v>2</v>
      </c>
      <c r="G1188" s="21" t="n">
        <v>3</v>
      </c>
      <c r="H1188" s="21"/>
      <c r="I1188" s="21"/>
      <c r="J1188" s="21"/>
      <c r="K1188" s="22" t="n">
        <f aca="false">INDEX('Porte Honorário'!B:D,MATCH(TabJud!D1188,'Porte Honorário'!A:A,0),1)</f>
        <v>802.86</v>
      </c>
      <c r="L1188" s="22" t="n">
        <f aca="false">ROUND(C1188*K1188,2)</f>
        <v>802.86</v>
      </c>
      <c r="M1188" s="22" t="n">
        <f aca="false">IF(E1188&gt;0,ROUND(E1188*'UCO e Filme'!$A$2,2),0)</f>
        <v>0</v>
      </c>
      <c r="N1188" s="22" t="n">
        <f aca="false">IF(I1188&gt;0,ROUND(I1188*'UCO e Filme'!$A$11,2),0)</f>
        <v>0</v>
      </c>
      <c r="O1188" s="22" t="n">
        <f aca="false">ROUND(L1188+M1188+N1188,2)</f>
        <v>802.86</v>
      </c>
    </row>
    <row r="1189" customFormat="false" ht="11.25" hidden="false" customHeight="true" outlineLevel="0" collapsed="false">
      <c r="A1189" s="17" t="n">
        <v>30721130</v>
      </c>
      <c r="B1189" s="17" t="s">
        <v>1233</v>
      </c>
      <c r="C1189" s="23" t="n">
        <v>1</v>
      </c>
      <c r="D1189" s="25" t="s">
        <v>64</v>
      </c>
      <c r="E1189" s="19"/>
      <c r="F1189" s="21"/>
      <c r="G1189" s="21" t="n">
        <v>0</v>
      </c>
      <c r="H1189" s="21"/>
      <c r="I1189" s="21"/>
      <c r="J1189" s="21"/>
      <c r="K1189" s="22" t="n">
        <f aca="false">INDEX('Porte Honorário'!B:D,MATCH(TabJud!D1189,'Porte Honorário'!A:A,0),1)</f>
        <v>65.56</v>
      </c>
      <c r="L1189" s="22" t="n">
        <f aca="false">ROUND(C1189*K1189,2)</f>
        <v>65.56</v>
      </c>
      <c r="M1189" s="22" t="n">
        <f aca="false">IF(E1189&gt;0,ROUND(E1189*'UCO e Filme'!$A$2,2),0)</f>
        <v>0</v>
      </c>
      <c r="N1189" s="22" t="n">
        <f aca="false">IF(I1189&gt;0,ROUND(I1189*'UCO e Filme'!$A$11,2),0)</f>
        <v>0</v>
      </c>
      <c r="O1189" s="22" t="n">
        <f aca="false">ROUND(L1189+M1189+N1189,2)</f>
        <v>65.56</v>
      </c>
    </row>
    <row r="1190" customFormat="false" ht="11.25" hidden="false" customHeight="true" outlineLevel="0" collapsed="false">
      <c r="A1190" s="17" t="n">
        <v>30721148</v>
      </c>
      <c r="B1190" s="17" t="s">
        <v>1234</v>
      </c>
      <c r="C1190" s="23" t="n">
        <v>1</v>
      </c>
      <c r="D1190" s="25" t="s">
        <v>71</v>
      </c>
      <c r="E1190" s="19"/>
      <c r="F1190" s="21" t="n">
        <v>1</v>
      </c>
      <c r="G1190" s="21" t="n">
        <v>2</v>
      </c>
      <c r="H1190" s="21"/>
      <c r="I1190" s="21"/>
      <c r="J1190" s="21"/>
      <c r="K1190" s="22" t="n">
        <f aca="false">INDEX('Porte Honorário'!B:D,MATCH(TabJud!D1190,'Porte Honorário'!A:A,0),1)</f>
        <v>309.68</v>
      </c>
      <c r="L1190" s="22" t="n">
        <f aca="false">ROUND(C1190*K1190,2)</f>
        <v>309.68</v>
      </c>
      <c r="M1190" s="22" t="n">
        <f aca="false">IF(E1190&gt;0,ROUND(E1190*'UCO e Filme'!$A$2,2),0)</f>
        <v>0</v>
      </c>
      <c r="N1190" s="22" t="n">
        <f aca="false">IF(I1190&gt;0,ROUND(I1190*'UCO e Filme'!$A$11,2),0)</f>
        <v>0</v>
      </c>
      <c r="O1190" s="22" t="n">
        <f aca="false">ROUND(L1190+M1190+N1190,2)</f>
        <v>309.68</v>
      </c>
    </row>
    <row r="1191" customFormat="false" ht="11.25" hidden="false" customHeight="true" outlineLevel="0" collapsed="false">
      <c r="A1191" s="17" t="n">
        <v>30721156</v>
      </c>
      <c r="B1191" s="17" t="s">
        <v>1235</v>
      </c>
      <c r="C1191" s="23" t="n">
        <v>1</v>
      </c>
      <c r="D1191" s="25" t="s">
        <v>146</v>
      </c>
      <c r="E1191" s="19"/>
      <c r="F1191" s="21" t="n">
        <v>1</v>
      </c>
      <c r="G1191" s="21" t="n">
        <v>1</v>
      </c>
      <c r="H1191" s="21"/>
      <c r="I1191" s="21"/>
      <c r="J1191" s="21"/>
      <c r="K1191" s="22" t="n">
        <f aca="false">INDEX('Porte Honorário'!B:D,MATCH(TabJud!D1191,'Porte Honorário'!A:A,0),1)</f>
        <v>104.87</v>
      </c>
      <c r="L1191" s="22" t="n">
        <f aca="false">ROUND(C1191*K1191,2)</f>
        <v>104.87</v>
      </c>
      <c r="M1191" s="22" t="n">
        <f aca="false">IF(E1191&gt;0,ROUND(E1191*'UCO e Filme'!$A$2,2),0)</f>
        <v>0</v>
      </c>
      <c r="N1191" s="22" t="n">
        <f aca="false">IF(I1191&gt;0,ROUND(I1191*'UCO e Filme'!$A$11,2),0)</f>
        <v>0</v>
      </c>
      <c r="O1191" s="22" t="n">
        <f aca="false">ROUND(L1191+M1191+N1191,2)</f>
        <v>104.87</v>
      </c>
    </row>
    <row r="1192" customFormat="false" ht="11.25" hidden="false" customHeight="true" outlineLevel="0" collapsed="false">
      <c r="A1192" s="17" t="n">
        <v>30721164</v>
      </c>
      <c r="B1192" s="17" t="s">
        <v>1236</v>
      </c>
      <c r="C1192" s="23" t="n">
        <v>1</v>
      </c>
      <c r="D1192" s="25" t="s">
        <v>337</v>
      </c>
      <c r="E1192" s="19"/>
      <c r="F1192" s="21" t="n">
        <v>1</v>
      </c>
      <c r="G1192" s="21" t="n">
        <v>3</v>
      </c>
      <c r="H1192" s="21"/>
      <c r="I1192" s="21"/>
      <c r="J1192" s="21"/>
      <c r="K1192" s="22" t="n">
        <f aca="false">INDEX('Porte Honorário'!B:D,MATCH(TabJud!D1192,'Porte Honorário'!A:A,0),1)</f>
        <v>417.82</v>
      </c>
      <c r="L1192" s="22" t="n">
        <f aca="false">ROUND(C1192*K1192,2)</f>
        <v>417.82</v>
      </c>
      <c r="M1192" s="22" t="n">
        <f aca="false">IF(E1192&gt;0,ROUND(E1192*'UCO e Filme'!$A$2,2),0)</f>
        <v>0</v>
      </c>
      <c r="N1192" s="22" t="n">
        <f aca="false">IF(I1192&gt;0,ROUND(I1192*'UCO e Filme'!$A$11,2),0)</f>
        <v>0</v>
      </c>
      <c r="O1192" s="22" t="n">
        <f aca="false">ROUND(L1192+M1192+N1192,2)</f>
        <v>417.82</v>
      </c>
    </row>
    <row r="1193" customFormat="false" ht="11.25" hidden="false" customHeight="true" outlineLevel="0" collapsed="false">
      <c r="A1193" s="17" t="n">
        <v>30721172</v>
      </c>
      <c r="B1193" s="17" t="s">
        <v>1237</v>
      </c>
      <c r="C1193" s="23" t="n">
        <v>1</v>
      </c>
      <c r="D1193" s="25" t="s">
        <v>146</v>
      </c>
      <c r="E1193" s="19"/>
      <c r="F1193" s="21"/>
      <c r="G1193" s="21" t="n">
        <v>0</v>
      </c>
      <c r="H1193" s="21"/>
      <c r="I1193" s="21"/>
      <c r="J1193" s="21"/>
      <c r="K1193" s="22" t="n">
        <f aca="false">INDEX('Porte Honorário'!B:D,MATCH(TabJud!D1193,'Porte Honorário'!A:A,0),1)</f>
        <v>104.87</v>
      </c>
      <c r="L1193" s="22" t="n">
        <f aca="false">ROUND(C1193*K1193,2)</f>
        <v>104.87</v>
      </c>
      <c r="M1193" s="22" t="n">
        <f aca="false">IF(E1193&gt;0,ROUND(E1193*'UCO e Filme'!$A$2,2),0)</f>
        <v>0</v>
      </c>
      <c r="N1193" s="22" t="n">
        <f aca="false">IF(I1193&gt;0,ROUND(I1193*'UCO e Filme'!$A$11,2),0)</f>
        <v>0</v>
      </c>
      <c r="O1193" s="22" t="n">
        <f aca="false">ROUND(L1193+M1193+N1193,2)</f>
        <v>104.87</v>
      </c>
    </row>
    <row r="1194" customFormat="false" ht="11.25" hidden="false" customHeight="true" outlineLevel="0" collapsed="false">
      <c r="A1194" s="17" t="n">
        <v>30721180</v>
      </c>
      <c r="B1194" s="17" t="s">
        <v>1238</v>
      </c>
      <c r="C1194" s="23" t="n">
        <v>1</v>
      </c>
      <c r="D1194" s="25" t="s">
        <v>93</v>
      </c>
      <c r="E1194" s="19"/>
      <c r="F1194" s="21" t="n">
        <v>1</v>
      </c>
      <c r="G1194" s="21" t="n">
        <v>2</v>
      </c>
      <c r="H1194" s="21"/>
      <c r="I1194" s="21"/>
      <c r="J1194" s="21"/>
      <c r="K1194" s="22" t="n">
        <f aca="false">INDEX('Porte Honorário'!B:D,MATCH(TabJud!D1194,'Porte Honorário'!A:A,0),1)</f>
        <v>250.68</v>
      </c>
      <c r="L1194" s="22" t="n">
        <f aca="false">ROUND(C1194*K1194,2)</f>
        <v>250.68</v>
      </c>
      <c r="M1194" s="22" t="n">
        <f aca="false">IF(E1194&gt;0,ROUND(E1194*'UCO e Filme'!$A$2,2),0)</f>
        <v>0</v>
      </c>
      <c r="N1194" s="22" t="n">
        <f aca="false">IF(I1194&gt;0,ROUND(I1194*'UCO e Filme'!$A$11,2),0)</f>
        <v>0</v>
      </c>
      <c r="O1194" s="22" t="n">
        <f aca="false">ROUND(L1194+M1194+N1194,2)</f>
        <v>250.68</v>
      </c>
    </row>
    <row r="1195" customFormat="false" ht="11.25" hidden="false" customHeight="true" outlineLevel="0" collapsed="false">
      <c r="A1195" s="17" t="n">
        <v>30721199</v>
      </c>
      <c r="B1195" s="17" t="s">
        <v>1239</v>
      </c>
      <c r="C1195" s="23" t="n">
        <v>1</v>
      </c>
      <c r="D1195" s="25" t="s">
        <v>144</v>
      </c>
      <c r="E1195" s="19"/>
      <c r="F1195" s="21" t="n">
        <v>1</v>
      </c>
      <c r="G1195" s="21" t="n">
        <v>2</v>
      </c>
      <c r="H1195" s="21"/>
      <c r="I1195" s="21"/>
      <c r="J1195" s="21"/>
      <c r="K1195" s="22" t="n">
        <f aca="false">INDEX('Porte Honorário'!B:D,MATCH(TabJud!D1195,'Porte Honorário'!A:A,0),1)</f>
        <v>501.37</v>
      </c>
      <c r="L1195" s="22" t="n">
        <f aca="false">ROUND(C1195*K1195,2)</f>
        <v>501.37</v>
      </c>
      <c r="M1195" s="22" t="n">
        <f aca="false">IF(E1195&gt;0,ROUND(E1195*'UCO e Filme'!$A$2,2),0)</f>
        <v>0</v>
      </c>
      <c r="N1195" s="22" t="n">
        <f aca="false">IF(I1195&gt;0,ROUND(I1195*'UCO e Filme'!$A$11,2),0)</f>
        <v>0</v>
      </c>
      <c r="O1195" s="22" t="n">
        <f aca="false">ROUND(L1195+M1195+N1195,2)</f>
        <v>501.37</v>
      </c>
    </row>
    <row r="1196" customFormat="false" ht="11.25" hidden="false" customHeight="true" outlineLevel="0" collapsed="false">
      <c r="A1196" s="17" t="n">
        <v>30721202</v>
      </c>
      <c r="B1196" s="17" t="s">
        <v>1240</v>
      </c>
      <c r="C1196" s="23" t="n">
        <v>1</v>
      </c>
      <c r="D1196" s="25" t="s">
        <v>82</v>
      </c>
      <c r="E1196" s="19"/>
      <c r="F1196" s="21"/>
      <c r="G1196" s="21" t="n">
        <v>1</v>
      </c>
      <c r="H1196" s="21"/>
      <c r="I1196" s="21"/>
      <c r="J1196" s="21"/>
      <c r="K1196" s="22" t="n">
        <f aca="false">INDEX('Porte Honorário'!B:D,MATCH(TabJud!D1196,'Porte Honorário'!A:A,0),1)</f>
        <v>88.48</v>
      </c>
      <c r="L1196" s="22" t="n">
        <f aca="false">ROUND(C1196*K1196,2)</f>
        <v>88.48</v>
      </c>
      <c r="M1196" s="22" t="n">
        <f aca="false">IF(E1196&gt;0,ROUND(E1196*'UCO e Filme'!$A$2,2),0)</f>
        <v>0</v>
      </c>
      <c r="N1196" s="22" t="n">
        <f aca="false">IF(I1196&gt;0,ROUND(I1196*'UCO e Filme'!$A$11,2),0)</f>
        <v>0</v>
      </c>
      <c r="O1196" s="22" t="n">
        <f aca="false">ROUND(L1196+M1196+N1196,2)</f>
        <v>88.48</v>
      </c>
    </row>
    <row r="1197" customFormat="false" ht="11.25" hidden="false" customHeight="true" outlineLevel="0" collapsed="false">
      <c r="A1197" s="17" t="n">
        <v>30721210</v>
      </c>
      <c r="B1197" s="17" t="s">
        <v>1241</v>
      </c>
      <c r="C1197" s="23" t="n">
        <v>1</v>
      </c>
      <c r="D1197" s="25" t="s">
        <v>600</v>
      </c>
      <c r="E1197" s="19"/>
      <c r="F1197" s="21" t="n">
        <v>2</v>
      </c>
      <c r="G1197" s="21" t="n">
        <v>3</v>
      </c>
      <c r="H1197" s="21"/>
      <c r="I1197" s="21"/>
      <c r="J1197" s="21"/>
      <c r="K1197" s="22" t="n">
        <f aca="false">INDEX('Porte Honorário'!B:D,MATCH(TabJud!D1197,'Porte Honorário'!A:A,0),1)</f>
        <v>599.66</v>
      </c>
      <c r="L1197" s="22" t="n">
        <f aca="false">ROUND(C1197*K1197,2)</f>
        <v>599.66</v>
      </c>
      <c r="M1197" s="22" t="n">
        <f aca="false">IF(E1197&gt;0,ROUND(E1197*'UCO e Filme'!$A$2,2),0)</f>
        <v>0</v>
      </c>
      <c r="N1197" s="22" t="n">
        <f aca="false">IF(I1197&gt;0,ROUND(I1197*'UCO e Filme'!$A$11,2),0)</f>
        <v>0</v>
      </c>
      <c r="O1197" s="22" t="n">
        <f aca="false">ROUND(L1197+M1197+N1197,2)</f>
        <v>599.66</v>
      </c>
    </row>
    <row r="1198" customFormat="false" ht="11.25" hidden="false" customHeight="true" outlineLevel="0" collapsed="false">
      <c r="A1198" s="17" t="n">
        <v>30721229</v>
      </c>
      <c r="B1198" s="17" t="s">
        <v>1242</v>
      </c>
      <c r="C1198" s="23" t="n">
        <v>1</v>
      </c>
      <c r="D1198" s="25" t="s">
        <v>73</v>
      </c>
      <c r="E1198" s="19"/>
      <c r="F1198" s="21" t="n">
        <v>1</v>
      </c>
      <c r="G1198" s="21" t="n">
        <v>2</v>
      </c>
      <c r="H1198" s="21"/>
      <c r="I1198" s="21"/>
      <c r="J1198" s="21"/>
      <c r="K1198" s="22" t="n">
        <f aca="false">INDEX('Porte Honorário'!B:D,MATCH(TabJud!D1198,'Porte Honorário'!A:A,0),1)</f>
        <v>360.46</v>
      </c>
      <c r="L1198" s="22" t="n">
        <f aca="false">ROUND(C1198*K1198,2)</f>
        <v>360.46</v>
      </c>
      <c r="M1198" s="22" t="n">
        <f aca="false">IF(E1198&gt;0,ROUND(E1198*'UCO e Filme'!$A$2,2),0)</f>
        <v>0</v>
      </c>
      <c r="N1198" s="22" t="n">
        <f aca="false">IF(I1198&gt;0,ROUND(I1198*'UCO e Filme'!$A$11,2),0)</f>
        <v>0</v>
      </c>
      <c r="O1198" s="22" t="n">
        <f aca="false">ROUND(L1198+M1198+N1198,2)</f>
        <v>360.46</v>
      </c>
    </row>
    <row r="1199" customFormat="false" ht="11.25" hidden="false" customHeight="true" outlineLevel="0" collapsed="false">
      <c r="A1199" s="17" t="n">
        <v>30721237</v>
      </c>
      <c r="B1199" s="17" t="s">
        <v>1243</v>
      </c>
      <c r="C1199" s="23" t="n">
        <v>1</v>
      </c>
      <c r="D1199" s="25" t="s">
        <v>73</v>
      </c>
      <c r="E1199" s="19"/>
      <c r="F1199" s="21" t="n">
        <v>1</v>
      </c>
      <c r="G1199" s="21" t="n">
        <v>3</v>
      </c>
      <c r="H1199" s="21"/>
      <c r="I1199" s="21"/>
      <c r="J1199" s="21"/>
      <c r="K1199" s="22" t="n">
        <f aca="false">INDEX('Porte Honorário'!B:D,MATCH(TabJud!D1199,'Porte Honorário'!A:A,0),1)</f>
        <v>360.46</v>
      </c>
      <c r="L1199" s="22" t="n">
        <f aca="false">ROUND(C1199*K1199,2)</f>
        <v>360.46</v>
      </c>
      <c r="M1199" s="22" t="n">
        <f aca="false">IF(E1199&gt;0,ROUND(E1199*'UCO e Filme'!$A$2,2),0)</f>
        <v>0</v>
      </c>
      <c r="N1199" s="22" t="n">
        <f aca="false">IF(I1199&gt;0,ROUND(I1199*'UCO e Filme'!$A$11,2),0)</f>
        <v>0</v>
      </c>
      <c r="O1199" s="22" t="n">
        <f aca="false">ROUND(L1199+M1199+N1199,2)</f>
        <v>360.46</v>
      </c>
    </row>
    <row r="1200" customFormat="false" ht="11.25" hidden="false" customHeight="true" outlineLevel="0" collapsed="false">
      <c r="A1200" s="17" t="n">
        <v>30721245</v>
      </c>
      <c r="B1200" s="17" t="s">
        <v>1244</v>
      </c>
      <c r="C1200" s="23" t="n">
        <v>1</v>
      </c>
      <c r="D1200" s="25" t="s">
        <v>73</v>
      </c>
      <c r="E1200" s="19"/>
      <c r="F1200" s="21" t="n">
        <v>1</v>
      </c>
      <c r="G1200" s="21" t="n">
        <v>2</v>
      </c>
      <c r="H1200" s="21"/>
      <c r="I1200" s="21"/>
      <c r="J1200" s="21"/>
      <c r="K1200" s="22" t="n">
        <f aca="false">INDEX('Porte Honorário'!B:D,MATCH(TabJud!D1200,'Porte Honorário'!A:A,0),1)</f>
        <v>360.46</v>
      </c>
      <c r="L1200" s="22" t="n">
        <f aca="false">ROUND(C1200*K1200,2)</f>
        <v>360.46</v>
      </c>
      <c r="M1200" s="22" t="n">
        <f aca="false">IF(E1200&gt;0,ROUND(E1200*'UCO e Filme'!$A$2,2),0)</f>
        <v>0</v>
      </c>
      <c r="N1200" s="22" t="n">
        <f aca="false">IF(I1200&gt;0,ROUND(I1200*'UCO e Filme'!$A$11,2),0)</f>
        <v>0</v>
      </c>
      <c r="O1200" s="22" t="n">
        <f aca="false">ROUND(L1200+M1200+N1200,2)</f>
        <v>360.46</v>
      </c>
    </row>
    <row r="1201" customFormat="false" ht="11.25" hidden="false" customHeight="true" outlineLevel="0" collapsed="false">
      <c r="A1201" s="17" t="n">
        <v>30721253</v>
      </c>
      <c r="B1201" s="17" t="s">
        <v>1245</v>
      </c>
      <c r="C1201" s="23" t="n">
        <v>1</v>
      </c>
      <c r="D1201" s="25" t="s">
        <v>343</v>
      </c>
      <c r="E1201" s="19"/>
      <c r="F1201" s="21" t="n">
        <v>2</v>
      </c>
      <c r="G1201" s="21" t="n">
        <v>4</v>
      </c>
      <c r="H1201" s="21"/>
      <c r="I1201" s="21"/>
      <c r="J1201" s="21"/>
      <c r="K1201" s="22" t="n">
        <f aca="false">INDEX('Porte Honorário'!B:D,MATCH(TabJud!D1201,'Porte Honorário'!A:A,0),1)</f>
        <v>909.36</v>
      </c>
      <c r="L1201" s="22" t="n">
        <f aca="false">ROUND(C1201*K1201,2)</f>
        <v>909.36</v>
      </c>
      <c r="M1201" s="22" t="n">
        <f aca="false">IF(E1201&gt;0,ROUND(E1201*'UCO e Filme'!$A$2,2),0)</f>
        <v>0</v>
      </c>
      <c r="N1201" s="22" t="n">
        <f aca="false">IF(I1201&gt;0,ROUND(I1201*'UCO e Filme'!$A$11,2),0)</f>
        <v>0</v>
      </c>
      <c r="O1201" s="22" t="n">
        <f aca="false">ROUND(L1201+M1201+N1201,2)</f>
        <v>909.36</v>
      </c>
    </row>
    <row r="1202" customFormat="false" ht="30.95" hidden="false" customHeight="true" outlineLevel="0" collapsed="false">
      <c r="A1202" s="14" t="s">
        <v>1246</v>
      </c>
      <c r="B1202" s="14"/>
      <c r="C1202" s="14"/>
      <c r="D1202" s="14"/>
      <c r="E1202" s="14"/>
      <c r="F1202" s="14"/>
      <c r="G1202" s="14"/>
      <c r="H1202" s="14"/>
      <c r="I1202" s="14"/>
      <c r="J1202" s="14"/>
      <c r="K1202" s="14"/>
      <c r="L1202" s="14"/>
      <c r="M1202" s="14"/>
      <c r="N1202" s="14"/>
      <c r="O1202" s="14"/>
    </row>
    <row r="1203" customFormat="false" ht="27.75" hidden="false" customHeight="true" outlineLevel="0" collapsed="false">
      <c r="A1203" s="17" t="n">
        <v>30722012</v>
      </c>
      <c r="B1203" s="17" t="s">
        <v>1247</v>
      </c>
      <c r="C1203" s="23" t="n">
        <v>1</v>
      </c>
      <c r="D1203" s="25" t="s">
        <v>52</v>
      </c>
      <c r="E1203" s="19"/>
      <c r="F1203" s="21" t="n">
        <v>1</v>
      </c>
      <c r="G1203" s="21" t="n">
        <v>2</v>
      </c>
      <c r="H1203" s="21"/>
      <c r="I1203" s="21"/>
      <c r="J1203" s="21"/>
      <c r="K1203" s="22" t="n">
        <f aca="false">INDEX('Porte Honorário'!B:D,MATCH(TabJud!D1203,'Porte Honorário'!A:A,0),1)</f>
        <v>144.2</v>
      </c>
      <c r="L1203" s="22" t="n">
        <f aca="false">ROUND(C1203*K1203,2)</f>
        <v>144.2</v>
      </c>
      <c r="M1203" s="22" t="n">
        <f aca="false">IF(E1203&gt;0,ROUND(E1203*'UCO e Filme'!$A$2,2),0)</f>
        <v>0</v>
      </c>
      <c r="N1203" s="22" t="n">
        <f aca="false">IF(I1203&gt;0,ROUND(I1203*'UCO e Filme'!$A$11,2),0)</f>
        <v>0</v>
      </c>
      <c r="O1203" s="22" t="n">
        <f aca="false">ROUND(L1203+M1203+N1203,2)</f>
        <v>144.2</v>
      </c>
    </row>
    <row r="1204" customFormat="false" ht="11.25" hidden="false" customHeight="true" outlineLevel="0" collapsed="false">
      <c r="A1204" s="17" t="n">
        <v>30722039</v>
      </c>
      <c r="B1204" s="17" t="s">
        <v>1248</v>
      </c>
      <c r="C1204" s="23" t="n">
        <v>1</v>
      </c>
      <c r="D1204" s="25" t="s">
        <v>82</v>
      </c>
      <c r="E1204" s="19"/>
      <c r="F1204" s="21"/>
      <c r="G1204" s="21" t="n">
        <v>1</v>
      </c>
      <c r="H1204" s="21"/>
      <c r="I1204" s="21"/>
      <c r="J1204" s="21"/>
      <c r="K1204" s="22" t="n">
        <f aca="false">INDEX('Porte Honorário'!B:D,MATCH(TabJud!D1204,'Porte Honorário'!A:A,0),1)</f>
        <v>88.48</v>
      </c>
      <c r="L1204" s="22" t="n">
        <f aca="false">ROUND(C1204*K1204,2)</f>
        <v>88.48</v>
      </c>
      <c r="M1204" s="22" t="n">
        <f aca="false">IF(E1204&gt;0,ROUND(E1204*'UCO e Filme'!$A$2,2),0)</f>
        <v>0</v>
      </c>
      <c r="N1204" s="22" t="n">
        <f aca="false">IF(I1204&gt;0,ROUND(I1204*'UCO e Filme'!$A$11,2),0)</f>
        <v>0</v>
      </c>
      <c r="O1204" s="22" t="n">
        <f aca="false">ROUND(L1204+M1204+N1204,2)</f>
        <v>88.48</v>
      </c>
    </row>
    <row r="1205" customFormat="false" ht="11.25" hidden="false" customHeight="true" outlineLevel="0" collapsed="false">
      <c r="A1205" s="17" t="n">
        <v>30722047</v>
      </c>
      <c r="B1205" s="17" t="s">
        <v>1249</v>
      </c>
      <c r="C1205" s="23" t="n">
        <v>1</v>
      </c>
      <c r="D1205" s="25" t="s">
        <v>141</v>
      </c>
      <c r="E1205" s="19"/>
      <c r="F1205" s="21" t="n">
        <v>2</v>
      </c>
      <c r="G1205" s="21" t="n">
        <v>3</v>
      </c>
      <c r="H1205" s="21"/>
      <c r="I1205" s="21"/>
      <c r="J1205" s="21"/>
      <c r="K1205" s="22" t="n">
        <f aca="false">INDEX('Porte Honorário'!B:D,MATCH(TabJud!D1205,'Porte Honorário'!A:A,0),1)</f>
        <v>334.24</v>
      </c>
      <c r="L1205" s="22" t="n">
        <f aca="false">ROUND(C1205*K1205,2)</f>
        <v>334.24</v>
      </c>
      <c r="M1205" s="22" t="n">
        <f aca="false">IF(E1205&gt;0,ROUND(E1205*'UCO e Filme'!$A$2,2),0)</f>
        <v>0</v>
      </c>
      <c r="N1205" s="22" t="n">
        <f aca="false">IF(I1205&gt;0,ROUND(I1205*'UCO e Filme'!$A$11,2),0)</f>
        <v>0</v>
      </c>
      <c r="O1205" s="22" t="n">
        <f aca="false">ROUND(L1205+M1205+N1205,2)</f>
        <v>334.24</v>
      </c>
    </row>
    <row r="1206" customFormat="false" ht="11.25" hidden="false" customHeight="true" outlineLevel="0" collapsed="false">
      <c r="A1206" s="17" t="n">
        <v>30722055</v>
      </c>
      <c r="B1206" s="17" t="s">
        <v>1250</v>
      </c>
      <c r="C1206" s="23" t="n">
        <v>1</v>
      </c>
      <c r="D1206" s="25" t="s">
        <v>71</v>
      </c>
      <c r="E1206" s="19"/>
      <c r="F1206" s="21" t="n">
        <v>1</v>
      </c>
      <c r="G1206" s="21" t="n">
        <v>2</v>
      </c>
      <c r="H1206" s="21"/>
      <c r="I1206" s="21"/>
      <c r="J1206" s="21"/>
      <c r="K1206" s="22" t="n">
        <f aca="false">INDEX('Porte Honorário'!B:D,MATCH(TabJud!D1206,'Porte Honorário'!A:A,0),1)</f>
        <v>309.68</v>
      </c>
      <c r="L1206" s="22" t="n">
        <f aca="false">ROUND(C1206*K1206,2)</f>
        <v>309.68</v>
      </c>
      <c r="M1206" s="22" t="n">
        <f aca="false">IF(E1206&gt;0,ROUND(E1206*'UCO e Filme'!$A$2,2),0)</f>
        <v>0</v>
      </c>
      <c r="N1206" s="22" t="n">
        <f aca="false">IF(I1206&gt;0,ROUND(I1206*'UCO e Filme'!$A$11,2),0)</f>
        <v>0</v>
      </c>
      <c r="O1206" s="22" t="n">
        <f aca="false">ROUND(L1206+M1206+N1206,2)</f>
        <v>309.68</v>
      </c>
    </row>
    <row r="1207" customFormat="false" ht="11.25" hidden="false" customHeight="true" outlineLevel="0" collapsed="false">
      <c r="A1207" s="17" t="n">
        <v>30722063</v>
      </c>
      <c r="B1207" s="17" t="s">
        <v>1251</v>
      </c>
      <c r="C1207" s="23" t="n">
        <v>1</v>
      </c>
      <c r="D1207" s="25" t="s">
        <v>73</v>
      </c>
      <c r="E1207" s="19"/>
      <c r="F1207" s="21" t="n">
        <v>1</v>
      </c>
      <c r="G1207" s="21" t="n">
        <v>3</v>
      </c>
      <c r="H1207" s="21"/>
      <c r="I1207" s="21"/>
      <c r="J1207" s="21"/>
      <c r="K1207" s="22" t="n">
        <f aca="false">INDEX('Porte Honorário'!B:D,MATCH(TabJud!D1207,'Porte Honorário'!A:A,0),1)</f>
        <v>360.46</v>
      </c>
      <c r="L1207" s="22" t="n">
        <f aca="false">ROUND(C1207*K1207,2)</f>
        <v>360.46</v>
      </c>
      <c r="M1207" s="22" t="n">
        <f aca="false">IF(E1207&gt;0,ROUND(E1207*'UCO e Filme'!$A$2,2),0)</f>
        <v>0</v>
      </c>
      <c r="N1207" s="22" t="n">
        <f aca="false">IF(I1207&gt;0,ROUND(I1207*'UCO e Filme'!$A$11,2),0)</f>
        <v>0</v>
      </c>
      <c r="O1207" s="22" t="n">
        <f aca="false">ROUND(L1207+M1207+N1207,2)</f>
        <v>360.46</v>
      </c>
    </row>
    <row r="1208" customFormat="false" ht="11.25" hidden="false" customHeight="true" outlineLevel="0" collapsed="false">
      <c r="A1208" s="17" t="n">
        <v>30722071</v>
      </c>
      <c r="B1208" s="17" t="s">
        <v>1252</v>
      </c>
      <c r="C1208" s="23" t="n">
        <v>1</v>
      </c>
      <c r="D1208" s="25" t="s">
        <v>103</v>
      </c>
      <c r="E1208" s="19"/>
      <c r="F1208" s="21" t="n">
        <v>1</v>
      </c>
      <c r="G1208" s="21" t="n">
        <v>1</v>
      </c>
      <c r="H1208" s="21"/>
      <c r="I1208" s="21"/>
      <c r="J1208" s="21"/>
      <c r="K1208" s="22" t="n">
        <f aca="false">INDEX('Porte Honorário'!B:D,MATCH(TabJud!D1208,'Porte Honorário'!A:A,0),1)</f>
        <v>183.5</v>
      </c>
      <c r="L1208" s="22" t="n">
        <f aca="false">ROUND(C1208*K1208,2)</f>
        <v>183.5</v>
      </c>
      <c r="M1208" s="22" t="n">
        <f aca="false">IF(E1208&gt;0,ROUND(E1208*'UCO e Filme'!$A$2,2),0)</f>
        <v>0</v>
      </c>
      <c r="N1208" s="22" t="n">
        <f aca="false">IF(I1208&gt;0,ROUND(I1208*'UCO e Filme'!$A$11,2),0)</f>
        <v>0</v>
      </c>
      <c r="O1208" s="22" t="n">
        <f aca="false">ROUND(L1208+M1208+N1208,2)</f>
        <v>183.5</v>
      </c>
    </row>
    <row r="1209" customFormat="false" ht="11.25" hidden="false" customHeight="true" outlineLevel="0" collapsed="false">
      <c r="A1209" s="17" t="n">
        <v>30722080</v>
      </c>
      <c r="B1209" s="17" t="s">
        <v>1253</v>
      </c>
      <c r="C1209" s="23" t="n">
        <v>1</v>
      </c>
      <c r="D1209" s="25" t="s">
        <v>73</v>
      </c>
      <c r="E1209" s="19"/>
      <c r="F1209" s="21" t="n">
        <v>2</v>
      </c>
      <c r="G1209" s="21" t="n">
        <v>3</v>
      </c>
      <c r="H1209" s="21"/>
      <c r="I1209" s="21"/>
      <c r="J1209" s="21"/>
      <c r="K1209" s="22" t="n">
        <f aca="false">INDEX('Porte Honorário'!B:D,MATCH(TabJud!D1209,'Porte Honorário'!A:A,0),1)</f>
        <v>360.46</v>
      </c>
      <c r="L1209" s="22" t="n">
        <f aca="false">ROUND(C1209*K1209,2)</f>
        <v>360.46</v>
      </c>
      <c r="M1209" s="22" t="n">
        <f aca="false">IF(E1209&gt;0,ROUND(E1209*'UCO e Filme'!$A$2,2),0)</f>
        <v>0</v>
      </c>
      <c r="N1209" s="22" t="n">
        <f aca="false">IF(I1209&gt;0,ROUND(I1209*'UCO e Filme'!$A$11,2),0)</f>
        <v>0</v>
      </c>
      <c r="O1209" s="22" t="n">
        <f aca="false">ROUND(L1209+M1209+N1209,2)</f>
        <v>360.46</v>
      </c>
    </row>
    <row r="1210" customFormat="false" ht="11.25" hidden="false" customHeight="true" outlineLevel="0" collapsed="false">
      <c r="A1210" s="17" t="n">
        <v>30722098</v>
      </c>
      <c r="B1210" s="17" t="s">
        <v>1254</v>
      </c>
      <c r="C1210" s="23" t="n">
        <v>1</v>
      </c>
      <c r="D1210" s="25" t="s">
        <v>337</v>
      </c>
      <c r="E1210" s="19"/>
      <c r="F1210" s="21" t="n">
        <v>2</v>
      </c>
      <c r="G1210" s="21" t="n">
        <v>4</v>
      </c>
      <c r="H1210" s="21"/>
      <c r="I1210" s="21"/>
      <c r="J1210" s="21"/>
      <c r="K1210" s="22" t="n">
        <f aca="false">INDEX('Porte Honorário'!B:D,MATCH(TabJud!D1210,'Porte Honorário'!A:A,0),1)</f>
        <v>417.82</v>
      </c>
      <c r="L1210" s="22" t="n">
        <f aca="false">ROUND(C1210*K1210,2)</f>
        <v>417.82</v>
      </c>
      <c r="M1210" s="22" t="n">
        <f aca="false">IF(E1210&gt;0,ROUND(E1210*'UCO e Filme'!$A$2,2),0)</f>
        <v>0</v>
      </c>
      <c r="N1210" s="22" t="n">
        <f aca="false">IF(I1210&gt;0,ROUND(I1210*'UCO e Filme'!$A$11,2),0)</f>
        <v>0</v>
      </c>
      <c r="O1210" s="22" t="n">
        <f aca="false">ROUND(L1210+M1210+N1210,2)</f>
        <v>417.82</v>
      </c>
    </row>
    <row r="1211" customFormat="false" ht="11.25" hidden="false" customHeight="true" outlineLevel="0" collapsed="false">
      <c r="A1211" s="17" t="n">
        <v>30722101</v>
      </c>
      <c r="B1211" s="17" t="s">
        <v>1255</v>
      </c>
      <c r="C1211" s="23" t="n">
        <v>1</v>
      </c>
      <c r="D1211" s="25" t="s">
        <v>73</v>
      </c>
      <c r="E1211" s="19"/>
      <c r="F1211" s="21" t="n">
        <v>1</v>
      </c>
      <c r="G1211" s="21" t="n">
        <v>3</v>
      </c>
      <c r="H1211" s="21"/>
      <c r="I1211" s="21"/>
      <c r="J1211" s="21"/>
      <c r="K1211" s="22" t="n">
        <f aca="false">INDEX('Porte Honorário'!B:D,MATCH(TabJud!D1211,'Porte Honorário'!A:A,0),1)</f>
        <v>360.46</v>
      </c>
      <c r="L1211" s="22" t="n">
        <f aca="false">ROUND(C1211*K1211,2)</f>
        <v>360.46</v>
      </c>
      <c r="M1211" s="22" t="n">
        <f aca="false">IF(E1211&gt;0,ROUND(E1211*'UCO e Filme'!$A$2,2),0)</f>
        <v>0</v>
      </c>
      <c r="N1211" s="22" t="n">
        <f aca="false">IF(I1211&gt;0,ROUND(I1211*'UCO e Filme'!$A$11,2),0)</f>
        <v>0</v>
      </c>
      <c r="O1211" s="22" t="n">
        <f aca="false">ROUND(L1211+M1211+N1211,2)</f>
        <v>360.46</v>
      </c>
    </row>
    <row r="1212" customFormat="false" ht="11.25" hidden="false" customHeight="true" outlineLevel="0" collapsed="false">
      <c r="A1212" s="17" t="n">
        <v>30722110</v>
      </c>
      <c r="B1212" s="17" t="s">
        <v>1256</v>
      </c>
      <c r="C1212" s="23" t="n">
        <v>1</v>
      </c>
      <c r="D1212" s="25" t="s">
        <v>71</v>
      </c>
      <c r="E1212" s="19"/>
      <c r="F1212" s="21" t="n">
        <v>1</v>
      </c>
      <c r="G1212" s="21" t="n">
        <v>1</v>
      </c>
      <c r="H1212" s="21"/>
      <c r="I1212" s="21"/>
      <c r="J1212" s="21"/>
      <c r="K1212" s="22" t="n">
        <f aca="false">INDEX('Porte Honorário'!B:D,MATCH(TabJud!D1212,'Porte Honorário'!A:A,0),1)</f>
        <v>309.68</v>
      </c>
      <c r="L1212" s="22" t="n">
        <f aca="false">ROUND(C1212*K1212,2)</f>
        <v>309.68</v>
      </c>
      <c r="M1212" s="22" t="n">
        <f aca="false">IF(E1212&gt;0,ROUND(E1212*'UCO e Filme'!$A$2,2),0)</f>
        <v>0</v>
      </c>
      <c r="N1212" s="22" t="n">
        <f aca="false">IF(I1212&gt;0,ROUND(I1212*'UCO e Filme'!$A$11,2),0)</f>
        <v>0</v>
      </c>
      <c r="O1212" s="22" t="n">
        <f aca="false">ROUND(L1212+M1212+N1212,2)</f>
        <v>309.68</v>
      </c>
    </row>
    <row r="1213" customFormat="false" ht="11.25" hidden="false" customHeight="true" outlineLevel="0" collapsed="false">
      <c r="A1213" s="17" t="n">
        <v>30722128</v>
      </c>
      <c r="B1213" s="17" t="s">
        <v>1257</v>
      </c>
      <c r="C1213" s="23" t="n">
        <v>1</v>
      </c>
      <c r="D1213" s="25" t="s">
        <v>339</v>
      </c>
      <c r="E1213" s="19"/>
      <c r="F1213" s="21" t="n">
        <v>1</v>
      </c>
      <c r="G1213" s="21" t="n">
        <v>4</v>
      </c>
      <c r="H1213" s="21"/>
      <c r="I1213" s="21"/>
      <c r="J1213" s="21"/>
      <c r="K1213" s="22" t="n">
        <f aca="false">INDEX('Porte Honorário'!B:D,MATCH(TabJud!D1213,'Porte Honorário'!A:A,0),1)</f>
        <v>991.29</v>
      </c>
      <c r="L1213" s="22" t="n">
        <f aca="false">ROUND(C1213*K1213,2)</f>
        <v>991.29</v>
      </c>
      <c r="M1213" s="22" t="n">
        <f aca="false">IF(E1213&gt;0,ROUND(E1213*'UCO e Filme'!$A$2,2),0)</f>
        <v>0</v>
      </c>
      <c r="N1213" s="22" t="n">
        <f aca="false">IF(I1213&gt;0,ROUND(I1213*'UCO e Filme'!$A$11,2),0)</f>
        <v>0</v>
      </c>
      <c r="O1213" s="22" t="n">
        <f aca="false">ROUND(L1213+M1213+N1213,2)</f>
        <v>991.29</v>
      </c>
    </row>
    <row r="1214" customFormat="false" ht="11.25" hidden="false" customHeight="true" outlineLevel="0" collapsed="false">
      <c r="A1214" s="17" t="n">
        <v>30722136</v>
      </c>
      <c r="B1214" s="17" t="s">
        <v>1258</v>
      </c>
      <c r="C1214" s="23" t="n">
        <v>1</v>
      </c>
      <c r="D1214" s="25" t="s">
        <v>339</v>
      </c>
      <c r="E1214" s="19"/>
      <c r="F1214" s="21" t="n">
        <v>1</v>
      </c>
      <c r="G1214" s="21" t="n">
        <v>3</v>
      </c>
      <c r="H1214" s="21"/>
      <c r="I1214" s="21"/>
      <c r="J1214" s="21"/>
      <c r="K1214" s="22" t="n">
        <f aca="false">INDEX('Porte Honorário'!B:D,MATCH(TabJud!D1214,'Porte Honorário'!A:A,0),1)</f>
        <v>991.29</v>
      </c>
      <c r="L1214" s="22" t="n">
        <f aca="false">ROUND(C1214*K1214,2)</f>
        <v>991.29</v>
      </c>
      <c r="M1214" s="22" t="n">
        <f aca="false">IF(E1214&gt;0,ROUND(E1214*'UCO e Filme'!$A$2,2),0)</f>
        <v>0</v>
      </c>
      <c r="N1214" s="22" t="n">
        <f aca="false">IF(I1214&gt;0,ROUND(I1214*'UCO e Filme'!$A$11,2),0)</f>
        <v>0</v>
      </c>
      <c r="O1214" s="22" t="n">
        <f aca="false">ROUND(L1214+M1214+N1214,2)</f>
        <v>991.29</v>
      </c>
    </row>
    <row r="1215" customFormat="false" ht="11.25" hidden="false" customHeight="true" outlineLevel="0" collapsed="false">
      <c r="A1215" s="17" t="n">
        <v>30722144</v>
      </c>
      <c r="B1215" s="17" t="s">
        <v>1259</v>
      </c>
      <c r="C1215" s="23" t="n">
        <v>1</v>
      </c>
      <c r="D1215" s="25" t="s">
        <v>296</v>
      </c>
      <c r="E1215" s="19"/>
      <c r="F1215" s="21" t="n">
        <v>1</v>
      </c>
      <c r="G1215" s="21" t="n">
        <v>3</v>
      </c>
      <c r="H1215" s="21"/>
      <c r="I1215" s="21"/>
      <c r="J1215" s="21"/>
      <c r="K1215" s="22" t="n">
        <f aca="false">INDEX('Porte Honorário'!B:D,MATCH(TabJud!D1215,'Porte Honorário'!A:A,0),1)</f>
        <v>709.46</v>
      </c>
      <c r="L1215" s="22" t="n">
        <f aca="false">ROUND(C1215*K1215,2)</f>
        <v>709.46</v>
      </c>
      <c r="M1215" s="22" t="n">
        <f aca="false">IF(E1215&gt;0,ROUND(E1215*'UCO e Filme'!$A$2,2),0)</f>
        <v>0</v>
      </c>
      <c r="N1215" s="22" t="n">
        <f aca="false">IF(I1215&gt;0,ROUND(I1215*'UCO e Filme'!$A$11,2),0)</f>
        <v>0</v>
      </c>
      <c r="O1215" s="22" t="n">
        <f aca="false">ROUND(L1215+M1215+N1215,2)</f>
        <v>709.46</v>
      </c>
    </row>
    <row r="1216" customFormat="false" ht="11.25" hidden="false" customHeight="true" outlineLevel="0" collapsed="false">
      <c r="A1216" s="17" t="n">
        <v>30722152</v>
      </c>
      <c r="B1216" s="17" t="s">
        <v>1260</v>
      </c>
      <c r="C1216" s="23" t="n">
        <v>1</v>
      </c>
      <c r="D1216" s="25" t="s">
        <v>52</v>
      </c>
      <c r="E1216" s="19"/>
      <c r="F1216" s="21" t="n">
        <v>1</v>
      </c>
      <c r="G1216" s="21" t="n">
        <v>2</v>
      </c>
      <c r="H1216" s="21"/>
      <c r="I1216" s="21"/>
      <c r="J1216" s="21"/>
      <c r="K1216" s="22" t="n">
        <f aca="false">INDEX('Porte Honorário'!B:D,MATCH(TabJud!D1216,'Porte Honorário'!A:A,0),1)</f>
        <v>144.2</v>
      </c>
      <c r="L1216" s="22" t="n">
        <f aca="false">ROUND(C1216*K1216,2)</f>
        <v>144.2</v>
      </c>
      <c r="M1216" s="22" t="n">
        <f aca="false">IF(E1216&gt;0,ROUND(E1216*'UCO e Filme'!$A$2,2),0)</f>
        <v>0</v>
      </c>
      <c r="N1216" s="22" t="n">
        <f aca="false">IF(I1216&gt;0,ROUND(I1216*'UCO e Filme'!$A$11,2),0)</f>
        <v>0</v>
      </c>
      <c r="O1216" s="22" t="n">
        <f aca="false">ROUND(L1216+M1216+N1216,2)</f>
        <v>144.2</v>
      </c>
    </row>
    <row r="1217" customFormat="false" ht="11.25" hidden="false" customHeight="true" outlineLevel="0" collapsed="false">
      <c r="A1217" s="17" t="n">
        <v>30722160</v>
      </c>
      <c r="B1217" s="17" t="s">
        <v>1261</v>
      </c>
      <c r="C1217" s="23" t="n">
        <v>1</v>
      </c>
      <c r="D1217" s="25" t="s">
        <v>103</v>
      </c>
      <c r="E1217" s="19"/>
      <c r="F1217" s="21" t="n">
        <v>1</v>
      </c>
      <c r="G1217" s="21" t="n">
        <v>1</v>
      </c>
      <c r="H1217" s="21"/>
      <c r="I1217" s="21"/>
      <c r="J1217" s="21"/>
      <c r="K1217" s="22" t="n">
        <f aca="false">INDEX('Porte Honorário'!B:D,MATCH(TabJud!D1217,'Porte Honorário'!A:A,0),1)</f>
        <v>183.5</v>
      </c>
      <c r="L1217" s="22" t="n">
        <f aca="false">ROUND(C1217*K1217,2)</f>
        <v>183.5</v>
      </c>
      <c r="M1217" s="22" t="n">
        <f aca="false">IF(E1217&gt;0,ROUND(E1217*'UCO e Filme'!$A$2,2),0)</f>
        <v>0</v>
      </c>
      <c r="N1217" s="22" t="n">
        <f aca="false">IF(I1217&gt;0,ROUND(I1217*'UCO e Filme'!$A$11,2),0)</f>
        <v>0</v>
      </c>
      <c r="O1217" s="22" t="n">
        <f aca="false">ROUND(L1217+M1217+N1217,2)</f>
        <v>183.5</v>
      </c>
    </row>
    <row r="1218" customFormat="false" ht="11.25" hidden="false" customHeight="true" outlineLevel="0" collapsed="false">
      <c r="A1218" s="17" t="n">
        <v>30722179</v>
      </c>
      <c r="B1218" s="17" t="s">
        <v>1262</v>
      </c>
      <c r="C1218" s="23" t="n">
        <v>1</v>
      </c>
      <c r="D1218" s="25" t="s">
        <v>73</v>
      </c>
      <c r="E1218" s="19"/>
      <c r="F1218" s="21" t="n">
        <v>1</v>
      </c>
      <c r="G1218" s="21" t="n">
        <v>3</v>
      </c>
      <c r="H1218" s="21"/>
      <c r="I1218" s="21"/>
      <c r="J1218" s="21"/>
      <c r="K1218" s="22" t="n">
        <f aca="false">INDEX('Porte Honorário'!B:D,MATCH(TabJud!D1218,'Porte Honorário'!A:A,0),1)</f>
        <v>360.46</v>
      </c>
      <c r="L1218" s="22" t="n">
        <f aca="false">ROUND(C1218*K1218,2)</f>
        <v>360.46</v>
      </c>
      <c r="M1218" s="22" t="n">
        <f aca="false">IF(E1218&gt;0,ROUND(E1218*'UCO e Filme'!$A$2,2),0)</f>
        <v>0</v>
      </c>
      <c r="N1218" s="22" t="n">
        <f aca="false">IF(I1218&gt;0,ROUND(I1218*'UCO e Filme'!$A$11,2),0)</f>
        <v>0</v>
      </c>
      <c r="O1218" s="22" t="n">
        <f aca="false">ROUND(L1218+M1218+N1218,2)</f>
        <v>360.46</v>
      </c>
    </row>
    <row r="1219" customFormat="false" ht="11.25" hidden="false" customHeight="true" outlineLevel="0" collapsed="false">
      <c r="A1219" s="17" t="n">
        <v>30722209</v>
      </c>
      <c r="B1219" s="17" t="s">
        <v>1263</v>
      </c>
      <c r="C1219" s="23" t="n">
        <v>1</v>
      </c>
      <c r="D1219" s="25" t="s">
        <v>73</v>
      </c>
      <c r="E1219" s="19"/>
      <c r="F1219" s="21" t="n">
        <v>1</v>
      </c>
      <c r="G1219" s="21" t="n">
        <v>2</v>
      </c>
      <c r="H1219" s="21"/>
      <c r="I1219" s="21"/>
      <c r="J1219" s="21"/>
      <c r="K1219" s="22" t="n">
        <f aca="false">INDEX('Porte Honorário'!B:D,MATCH(TabJud!D1219,'Porte Honorário'!A:A,0),1)</f>
        <v>360.46</v>
      </c>
      <c r="L1219" s="22" t="n">
        <f aca="false">ROUND(C1219*K1219,2)</f>
        <v>360.46</v>
      </c>
      <c r="M1219" s="22" t="n">
        <f aca="false">IF(E1219&gt;0,ROUND(E1219*'UCO e Filme'!$A$2,2),0)</f>
        <v>0</v>
      </c>
      <c r="N1219" s="22" t="n">
        <f aca="false">IF(I1219&gt;0,ROUND(I1219*'UCO e Filme'!$A$11,2),0)</f>
        <v>0</v>
      </c>
      <c r="O1219" s="22" t="n">
        <f aca="false">ROUND(L1219+M1219+N1219,2)</f>
        <v>360.46</v>
      </c>
    </row>
    <row r="1220" customFormat="false" ht="11.25" hidden="false" customHeight="true" outlineLevel="0" collapsed="false">
      <c r="A1220" s="17" t="n">
        <v>30722217</v>
      </c>
      <c r="B1220" s="17" t="s">
        <v>1264</v>
      </c>
      <c r="C1220" s="23" t="n">
        <v>1</v>
      </c>
      <c r="D1220" s="25" t="s">
        <v>69</v>
      </c>
      <c r="E1220" s="19"/>
      <c r="F1220" s="21" t="n">
        <v>1</v>
      </c>
      <c r="G1220" s="21" t="n">
        <v>1</v>
      </c>
      <c r="H1220" s="21"/>
      <c r="I1220" s="21"/>
      <c r="J1220" s="21"/>
      <c r="K1220" s="22" t="n">
        <f aca="false">INDEX('Porte Honorário'!B:D,MATCH(TabJud!D1220,'Porte Honorário'!A:A,0),1)</f>
        <v>209.71</v>
      </c>
      <c r="L1220" s="22" t="n">
        <f aca="false">ROUND(C1220*K1220,2)</f>
        <v>209.71</v>
      </c>
      <c r="M1220" s="22" t="n">
        <f aca="false">IF(E1220&gt;0,ROUND(E1220*'UCO e Filme'!$A$2,2),0)</f>
        <v>0</v>
      </c>
      <c r="N1220" s="22" t="n">
        <f aca="false">IF(I1220&gt;0,ROUND(I1220*'UCO e Filme'!$A$11,2),0)</f>
        <v>0</v>
      </c>
      <c r="O1220" s="22" t="n">
        <f aca="false">ROUND(L1220+M1220+N1220,2)</f>
        <v>209.71</v>
      </c>
    </row>
    <row r="1221" customFormat="false" ht="11.25" hidden="false" customHeight="true" outlineLevel="0" collapsed="false">
      <c r="A1221" s="17" t="n">
        <v>30722225</v>
      </c>
      <c r="B1221" s="17" t="s">
        <v>1265</v>
      </c>
      <c r="C1221" s="23" t="n">
        <v>1</v>
      </c>
      <c r="D1221" s="25" t="s">
        <v>310</v>
      </c>
      <c r="E1221" s="19"/>
      <c r="F1221" s="21" t="n">
        <v>2</v>
      </c>
      <c r="G1221" s="21" t="n">
        <v>4</v>
      </c>
      <c r="H1221" s="21"/>
      <c r="I1221" s="21"/>
      <c r="J1221" s="21"/>
      <c r="K1221" s="22" t="n">
        <f aca="false">INDEX('Porte Honorário'!B:D,MATCH(TabJud!D1221,'Porte Honorário'!A:A,0),1)</f>
        <v>802.86</v>
      </c>
      <c r="L1221" s="22" t="n">
        <f aca="false">ROUND(C1221*K1221,2)</f>
        <v>802.86</v>
      </c>
      <c r="M1221" s="22" t="n">
        <f aca="false">IF(E1221&gt;0,ROUND(E1221*'UCO e Filme'!$A$2,2),0)</f>
        <v>0</v>
      </c>
      <c r="N1221" s="22" t="n">
        <f aca="false">IF(I1221&gt;0,ROUND(I1221*'UCO e Filme'!$A$11,2),0)</f>
        <v>0</v>
      </c>
      <c r="O1221" s="22" t="n">
        <f aca="false">ROUND(L1221+M1221+N1221,2)</f>
        <v>802.86</v>
      </c>
    </row>
    <row r="1222" customFormat="false" ht="11.25" hidden="false" customHeight="true" outlineLevel="0" collapsed="false">
      <c r="A1222" s="17" t="n">
        <v>30722233</v>
      </c>
      <c r="B1222" s="17" t="s">
        <v>1266</v>
      </c>
      <c r="C1222" s="23" t="n">
        <v>1</v>
      </c>
      <c r="D1222" s="25" t="s">
        <v>337</v>
      </c>
      <c r="E1222" s="19"/>
      <c r="F1222" s="21" t="n">
        <v>1</v>
      </c>
      <c r="G1222" s="21" t="n">
        <v>3</v>
      </c>
      <c r="H1222" s="21"/>
      <c r="I1222" s="21"/>
      <c r="J1222" s="21"/>
      <c r="K1222" s="22" t="n">
        <f aca="false">INDEX('Porte Honorário'!B:D,MATCH(TabJud!D1222,'Porte Honorário'!A:A,0),1)</f>
        <v>417.82</v>
      </c>
      <c r="L1222" s="22" t="n">
        <f aca="false">ROUND(C1222*K1222,2)</f>
        <v>417.82</v>
      </c>
      <c r="M1222" s="22" t="n">
        <f aca="false">IF(E1222&gt;0,ROUND(E1222*'UCO e Filme'!$A$2,2),0)</f>
        <v>0</v>
      </c>
      <c r="N1222" s="22" t="n">
        <f aca="false">IF(I1222&gt;0,ROUND(I1222*'UCO e Filme'!$A$11,2),0)</f>
        <v>0</v>
      </c>
      <c r="O1222" s="22" t="n">
        <f aca="false">ROUND(L1222+M1222+N1222,2)</f>
        <v>417.82</v>
      </c>
    </row>
    <row r="1223" customFormat="false" ht="11.25" hidden="false" customHeight="true" outlineLevel="0" collapsed="false">
      <c r="A1223" s="17" t="n">
        <v>30722241</v>
      </c>
      <c r="B1223" s="17" t="s">
        <v>1267</v>
      </c>
      <c r="C1223" s="23" t="n">
        <v>1</v>
      </c>
      <c r="D1223" s="25" t="s">
        <v>103</v>
      </c>
      <c r="E1223" s="19"/>
      <c r="F1223" s="21" t="n">
        <v>1</v>
      </c>
      <c r="G1223" s="21" t="n">
        <v>1</v>
      </c>
      <c r="H1223" s="21"/>
      <c r="I1223" s="21"/>
      <c r="J1223" s="21"/>
      <c r="K1223" s="22" t="n">
        <f aca="false">INDEX('Porte Honorário'!B:D,MATCH(TabJud!D1223,'Porte Honorário'!A:A,0),1)</f>
        <v>183.5</v>
      </c>
      <c r="L1223" s="22" t="n">
        <f aca="false">ROUND(C1223*K1223,2)</f>
        <v>183.5</v>
      </c>
      <c r="M1223" s="22" t="n">
        <f aca="false">IF(E1223&gt;0,ROUND(E1223*'UCO e Filme'!$A$2,2),0)</f>
        <v>0</v>
      </c>
      <c r="N1223" s="22" t="n">
        <f aca="false">IF(I1223&gt;0,ROUND(I1223*'UCO e Filme'!$A$11,2),0)</f>
        <v>0</v>
      </c>
      <c r="O1223" s="22" t="n">
        <f aca="false">ROUND(L1223+M1223+N1223,2)</f>
        <v>183.5</v>
      </c>
    </row>
    <row r="1224" customFormat="false" ht="11.25" hidden="false" customHeight="true" outlineLevel="0" collapsed="false">
      <c r="A1224" s="17" t="n">
        <v>30722250</v>
      </c>
      <c r="B1224" s="17" t="s">
        <v>1268</v>
      </c>
      <c r="C1224" s="23" t="n">
        <v>1</v>
      </c>
      <c r="D1224" s="25" t="s">
        <v>73</v>
      </c>
      <c r="E1224" s="19"/>
      <c r="F1224" s="21" t="n">
        <v>2</v>
      </c>
      <c r="G1224" s="21" t="n">
        <v>2</v>
      </c>
      <c r="H1224" s="21"/>
      <c r="I1224" s="21"/>
      <c r="J1224" s="21"/>
      <c r="K1224" s="22" t="n">
        <f aca="false">INDEX('Porte Honorário'!B:D,MATCH(TabJud!D1224,'Porte Honorário'!A:A,0),1)</f>
        <v>360.46</v>
      </c>
      <c r="L1224" s="22" t="n">
        <f aca="false">ROUND(C1224*K1224,2)</f>
        <v>360.46</v>
      </c>
      <c r="M1224" s="22" t="n">
        <f aca="false">IF(E1224&gt;0,ROUND(E1224*'UCO e Filme'!$A$2,2),0)</f>
        <v>0</v>
      </c>
      <c r="N1224" s="22" t="n">
        <f aca="false">IF(I1224&gt;0,ROUND(I1224*'UCO e Filme'!$A$11,2),0)</f>
        <v>0</v>
      </c>
      <c r="O1224" s="22" t="n">
        <f aca="false">ROUND(L1224+M1224+N1224,2)</f>
        <v>360.46</v>
      </c>
    </row>
    <row r="1225" customFormat="false" ht="11.25" hidden="false" customHeight="true" outlineLevel="0" collapsed="false">
      <c r="A1225" s="17" t="n">
        <v>30722268</v>
      </c>
      <c r="B1225" s="17" t="s">
        <v>1269</v>
      </c>
      <c r="C1225" s="23" t="n">
        <v>1</v>
      </c>
      <c r="D1225" s="25" t="s">
        <v>73</v>
      </c>
      <c r="E1225" s="19"/>
      <c r="F1225" s="21" t="n">
        <v>2</v>
      </c>
      <c r="G1225" s="21" t="n">
        <v>2</v>
      </c>
      <c r="H1225" s="21"/>
      <c r="I1225" s="21"/>
      <c r="J1225" s="21"/>
      <c r="K1225" s="22" t="n">
        <f aca="false">INDEX('Porte Honorário'!B:D,MATCH(TabJud!D1225,'Porte Honorário'!A:A,0),1)</f>
        <v>360.46</v>
      </c>
      <c r="L1225" s="22" t="n">
        <f aca="false">ROUND(C1225*K1225,2)</f>
        <v>360.46</v>
      </c>
      <c r="M1225" s="22" t="n">
        <f aca="false">IF(E1225&gt;0,ROUND(E1225*'UCO e Filme'!$A$2,2),0)</f>
        <v>0</v>
      </c>
      <c r="N1225" s="22" t="n">
        <f aca="false">IF(I1225&gt;0,ROUND(I1225*'UCO e Filme'!$A$11,2),0)</f>
        <v>0</v>
      </c>
      <c r="O1225" s="22" t="n">
        <f aca="false">ROUND(L1225+M1225+N1225,2)</f>
        <v>360.46</v>
      </c>
    </row>
    <row r="1226" customFormat="false" ht="11.25" hidden="false" customHeight="true" outlineLevel="0" collapsed="false">
      <c r="A1226" s="17" t="n">
        <v>30722276</v>
      </c>
      <c r="B1226" s="17" t="s">
        <v>1270</v>
      </c>
      <c r="C1226" s="23" t="n">
        <v>1</v>
      </c>
      <c r="D1226" s="25" t="s">
        <v>69</v>
      </c>
      <c r="E1226" s="19"/>
      <c r="F1226" s="21" t="n">
        <v>1</v>
      </c>
      <c r="G1226" s="21" t="n">
        <v>1</v>
      </c>
      <c r="H1226" s="21"/>
      <c r="I1226" s="21"/>
      <c r="J1226" s="21"/>
      <c r="K1226" s="22" t="n">
        <f aca="false">INDEX('Porte Honorário'!B:D,MATCH(TabJud!D1226,'Porte Honorário'!A:A,0),1)</f>
        <v>209.71</v>
      </c>
      <c r="L1226" s="22" t="n">
        <f aca="false">ROUND(C1226*K1226,2)</f>
        <v>209.71</v>
      </c>
      <c r="M1226" s="22" t="n">
        <f aca="false">IF(E1226&gt;0,ROUND(E1226*'UCO e Filme'!$A$2,2),0)</f>
        <v>0</v>
      </c>
      <c r="N1226" s="22" t="n">
        <f aca="false">IF(I1226&gt;0,ROUND(I1226*'UCO e Filme'!$A$11,2),0)</f>
        <v>0</v>
      </c>
      <c r="O1226" s="22" t="n">
        <f aca="false">ROUND(L1226+M1226+N1226,2)</f>
        <v>209.71</v>
      </c>
    </row>
    <row r="1227" customFormat="false" ht="11.25" hidden="false" customHeight="true" outlineLevel="0" collapsed="false">
      <c r="A1227" s="17" t="n">
        <v>30722284</v>
      </c>
      <c r="B1227" s="17" t="s">
        <v>1271</v>
      </c>
      <c r="C1227" s="23" t="n">
        <v>1</v>
      </c>
      <c r="D1227" s="25" t="s">
        <v>71</v>
      </c>
      <c r="E1227" s="19"/>
      <c r="F1227" s="21" t="n">
        <v>1</v>
      </c>
      <c r="G1227" s="21" t="n">
        <v>2</v>
      </c>
      <c r="H1227" s="21"/>
      <c r="I1227" s="21"/>
      <c r="J1227" s="21"/>
      <c r="K1227" s="22" t="n">
        <f aca="false">INDEX('Porte Honorário'!B:D,MATCH(TabJud!D1227,'Porte Honorário'!A:A,0),1)</f>
        <v>309.68</v>
      </c>
      <c r="L1227" s="22" t="n">
        <f aca="false">ROUND(C1227*K1227,2)</f>
        <v>309.68</v>
      </c>
      <c r="M1227" s="22" t="n">
        <f aca="false">IF(E1227&gt;0,ROUND(E1227*'UCO e Filme'!$A$2,2),0)</f>
        <v>0</v>
      </c>
      <c r="N1227" s="22" t="n">
        <f aca="false">IF(I1227&gt;0,ROUND(I1227*'UCO e Filme'!$A$11,2),0)</f>
        <v>0</v>
      </c>
      <c r="O1227" s="22" t="n">
        <f aca="false">ROUND(L1227+M1227+N1227,2)</f>
        <v>309.68</v>
      </c>
    </row>
    <row r="1228" customFormat="false" ht="11.25" hidden="false" customHeight="true" outlineLevel="0" collapsed="false">
      <c r="A1228" s="17" t="n">
        <v>30722292</v>
      </c>
      <c r="B1228" s="17" t="s">
        <v>1272</v>
      </c>
      <c r="C1228" s="23" t="n">
        <v>1</v>
      </c>
      <c r="D1228" s="25" t="s">
        <v>103</v>
      </c>
      <c r="E1228" s="19"/>
      <c r="F1228" s="21"/>
      <c r="G1228" s="21" t="n">
        <v>0</v>
      </c>
      <c r="H1228" s="21"/>
      <c r="I1228" s="21"/>
      <c r="J1228" s="21"/>
      <c r="K1228" s="22" t="n">
        <f aca="false">INDEX('Porte Honorário'!B:D,MATCH(TabJud!D1228,'Porte Honorário'!A:A,0),1)</f>
        <v>183.5</v>
      </c>
      <c r="L1228" s="22" t="n">
        <f aca="false">ROUND(C1228*K1228,2)</f>
        <v>183.5</v>
      </c>
      <c r="M1228" s="22" t="n">
        <f aca="false">IF(E1228&gt;0,ROUND(E1228*'UCO e Filme'!$A$2,2),0)</f>
        <v>0</v>
      </c>
      <c r="N1228" s="22" t="n">
        <f aca="false">IF(I1228&gt;0,ROUND(I1228*'UCO e Filme'!$A$11,2),0)</f>
        <v>0</v>
      </c>
      <c r="O1228" s="22" t="n">
        <f aca="false">ROUND(L1228+M1228+N1228,2)</f>
        <v>183.5</v>
      </c>
    </row>
    <row r="1229" customFormat="false" ht="11.25" hidden="false" customHeight="true" outlineLevel="0" collapsed="false">
      <c r="A1229" s="17" t="n">
        <v>30722306</v>
      </c>
      <c r="B1229" s="17" t="s">
        <v>1273</v>
      </c>
      <c r="C1229" s="23" t="n">
        <v>1</v>
      </c>
      <c r="D1229" s="25" t="s">
        <v>337</v>
      </c>
      <c r="E1229" s="19"/>
      <c r="F1229" s="21" t="n">
        <v>1</v>
      </c>
      <c r="G1229" s="21" t="n">
        <v>3</v>
      </c>
      <c r="H1229" s="21"/>
      <c r="I1229" s="21"/>
      <c r="J1229" s="21"/>
      <c r="K1229" s="22" t="n">
        <f aca="false">INDEX('Porte Honorário'!B:D,MATCH(TabJud!D1229,'Porte Honorário'!A:A,0),1)</f>
        <v>417.82</v>
      </c>
      <c r="L1229" s="22" t="n">
        <f aca="false">ROUND(C1229*K1229,2)</f>
        <v>417.82</v>
      </c>
      <c r="M1229" s="22" t="n">
        <f aca="false">IF(E1229&gt;0,ROUND(E1229*'UCO e Filme'!$A$2,2),0)</f>
        <v>0</v>
      </c>
      <c r="N1229" s="22" t="n">
        <f aca="false">IF(I1229&gt;0,ROUND(I1229*'UCO e Filme'!$A$11,2),0)</f>
        <v>0</v>
      </c>
      <c r="O1229" s="22" t="n">
        <f aca="false">ROUND(L1229+M1229+N1229,2)</f>
        <v>417.82</v>
      </c>
    </row>
    <row r="1230" customFormat="false" ht="11.25" hidden="false" customHeight="true" outlineLevel="0" collapsed="false">
      <c r="A1230" s="17" t="n">
        <v>30722314</v>
      </c>
      <c r="B1230" s="17" t="s">
        <v>1274</v>
      </c>
      <c r="C1230" s="23" t="n">
        <v>1</v>
      </c>
      <c r="D1230" s="25" t="s">
        <v>82</v>
      </c>
      <c r="E1230" s="19"/>
      <c r="F1230" s="21" t="n">
        <v>1</v>
      </c>
      <c r="G1230" s="21" t="n">
        <v>1</v>
      </c>
      <c r="H1230" s="21"/>
      <c r="I1230" s="21"/>
      <c r="J1230" s="21"/>
      <c r="K1230" s="22" t="n">
        <f aca="false">INDEX('Porte Honorário'!B:D,MATCH(TabJud!D1230,'Porte Honorário'!A:A,0),1)</f>
        <v>88.48</v>
      </c>
      <c r="L1230" s="22" t="n">
        <f aca="false">ROUND(C1230*K1230,2)</f>
        <v>88.48</v>
      </c>
      <c r="M1230" s="22" t="n">
        <f aca="false">IF(E1230&gt;0,ROUND(E1230*'UCO e Filme'!$A$2,2),0)</f>
        <v>0</v>
      </c>
      <c r="N1230" s="22" t="n">
        <f aca="false">IF(I1230&gt;0,ROUND(I1230*'UCO e Filme'!$A$11,2),0)</f>
        <v>0</v>
      </c>
      <c r="O1230" s="22" t="n">
        <f aca="false">ROUND(L1230+M1230+N1230,2)</f>
        <v>88.48</v>
      </c>
    </row>
    <row r="1231" customFormat="false" ht="11.25" hidden="false" customHeight="true" outlineLevel="0" collapsed="false">
      <c r="A1231" s="17" t="n">
        <v>30722322</v>
      </c>
      <c r="B1231" s="17" t="s">
        <v>1275</v>
      </c>
      <c r="C1231" s="23" t="n">
        <v>1</v>
      </c>
      <c r="D1231" s="25" t="s">
        <v>343</v>
      </c>
      <c r="E1231" s="19"/>
      <c r="F1231" s="21" t="n">
        <v>1</v>
      </c>
      <c r="G1231" s="21" t="n">
        <v>3</v>
      </c>
      <c r="H1231" s="21"/>
      <c r="I1231" s="21"/>
      <c r="J1231" s="21"/>
      <c r="K1231" s="22" t="n">
        <f aca="false">INDEX('Porte Honorário'!B:D,MATCH(TabJud!D1231,'Porte Honorário'!A:A,0),1)</f>
        <v>909.36</v>
      </c>
      <c r="L1231" s="22" t="n">
        <f aca="false">ROUND(C1231*K1231,2)</f>
        <v>909.36</v>
      </c>
      <c r="M1231" s="22" t="n">
        <f aca="false">IF(E1231&gt;0,ROUND(E1231*'UCO e Filme'!$A$2,2),0)</f>
        <v>0</v>
      </c>
      <c r="N1231" s="22" t="n">
        <f aca="false">IF(I1231&gt;0,ROUND(I1231*'UCO e Filme'!$A$11,2),0)</f>
        <v>0</v>
      </c>
      <c r="O1231" s="22" t="n">
        <f aca="false">ROUND(L1231+M1231+N1231,2)</f>
        <v>909.36</v>
      </c>
    </row>
    <row r="1232" customFormat="false" ht="11.25" hidden="false" customHeight="true" outlineLevel="0" collapsed="false">
      <c r="A1232" s="17" t="n">
        <v>30722330</v>
      </c>
      <c r="B1232" s="17" t="s">
        <v>1276</v>
      </c>
      <c r="C1232" s="23" t="n">
        <v>1</v>
      </c>
      <c r="D1232" s="25" t="s">
        <v>71</v>
      </c>
      <c r="E1232" s="19"/>
      <c r="F1232" s="21" t="n">
        <v>1</v>
      </c>
      <c r="G1232" s="21" t="n">
        <v>2</v>
      </c>
      <c r="H1232" s="21"/>
      <c r="I1232" s="21"/>
      <c r="J1232" s="21"/>
      <c r="K1232" s="22" t="n">
        <f aca="false">INDEX('Porte Honorário'!B:D,MATCH(TabJud!D1232,'Porte Honorário'!A:A,0),1)</f>
        <v>309.68</v>
      </c>
      <c r="L1232" s="22" t="n">
        <f aca="false">ROUND(C1232*K1232,2)</f>
        <v>309.68</v>
      </c>
      <c r="M1232" s="22" t="n">
        <f aca="false">IF(E1232&gt;0,ROUND(E1232*'UCO e Filme'!$A$2,2),0)</f>
        <v>0</v>
      </c>
      <c r="N1232" s="22" t="n">
        <f aca="false">IF(I1232&gt;0,ROUND(I1232*'UCO e Filme'!$A$11,2),0)</f>
        <v>0</v>
      </c>
      <c r="O1232" s="22" t="n">
        <f aca="false">ROUND(L1232+M1232+N1232,2)</f>
        <v>309.68</v>
      </c>
    </row>
    <row r="1233" customFormat="false" ht="11.25" hidden="false" customHeight="true" outlineLevel="0" collapsed="false">
      <c r="A1233" s="17" t="n">
        <v>30722349</v>
      </c>
      <c r="B1233" s="17" t="s">
        <v>1277</v>
      </c>
      <c r="C1233" s="23" t="n">
        <v>1</v>
      </c>
      <c r="D1233" s="25" t="s">
        <v>146</v>
      </c>
      <c r="E1233" s="19"/>
      <c r="F1233" s="21"/>
      <c r="G1233" s="21" t="n">
        <v>0</v>
      </c>
      <c r="H1233" s="21"/>
      <c r="I1233" s="21"/>
      <c r="J1233" s="21"/>
      <c r="K1233" s="22" t="n">
        <f aca="false">INDEX('Porte Honorário'!B:D,MATCH(TabJud!D1233,'Porte Honorário'!A:A,0),1)</f>
        <v>104.87</v>
      </c>
      <c r="L1233" s="22" t="n">
        <f aca="false">ROUND(C1233*K1233,2)</f>
        <v>104.87</v>
      </c>
      <c r="M1233" s="22" t="n">
        <f aca="false">IF(E1233&gt;0,ROUND(E1233*'UCO e Filme'!$A$2,2),0)</f>
        <v>0</v>
      </c>
      <c r="N1233" s="22" t="n">
        <f aca="false">IF(I1233&gt;0,ROUND(I1233*'UCO e Filme'!$A$11,2),0)</f>
        <v>0</v>
      </c>
      <c r="O1233" s="22" t="n">
        <f aca="false">ROUND(L1233+M1233+N1233,2)</f>
        <v>104.87</v>
      </c>
    </row>
    <row r="1234" customFormat="false" ht="11.25" hidden="false" customHeight="true" outlineLevel="0" collapsed="false">
      <c r="A1234" s="17" t="n">
        <v>30722357</v>
      </c>
      <c r="B1234" s="17" t="s">
        <v>1278</v>
      </c>
      <c r="C1234" s="23" t="n">
        <v>1</v>
      </c>
      <c r="D1234" s="25" t="s">
        <v>138</v>
      </c>
      <c r="E1234" s="19"/>
      <c r="F1234" s="21"/>
      <c r="G1234" s="21" t="n">
        <v>1</v>
      </c>
      <c r="H1234" s="21"/>
      <c r="I1234" s="21"/>
      <c r="J1234" s="21"/>
      <c r="K1234" s="22" t="n">
        <f aca="false">INDEX('Porte Honorário'!B:D,MATCH(TabJud!D1234,'Porte Honorário'!A:A,0),1)</f>
        <v>32.78</v>
      </c>
      <c r="L1234" s="22" t="n">
        <f aca="false">ROUND(C1234*K1234,2)</f>
        <v>32.78</v>
      </c>
      <c r="M1234" s="22" t="n">
        <f aca="false">IF(E1234&gt;0,ROUND(E1234*'UCO e Filme'!$A$2,2),0)</f>
        <v>0</v>
      </c>
      <c r="N1234" s="22" t="n">
        <f aca="false">IF(I1234&gt;0,ROUND(I1234*'UCO e Filme'!$A$11,2),0)</f>
        <v>0</v>
      </c>
      <c r="O1234" s="22" t="n">
        <f aca="false">ROUND(L1234+M1234+N1234,2)</f>
        <v>32.78</v>
      </c>
    </row>
    <row r="1235" customFormat="false" ht="11.25" hidden="false" customHeight="true" outlineLevel="0" collapsed="false">
      <c r="A1235" s="17" t="n">
        <v>30722365</v>
      </c>
      <c r="B1235" s="17" t="s">
        <v>1279</v>
      </c>
      <c r="C1235" s="23" t="n">
        <v>1</v>
      </c>
      <c r="D1235" s="25" t="s">
        <v>71</v>
      </c>
      <c r="E1235" s="19"/>
      <c r="F1235" s="21" t="n">
        <v>1</v>
      </c>
      <c r="G1235" s="21" t="n">
        <v>2</v>
      </c>
      <c r="H1235" s="21"/>
      <c r="I1235" s="21"/>
      <c r="J1235" s="21"/>
      <c r="K1235" s="22" t="n">
        <f aca="false">INDEX('Porte Honorário'!B:D,MATCH(TabJud!D1235,'Porte Honorário'!A:A,0),1)</f>
        <v>309.68</v>
      </c>
      <c r="L1235" s="22" t="n">
        <f aca="false">ROUND(C1235*K1235,2)</f>
        <v>309.68</v>
      </c>
      <c r="M1235" s="22" t="n">
        <f aca="false">IF(E1235&gt;0,ROUND(E1235*'UCO e Filme'!$A$2,2),0)</f>
        <v>0</v>
      </c>
      <c r="N1235" s="22" t="n">
        <f aca="false">IF(I1235&gt;0,ROUND(I1235*'UCO e Filme'!$A$11,2),0)</f>
        <v>0</v>
      </c>
      <c r="O1235" s="22" t="n">
        <f aca="false">ROUND(L1235+M1235+N1235,2)</f>
        <v>309.68</v>
      </c>
    </row>
    <row r="1236" customFormat="false" ht="11.25" hidden="false" customHeight="true" outlineLevel="0" collapsed="false">
      <c r="A1236" s="17" t="n">
        <v>30722373</v>
      </c>
      <c r="B1236" s="17" t="s">
        <v>1280</v>
      </c>
      <c r="C1236" s="23" t="n">
        <v>1</v>
      </c>
      <c r="D1236" s="25" t="s">
        <v>64</v>
      </c>
      <c r="E1236" s="19"/>
      <c r="F1236" s="21"/>
      <c r="G1236" s="21" t="n">
        <v>0</v>
      </c>
      <c r="H1236" s="21"/>
      <c r="I1236" s="21"/>
      <c r="J1236" s="21"/>
      <c r="K1236" s="22" t="n">
        <f aca="false">INDEX('Porte Honorário'!B:D,MATCH(TabJud!D1236,'Porte Honorário'!A:A,0),1)</f>
        <v>65.56</v>
      </c>
      <c r="L1236" s="22" t="n">
        <f aca="false">ROUND(C1236*K1236,2)</f>
        <v>65.56</v>
      </c>
      <c r="M1236" s="22" t="n">
        <f aca="false">IF(E1236&gt;0,ROUND(E1236*'UCO e Filme'!$A$2,2),0)</f>
        <v>0</v>
      </c>
      <c r="N1236" s="22" t="n">
        <f aca="false">IF(I1236&gt;0,ROUND(I1236*'UCO e Filme'!$A$11,2),0)</f>
        <v>0</v>
      </c>
      <c r="O1236" s="22" t="n">
        <f aca="false">ROUND(L1236+M1236+N1236,2)</f>
        <v>65.56</v>
      </c>
    </row>
    <row r="1237" customFormat="false" ht="11.25" hidden="false" customHeight="true" outlineLevel="0" collapsed="false">
      <c r="A1237" s="17" t="n">
        <v>30722381</v>
      </c>
      <c r="B1237" s="17" t="s">
        <v>1281</v>
      </c>
      <c r="C1237" s="23" t="n">
        <v>1</v>
      </c>
      <c r="D1237" s="25" t="s">
        <v>82</v>
      </c>
      <c r="E1237" s="19"/>
      <c r="F1237" s="21"/>
      <c r="G1237" s="21" t="n">
        <v>0</v>
      </c>
      <c r="H1237" s="21"/>
      <c r="I1237" s="21"/>
      <c r="J1237" s="21"/>
      <c r="K1237" s="22" t="n">
        <f aca="false">INDEX('Porte Honorário'!B:D,MATCH(TabJud!D1237,'Porte Honorário'!A:A,0),1)</f>
        <v>88.48</v>
      </c>
      <c r="L1237" s="22" t="n">
        <f aca="false">ROUND(C1237*K1237,2)</f>
        <v>88.48</v>
      </c>
      <c r="M1237" s="22" t="n">
        <f aca="false">IF(E1237&gt;0,ROUND(E1237*'UCO e Filme'!$A$2,2),0)</f>
        <v>0</v>
      </c>
      <c r="N1237" s="22" t="n">
        <f aca="false">IF(I1237&gt;0,ROUND(I1237*'UCO e Filme'!$A$11,2),0)</f>
        <v>0</v>
      </c>
      <c r="O1237" s="22" t="n">
        <f aca="false">ROUND(L1237+M1237+N1237,2)</f>
        <v>88.48</v>
      </c>
    </row>
    <row r="1238" customFormat="false" ht="11.25" hidden="false" customHeight="true" outlineLevel="0" collapsed="false">
      <c r="A1238" s="17" t="n">
        <v>30722390</v>
      </c>
      <c r="B1238" s="17" t="s">
        <v>1282</v>
      </c>
      <c r="C1238" s="23" t="n">
        <v>1</v>
      </c>
      <c r="D1238" s="25" t="s">
        <v>69</v>
      </c>
      <c r="E1238" s="19"/>
      <c r="F1238" s="21" t="n">
        <v>1</v>
      </c>
      <c r="G1238" s="21" t="n">
        <v>3</v>
      </c>
      <c r="H1238" s="21"/>
      <c r="I1238" s="21"/>
      <c r="J1238" s="21"/>
      <c r="K1238" s="22" t="n">
        <f aca="false">INDEX('Porte Honorário'!B:D,MATCH(TabJud!D1238,'Porte Honorário'!A:A,0),1)</f>
        <v>209.71</v>
      </c>
      <c r="L1238" s="22" t="n">
        <f aca="false">ROUND(C1238*K1238,2)</f>
        <v>209.71</v>
      </c>
      <c r="M1238" s="22" t="n">
        <f aca="false">IF(E1238&gt;0,ROUND(E1238*'UCO e Filme'!$A$2,2),0)</f>
        <v>0</v>
      </c>
      <c r="N1238" s="22" t="n">
        <f aca="false">IF(I1238&gt;0,ROUND(I1238*'UCO e Filme'!$A$11,2),0)</f>
        <v>0</v>
      </c>
      <c r="O1238" s="22" t="n">
        <f aca="false">ROUND(L1238+M1238+N1238,2)</f>
        <v>209.71</v>
      </c>
    </row>
    <row r="1239" customFormat="false" ht="11.25" hidden="false" customHeight="true" outlineLevel="0" collapsed="false">
      <c r="A1239" s="17" t="n">
        <v>30722403</v>
      </c>
      <c r="B1239" s="17" t="s">
        <v>1283</v>
      </c>
      <c r="C1239" s="23" t="n">
        <v>1</v>
      </c>
      <c r="D1239" s="25" t="s">
        <v>99</v>
      </c>
      <c r="E1239" s="19"/>
      <c r="F1239" s="21"/>
      <c r="G1239" s="21" t="n">
        <v>1</v>
      </c>
      <c r="H1239" s="21"/>
      <c r="I1239" s="21"/>
      <c r="J1239" s="21"/>
      <c r="K1239" s="22" t="n">
        <f aca="false">INDEX('Porte Honorário'!B:D,MATCH(TabJud!D1239,'Porte Honorário'!A:A,0),1)</f>
        <v>49.16</v>
      </c>
      <c r="L1239" s="22" t="n">
        <f aca="false">ROUND(C1239*K1239,2)</f>
        <v>49.16</v>
      </c>
      <c r="M1239" s="22" t="n">
        <f aca="false">IF(E1239&gt;0,ROUND(E1239*'UCO e Filme'!$A$2,2),0)</f>
        <v>0</v>
      </c>
      <c r="N1239" s="22" t="n">
        <f aca="false">IF(I1239&gt;0,ROUND(I1239*'UCO e Filme'!$A$11,2),0)</f>
        <v>0</v>
      </c>
      <c r="O1239" s="22" t="n">
        <f aca="false">ROUND(L1239+M1239+N1239,2)</f>
        <v>49.16</v>
      </c>
    </row>
    <row r="1240" customFormat="false" ht="11.25" hidden="false" customHeight="true" outlineLevel="0" collapsed="false">
      <c r="A1240" s="17" t="n">
        <v>30722411</v>
      </c>
      <c r="B1240" s="17" t="s">
        <v>1284</v>
      </c>
      <c r="C1240" s="23" t="n">
        <v>1</v>
      </c>
      <c r="D1240" s="25" t="s">
        <v>71</v>
      </c>
      <c r="E1240" s="19"/>
      <c r="F1240" s="21" t="n">
        <v>1</v>
      </c>
      <c r="G1240" s="21" t="n">
        <v>1</v>
      </c>
      <c r="H1240" s="21"/>
      <c r="I1240" s="21"/>
      <c r="J1240" s="21"/>
      <c r="K1240" s="22" t="n">
        <f aca="false">INDEX('Porte Honorário'!B:D,MATCH(TabJud!D1240,'Porte Honorário'!A:A,0),1)</f>
        <v>309.68</v>
      </c>
      <c r="L1240" s="22" t="n">
        <f aca="false">ROUND(C1240*K1240,2)</f>
        <v>309.68</v>
      </c>
      <c r="M1240" s="22" t="n">
        <f aca="false">IF(E1240&gt;0,ROUND(E1240*'UCO e Filme'!$A$2,2),0)</f>
        <v>0</v>
      </c>
      <c r="N1240" s="22" t="n">
        <f aca="false">IF(I1240&gt;0,ROUND(I1240*'UCO e Filme'!$A$11,2),0)</f>
        <v>0</v>
      </c>
      <c r="O1240" s="22" t="n">
        <f aca="false">ROUND(L1240+M1240+N1240,2)</f>
        <v>309.68</v>
      </c>
    </row>
    <row r="1241" customFormat="false" ht="11.25" hidden="false" customHeight="true" outlineLevel="0" collapsed="false">
      <c r="A1241" s="17" t="n">
        <v>30722420</v>
      </c>
      <c r="B1241" s="17" t="s">
        <v>1285</v>
      </c>
      <c r="C1241" s="23" t="n">
        <v>1</v>
      </c>
      <c r="D1241" s="25" t="s">
        <v>82</v>
      </c>
      <c r="E1241" s="19"/>
      <c r="F1241" s="21"/>
      <c r="G1241" s="21" t="n">
        <v>1</v>
      </c>
      <c r="H1241" s="21"/>
      <c r="I1241" s="21"/>
      <c r="J1241" s="21"/>
      <c r="K1241" s="22" t="n">
        <f aca="false">INDEX('Porte Honorário'!B:D,MATCH(TabJud!D1241,'Porte Honorário'!A:A,0),1)</f>
        <v>88.48</v>
      </c>
      <c r="L1241" s="22" t="n">
        <f aca="false">ROUND(C1241*K1241,2)</f>
        <v>88.48</v>
      </c>
      <c r="M1241" s="22" t="n">
        <f aca="false">IF(E1241&gt;0,ROUND(E1241*'UCO e Filme'!$A$2,2),0)</f>
        <v>0</v>
      </c>
      <c r="N1241" s="22" t="n">
        <f aca="false">IF(I1241&gt;0,ROUND(I1241*'UCO e Filme'!$A$11,2),0)</f>
        <v>0</v>
      </c>
      <c r="O1241" s="22" t="n">
        <f aca="false">ROUND(L1241+M1241+N1241,2)</f>
        <v>88.48</v>
      </c>
    </row>
    <row r="1242" customFormat="false" ht="11.25" hidden="false" customHeight="true" outlineLevel="0" collapsed="false">
      <c r="A1242" s="17" t="n">
        <v>30722438</v>
      </c>
      <c r="B1242" s="17" t="s">
        <v>1286</v>
      </c>
      <c r="C1242" s="23" t="n">
        <v>1</v>
      </c>
      <c r="D1242" s="25" t="s">
        <v>71</v>
      </c>
      <c r="E1242" s="19"/>
      <c r="F1242" s="21" t="n">
        <v>1</v>
      </c>
      <c r="G1242" s="21" t="n">
        <v>2</v>
      </c>
      <c r="H1242" s="21"/>
      <c r="I1242" s="21"/>
      <c r="J1242" s="21"/>
      <c r="K1242" s="22" t="n">
        <f aca="false">INDEX('Porte Honorário'!B:D,MATCH(TabJud!D1242,'Porte Honorário'!A:A,0),1)</f>
        <v>309.68</v>
      </c>
      <c r="L1242" s="22" t="n">
        <f aca="false">ROUND(C1242*K1242,2)</f>
        <v>309.68</v>
      </c>
      <c r="M1242" s="22" t="n">
        <f aca="false">IF(E1242&gt;0,ROUND(E1242*'UCO e Filme'!$A$2,2),0)</f>
        <v>0</v>
      </c>
      <c r="N1242" s="22" t="n">
        <f aca="false">IF(I1242&gt;0,ROUND(I1242*'UCO e Filme'!$A$11,2),0)</f>
        <v>0</v>
      </c>
      <c r="O1242" s="22" t="n">
        <f aca="false">ROUND(L1242+M1242+N1242,2)</f>
        <v>309.68</v>
      </c>
    </row>
    <row r="1243" customFormat="false" ht="11.25" hidden="false" customHeight="true" outlineLevel="0" collapsed="false">
      <c r="A1243" s="17" t="n">
        <v>30722446</v>
      </c>
      <c r="B1243" s="17" t="s">
        <v>1287</v>
      </c>
      <c r="C1243" s="23" t="n">
        <v>1</v>
      </c>
      <c r="D1243" s="25" t="s">
        <v>82</v>
      </c>
      <c r="E1243" s="19"/>
      <c r="F1243" s="21"/>
      <c r="G1243" s="21" t="n">
        <v>1</v>
      </c>
      <c r="H1243" s="21"/>
      <c r="I1243" s="21"/>
      <c r="J1243" s="21"/>
      <c r="K1243" s="22" t="n">
        <f aca="false">INDEX('Porte Honorário'!B:D,MATCH(TabJud!D1243,'Porte Honorário'!A:A,0),1)</f>
        <v>88.48</v>
      </c>
      <c r="L1243" s="22" t="n">
        <f aca="false">ROUND(C1243*K1243,2)</f>
        <v>88.48</v>
      </c>
      <c r="M1243" s="22" t="n">
        <f aca="false">IF(E1243&gt;0,ROUND(E1243*'UCO e Filme'!$A$2,2),0)</f>
        <v>0</v>
      </c>
      <c r="N1243" s="22" t="n">
        <f aca="false">IF(I1243&gt;0,ROUND(I1243*'UCO e Filme'!$A$11,2),0)</f>
        <v>0</v>
      </c>
      <c r="O1243" s="22" t="n">
        <f aca="false">ROUND(L1243+M1243+N1243,2)</f>
        <v>88.48</v>
      </c>
    </row>
    <row r="1244" customFormat="false" ht="11.25" hidden="false" customHeight="true" outlineLevel="0" collapsed="false">
      <c r="A1244" s="17" t="n">
        <v>30722454</v>
      </c>
      <c r="B1244" s="17" t="s">
        <v>1288</v>
      </c>
      <c r="C1244" s="23" t="n">
        <v>1</v>
      </c>
      <c r="D1244" s="25" t="s">
        <v>343</v>
      </c>
      <c r="E1244" s="19"/>
      <c r="F1244" s="21" t="n">
        <v>2</v>
      </c>
      <c r="G1244" s="21" t="n">
        <v>3</v>
      </c>
      <c r="H1244" s="21"/>
      <c r="I1244" s="21"/>
      <c r="J1244" s="21"/>
      <c r="K1244" s="22" t="n">
        <f aca="false">INDEX('Porte Honorário'!B:D,MATCH(TabJud!D1244,'Porte Honorário'!A:A,0),1)</f>
        <v>909.36</v>
      </c>
      <c r="L1244" s="22" t="n">
        <f aca="false">ROUND(C1244*K1244,2)</f>
        <v>909.36</v>
      </c>
      <c r="M1244" s="22" t="n">
        <f aca="false">IF(E1244&gt;0,ROUND(E1244*'UCO e Filme'!$A$2,2),0)</f>
        <v>0</v>
      </c>
      <c r="N1244" s="22" t="n">
        <f aca="false">IF(I1244&gt;0,ROUND(I1244*'UCO e Filme'!$A$11,2),0)</f>
        <v>0</v>
      </c>
      <c r="O1244" s="22" t="n">
        <f aca="false">ROUND(L1244+M1244+N1244,2)</f>
        <v>909.36</v>
      </c>
    </row>
    <row r="1245" customFormat="false" ht="11.25" hidden="false" customHeight="true" outlineLevel="0" collapsed="false">
      <c r="A1245" s="17" t="n">
        <v>30722462</v>
      </c>
      <c r="B1245" s="17" t="s">
        <v>1289</v>
      </c>
      <c r="C1245" s="23" t="n">
        <v>1</v>
      </c>
      <c r="D1245" s="25" t="s">
        <v>73</v>
      </c>
      <c r="E1245" s="19"/>
      <c r="F1245" s="21" t="n">
        <v>1</v>
      </c>
      <c r="G1245" s="21" t="n">
        <v>1</v>
      </c>
      <c r="H1245" s="21"/>
      <c r="I1245" s="21"/>
      <c r="J1245" s="21"/>
      <c r="K1245" s="22" t="n">
        <f aca="false">INDEX('Porte Honorário'!B:D,MATCH(TabJud!D1245,'Porte Honorário'!A:A,0),1)</f>
        <v>360.46</v>
      </c>
      <c r="L1245" s="22" t="n">
        <f aca="false">ROUND(C1245*K1245,2)</f>
        <v>360.46</v>
      </c>
      <c r="M1245" s="22" t="n">
        <f aca="false">IF(E1245&gt;0,ROUND(E1245*'UCO e Filme'!$A$2,2),0)</f>
        <v>0</v>
      </c>
      <c r="N1245" s="22" t="n">
        <f aca="false">IF(I1245&gt;0,ROUND(I1245*'UCO e Filme'!$A$11,2),0)</f>
        <v>0</v>
      </c>
      <c r="O1245" s="22" t="n">
        <f aca="false">ROUND(L1245+M1245+N1245,2)</f>
        <v>360.46</v>
      </c>
    </row>
    <row r="1246" customFormat="false" ht="11.25" hidden="false" customHeight="true" outlineLevel="0" collapsed="false">
      <c r="A1246" s="17" t="n">
        <v>30722470</v>
      </c>
      <c r="B1246" s="17" t="s">
        <v>1290</v>
      </c>
      <c r="C1246" s="23" t="n">
        <v>1</v>
      </c>
      <c r="D1246" s="25" t="s">
        <v>73</v>
      </c>
      <c r="E1246" s="19"/>
      <c r="F1246" s="21" t="n">
        <v>1</v>
      </c>
      <c r="G1246" s="21" t="n">
        <v>2</v>
      </c>
      <c r="H1246" s="21"/>
      <c r="I1246" s="21"/>
      <c r="J1246" s="21"/>
      <c r="K1246" s="22" t="n">
        <f aca="false">INDEX('Porte Honorário'!B:D,MATCH(TabJud!D1246,'Porte Honorário'!A:A,0),1)</f>
        <v>360.46</v>
      </c>
      <c r="L1246" s="22" t="n">
        <f aca="false">ROUND(C1246*K1246,2)</f>
        <v>360.46</v>
      </c>
      <c r="M1246" s="22" t="n">
        <f aca="false">IF(E1246&gt;0,ROUND(E1246*'UCO e Filme'!$A$2,2),0)</f>
        <v>0</v>
      </c>
      <c r="N1246" s="22" t="n">
        <f aca="false">IF(I1246&gt;0,ROUND(I1246*'UCO e Filme'!$A$11,2),0)</f>
        <v>0</v>
      </c>
      <c r="O1246" s="22" t="n">
        <f aca="false">ROUND(L1246+M1246+N1246,2)</f>
        <v>360.46</v>
      </c>
    </row>
    <row r="1247" customFormat="false" ht="11.25" hidden="false" customHeight="true" outlineLevel="0" collapsed="false">
      <c r="A1247" s="17" t="n">
        <v>30722489</v>
      </c>
      <c r="B1247" s="17" t="s">
        <v>1291</v>
      </c>
      <c r="C1247" s="23" t="n">
        <v>1</v>
      </c>
      <c r="D1247" s="25" t="s">
        <v>337</v>
      </c>
      <c r="E1247" s="19"/>
      <c r="F1247" s="21" t="n">
        <v>1</v>
      </c>
      <c r="G1247" s="21" t="n">
        <v>4</v>
      </c>
      <c r="H1247" s="21"/>
      <c r="I1247" s="21"/>
      <c r="J1247" s="21"/>
      <c r="K1247" s="22" t="n">
        <f aca="false">INDEX('Porte Honorário'!B:D,MATCH(TabJud!D1247,'Porte Honorário'!A:A,0),1)</f>
        <v>417.82</v>
      </c>
      <c r="L1247" s="22" t="n">
        <f aca="false">ROUND(C1247*K1247,2)</f>
        <v>417.82</v>
      </c>
      <c r="M1247" s="22" t="n">
        <f aca="false">IF(E1247&gt;0,ROUND(E1247*'UCO e Filme'!$A$2,2),0)</f>
        <v>0</v>
      </c>
      <c r="N1247" s="22" t="n">
        <f aca="false">IF(I1247&gt;0,ROUND(I1247*'UCO e Filme'!$A$11,2),0)</f>
        <v>0</v>
      </c>
      <c r="O1247" s="22" t="n">
        <f aca="false">ROUND(L1247+M1247+N1247,2)</f>
        <v>417.82</v>
      </c>
    </row>
    <row r="1248" customFormat="false" ht="11.25" hidden="false" customHeight="true" outlineLevel="0" collapsed="false">
      <c r="A1248" s="17" t="n">
        <v>30722497</v>
      </c>
      <c r="B1248" s="17" t="s">
        <v>1292</v>
      </c>
      <c r="C1248" s="23" t="n">
        <v>1</v>
      </c>
      <c r="D1248" s="25" t="s">
        <v>146</v>
      </c>
      <c r="E1248" s="19"/>
      <c r="F1248" s="21"/>
      <c r="G1248" s="21" t="n">
        <v>1</v>
      </c>
      <c r="H1248" s="21"/>
      <c r="I1248" s="21"/>
      <c r="J1248" s="21"/>
      <c r="K1248" s="22" t="n">
        <f aca="false">INDEX('Porte Honorário'!B:D,MATCH(TabJud!D1248,'Porte Honorário'!A:A,0),1)</f>
        <v>104.87</v>
      </c>
      <c r="L1248" s="22" t="n">
        <f aca="false">ROUND(C1248*K1248,2)</f>
        <v>104.87</v>
      </c>
      <c r="M1248" s="22" t="n">
        <f aca="false">IF(E1248&gt;0,ROUND(E1248*'UCO e Filme'!$A$2,2),0)</f>
        <v>0</v>
      </c>
      <c r="N1248" s="22" t="n">
        <f aca="false">IF(I1248&gt;0,ROUND(I1248*'UCO e Filme'!$A$11,2),0)</f>
        <v>0</v>
      </c>
      <c r="O1248" s="22" t="n">
        <f aca="false">ROUND(L1248+M1248+N1248,2)</f>
        <v>104.87</v>
      </c>
    </row>
    <row r="1249" customFormat="false" ht="11.25" hidden="false" customHeight="true" outlineLevel="0" collapsed="false">
      <c r="A1249" s="17" t="n">
        <v>30722500</v>
      </c>
      <c r="B1249" s="17" t="s">
        <v>1293</v>
      </c>
      <c r="C1249" s="23" t="n">
        <v>1</v>
      </c>
      <c r="D1249" s="25" t="s">
        <v>69</v>
      </c>
      <c r="E1249" s="19"/>
      <c r="F1249" s="21" t="n">
        <v>1</v>
      </c>
      <c r="G1249" s="21" t="n">
        <v>1</v>
      </c>
      <c r="H1249" s="21"/>
      <c r="I1249" s="21"/>
      <c r="J1249" s="21"/>
      <c r="K1249" s="22" t="n">
        <f aca="false">INDEX('Porte Honorário'!B:D,MATCH(TabJud!D1249,'Porte Honorário'!A:A,0),1)</f>
        <v>209.71</v>
      </c>
      <c r="L1249" s="22" t="n">
        <f aca="false">ROUND(C1249*K1249,2)</f>
        <v>209.71</v>
      </c>
      <c r="M1249" s="22" t="n">
        <f aca="false">IF(E1249&gt;0,ROUND(E1249*'UCO e Filme'!$A$2,2),0)</f>
        <v>0</v>
      </c>
      <c r="N1249" s="22" t="n">
        <f aca="false">IF(I1249&gt;0,ROUND(I1249*'UCO e Filme'!$A$11,2),0)</f>
        <v>0</v>
      </c>
      <c r="O1249" s="22" t="n">
        <f aca="false">ROUND(L1249+M1249+N1249,2)</f>
        <v>209.71</v>
      </c>
    </row>
    <row r="1250" customFormat="false" ht="11.25" hidden="false" customHeight="true" outlineLevel="0" collapsed="false">
      <c r="A1250" s="17" t="n">
        <v>30722519</v>
      </c>
      <c r="B1250" s="17" t="s">
        <v>1294</v>
      </c>
      <c r="C1250" s="23" t="n">
        <v>1</v>
      </c>
      <c r="D1250" s="25" t="s">
        <v>103</v>
      </c>
      <c r="E1250" s="19"/>
      <c r="F1250" s="21" t="n">
        <v>1</v>
      </c>
      <c r="G1250" s="21" t="n">
        <v>2</v>
      </c>
      <c r="H1250" s="21"/>
      <c r="I1250" s="21"/>
      <c r="J1250" s="21"/>
      <c r="K1250" s="22" t="n">
        <f aca="false">INDEX('Porte Honorário'!B:D,MATCH(TabJud!D1250,'Porte Honorário'!A:A,0),1)</f>
        <v>183.5</v>
      </c>
      <c r="L1250" s="22" t="n">
        <f aca="false">ROUND(C1250*K1250,2)</f>
        <v>183.5</v>
      </c>
      <c r="M1250" s="22" t="n">
        <f aca="false">IF(E1250&gt;0,ROUND(E1250*'UCO e Filme'!$A$2,2),0)</f>
        <v>0</v>
      </c>
      <c r="N1250" s="22" t="n">
        <f aca="false">IF(I1250&gt;0,ROUND(I1250*'UCO e Filme'!$A$11,2),0)</f>
        <v>0</v>
      </c>
      <c r="O1250" s="22" t="n">
        <f aca="false">ROUND(L1250+M1250+N1250,2)</f>
        <v>183.5</v>
      </c>
    </row>
    <row r="1251" customFormat="false" ht="11.25" hidden="false" customHeight="true" outlineLevel="0" collapsed="false">
      <c r="A1251" s="17" t="n">
        <v>30722527</v>
      </c>
      <c r="B1251" s="17" t="s">
        <v>1295</v>
      </c>
      <c r="C1251" s="23" t="n">
        <v>1</v>
      </c>
      <c r="D1251" s="25" t="s">
        <v>73</v>
      </c>
      <c r="E1251" s="19"/>
      <c r="F1251" s="21" t="n">
        <v>1</v>
      </c>
      <c r="G1251" s="21" t="n">
        <v>3</v>
      </c>
      <c r="H1251" s="21"/>
      <c r="I1251" s="21"/>
      <c r="J1251" s="21"/>
      <c r="K1251" s="22" t="n">
        <f aca="false">INDEX('Porte Honorário'!B:D,MATCH(TabJud!D1251,'Porte Honorário'!A:A,0),1)</f>
        <v>360.46</v>
      </c>
      <c r="L1251" s="22" t="n">
        <f aca="false">ROUND(C1251*K1251,2)</f>
        <v>360.46</v>
      </c>
      <c r="M1251" s="22" t="n">
        <f aca="false">IF(E1251&gt;0,ROUND(E1251*'UCO e Filme'!$A$2,2),0)</f>
        <v>0</v>
      </c>
      <c r="N1251" s="22" t="n">
        <f aca="false">IF(I1251&gt;0,ROUND(I1251*'UCO e Filme'!$A$11,2),0)</f>
        <v>0</v>
      </c>
      <c r="O1251" s="22" t="n">
        <f aca="false">ROUND(L1251+M1251+N1251,2)</f>
        <v>360.46</v>
      </c>
    </row>
    <row r="1252" customFormat="false" ht="11.25" hidden="false" customHeight="true" outlineLevel="0" collapsed="false">
      <c r="A1252" s="17" t="n">
        <v>30722535</v>
      </c>
      <c r="B1252" s="17" t="s">
        <v>1296</v>
      </c>
      <c r="C1252" s="23" t="n">
        <v>1</v>
      </c>
      <c r="D1252" s="25" t="s">
        <v>73</v>
      </c>
      <c r="E1252" s="19"/>
      <c r="F1252" s="21" t="n">
        <v>1</v>
      </c>
      <c r="G1252" s="21" t="n">
        <v>3</v>
      </c>
      <c r="H1252" s="21"/>
      <c r="I1252" s="21"/>
      <c r="J1252" s="21"/>
      <c r="K1252" s="22" t="n">
        <f aca="false">INDEX('Porte Honorário'!B:D,MATCH(TabJud!D1252,'Porte Honorário'!A:A,0),1)</f>
        <v>360.46</v>
      </c>
      <c r="L1252" s="22" t="n">
        <f aca="false">ROUND(C1252*K1252,2)</f>
        <v>360.46</v>
      </c>
      <c r="M1252" s="22" t="n">
        <f aca="false">IF(E1252&gt;0,ROUND(E1252*'UCO e Filme'!$A$2,2),0)</f>
        <v>0</v>
      </c>
      <c r="N1252" s="22" t="n">
        <f aca="false">IF(I1252&gt;0,ROUND(I1252*'UCO e Filme'!$A$11,2),0)</f>
        <v>0</v>
      </c>
      <c r="O1252" s="22" t="n">
        <f aca="false">ROUND(L1252+M1252+N1252,2)</f>
        <v>360.46</v>
      </c>
    </row>
    <row r="1253" customFormat="false" ht="11.25" hidden="false" customHeight="true" outlineLevel="0" collapsed="false">
      <c r="A1253" s="17" t="n">
        <v>30722543</v>
      </c>
      <c r="B1253" s="17" t="s">
        <v>1297</v>
      </c>
      <c r="C1253" s="23" t="n">
        <v>1</v>
      </c>
      <c r="D1253" s="25" t="s">
        <v>69</v>
      </c>
      <c r="E1253" s="19"/>
      <c r="F1253" s="21" t="n">
        <v>1</v>
      </c>
      <c r="G1253" s="21" t="n">
        <v>2</v>
      </c>
      <c r="H1253" s="21"/>
      <c r="I1253" s="21"/>
      <c r="J1253" s="21"/>
      <c r="K1253" s="22" t="n">
        <f aca="false">INDEX('Porte Honorário'!B:D,MATCH(TabJud!D1253,'Porte Honorário'!A:A,0),1)</f>
        <v>209.71</v>
      </c>
      <c r="L1253" s="22" t="n">
        <f aca="false">ROUND(C1253*K1253,2)</f>
        <v>209.71</v>
      </c>
      <c r="M1253" s="22" t="n">
        <f aca="false">IF(E1253&gt;0,ROUND(E1253*'UCO e Filme'!$A$2,2),0)</f>
        <v>0</v>
      </c>
      <c r="N1253" s="22" t="n">
        <f aca="false">IF(I1253&gt;0,ROUND(I1253*'UCO e Filme'!$A$11,2),0)</f>
        <v>0</v>
      </c>
      <c r="O1253" s="22" t="n">
        <f aca="false">ROUND(L1253+M1253+N1253,2)</f>
        <v>209.71</v>
      </c>
    </row>
    <row r="1254" customFormat="false" ht="11.25" hidden="false" customHeight="true" outlineLevel="0" collapsed="false">
      <c r="A1254" s="17" t="n">
        <v>30722551</v>
      </c>
      <c r="B1254" s="17" t="s">
        <v>1298</v>
      </c>
      <c r="C1254" s="23" t="n">
        <v>1</v>
      </c>
      <c r="D1254" s="25" t="s">
        <v>71</v>
      </c>
      <c r="E1254" s="19"/>
      <c r="F1254" s="21" t="n">
        <v>1</v>
      </c>
      <c r="G1254" s="21" t="n">
        <v>2</v>
      </c>
      <c r="H1254" s="21"/>
      <c r="I1254" s="21"/>
      <c r="J1254" s="21"/>
      <c r="K1254" s="22" t="n">
        <f aca="false">INDEX('Porte Honorário'!B:D,MATCH(TabJud!D1254,'Porte Honorário'!A:A,0),1)</f>
        <v>309.68</v>
      </c>
      <c r="L1254" s="22" t="n">
        <f aca="false">ROUND(C1254*K1254,2)</f>
        <v>309.68</v>
      </c>
      <c r="M1254" s="22" t="n">
        <f aca="false">IF(E1254&gt;0,ROUND(E1254*'UCO e Filme'!$A$2,2),0)</f>
        <v>0</v>
      </c>
      <c r="N1254" s="22" t="n">
        <f aca="false">IF(I1254&gt;0,ROUND(I1254*'UCO e Filme'!$A$11,2),0)</f>
        <v>0</v>
      </c>
      <c r="O1254" s="22" t="n">
        <f aca="false">ROUND(L1254+M1254+N1254,2)</f>
        <v>309.68</v>
      </c>
    </row>
    <row r="1255" customFormat="false" ht="11.25" hidden="false" customHeight="true" outlineLevel="0" collapsed="false">
      <c r="A1255" s="17" t="n">
        <v>30722560</v>
      </c>
      <c r="B1255" s="17" t="s">
        <v>1299</v>
      </c>
      <c r="C1255" s="23" t="n">
        <v>1</v>
      </c>
      <c r="D1255" s="25" t="s">
        <v>343</v>
      </c>
      <c r="E1255" s="19"/>
      <c r="F1255" s="21" t="n">
        <v>2</v>
      </c>
      <c r="G1255" s="21" t="n">
        <v>5</v>
      </c>
      <c r="H1255" s="21"/>
      <c r="I1255" s="21"/>
      <c r="J1255" s="21"/>
      <c r="K1255" s="22" t="n">
        <f aca="false">INDEX('Porte Honorário'!B:D,MATCH(TabJud!D1255,'Porte Honorário'!A:A,0),1)</f>
        <v>909.36</v>
      </c>
      <c r="L1255" s="22" t="n">
        <f aca="false">ROUND(C1255*K1255,2)</f>
        <v>909.36</v>
      </c>
      <c r="M1255" s="22" t="n">
        <f aca="false">IF(E1255&gt;0,ROUND(E1255*'UCO e Filme'!$A$2,2),0)</f>
        <v>0</v>
      </c>
      <c r="N1255" s="22" t="n">
        <f aca="false">IF(I1255&gt;0,ROUND(I1255*'UCO e Filme'!$A$11,2),0)</f>
        <v>0</v>
      </c>
      <c r="O1255" s="22" t="n">
        <f aca="false">ROUND(L1255+M1255+N1255,2)</f>
        <v>909.36</v>
      </c>
    </row>
    <row r="1256" customFormat="false" ht="11.25" hidden="false" customHeight="true" outlineLevel="0" collapsed="false">
      <c r="A1256" s="17" t="n">
        <v>30722578</v>
      </c>
      <c r="B1256" s="17" t="s">
        <v>1300</v>
      </c>
      <c r="C1256" s="23" t="n">
        <v>1</v>
      </c>
      <c r="D1256" s="25" t="s">
        <v>71</v>
      </c>
      <c r="E1256" s="19"/>
      <c r="F1256" s="21" t="n">
        <v>1</v>
      </c>
      <c r="G1256" s="21" t="n">
        <v>2</v>
      </c>
      <c r="H1256" s="21"/>
      <c r="I1256" s="21"/>
      <c r="J1256" s="21"/>
      <c r="K1256" s="22" t="n">
        <f aca="false">INDEX('Porte Honorário'!B:D,MATCH(TabJud!D1256,'Porte Honorário'!A:A,0),1)</f>
        <v>309.68</v>
      </c>
      <c r="L1256" s="22" t="n">
        <f aca="false">ROUND(C1256*K1256,2)</f>
        <v>309.68</v>
      </c>
      <c r="M1256" s="22" t="n">
        <f aca="false">IF(E1256&gt;0,ROUND(E1256*'UCO e Filme'!$A$2,2),0)</f>
        <v>0</v>
      </c>
      <c r="N1256" s="22" t="n">
        <f aca="false">IF(I1256&gt;0,ROUND(I1256*'UCO e Filme'!$A$11,2),0)</f>
        <v>0</v>
      </c>
      <c r="O1256" s="22" t="n">
        <f aca="false">ROUND(L1256+M1256+N1256,2)</f>
        <v>309.68</v>
      </c>
    </row>
    <row r="1257" customFormat="false" ht="11.25" hidden="false" customHeight="true" outlineLevel="0" collapsed="false">
      <c r="A1257" s="17" t="n">
        <v>30722586</v>
      </c>
      <c r="B1257" s="17" t="s">
        <v>1301</v>
      </c>
      <c r="C1257" s="23" t="n">
        <v>1</v>
      </c>
      <c r="D1257" s="25" t="s">
        <v>52</v>
      </c>
      <c r="E1257" s="19"/>
      <c r="F1257" s="21" t="n">
        <v>1</v>
      </c>
      <c r="G1257" s="21" t="n">
        <v>1</v>
      </c>
      <c r="H1257" s="21"/>
      <c r="I1257" s="21"/>
      <c r="J1257" s="21"/>
      <c r="K1257" s="22" t="n">
        <f aca="false">INDEX('Porte Honorário'!B:D,MATCH(TabJud!D1257,'Porte Honorário'!A:A,0),1)</f>
        <v>144.2</v>
      </c>
      <c r="L1257" s="22" t="n">
        <f aca="false">ROUND(C1257*K1257,2)</f>
        <v>144.2</v>
      </c>
      <c r="M1257" s="22" t="n">
        <f aca="false">IF(E1257&gt;0,ROUND(E1257*'UCO e Filme'!$A$2,2),0)</f>
        <v>0</v>
      </c>
      <c r="N1257" s="22" t="n">
        <f aca="false">IF(I1257&gt;0,ROUND(I1257*'UCO e Filme'!$A$11,2),0)</f>
        <v>0</v>
      </c>
      <c r="O1257" s="22" t="n">
        <f aca="false">ROUND(L1257+M1257+N1257,2)</f>
        <v>144.2</v>
      </c>
    </row>
    <row r="1258" customFormat="false" ht="11.25" hidden="false" customHeight="true" outlineLevel="0" collapsed="false">
      <c r="A1258" s="17" t="n">
        <v>30722594</v>
      </c>
      <c r="B1258" s="17" t="s">
        <v>1302</v>
      </c>
      <c r="C1258" s="23" t="n">
        <v>1</v>
      </c>
      <c r="D1258" s="25" t="s">
        <v>337</v>
      </c>
      <c r="E1258" s="19"/>
      <c r="F1258" s="21" t="n">
        <v>2</v>
      </c>
      <c r="G1258" s="21" t="n">
        <v>3</v>
      </c>
      <c r="H1258" s="21"/>
      <c r="I1258" s="21"/>
      <c r="J1258" s="21"/>
      <c r="K1258" s="22" t="n">
        <f aca="false">INDEX('Porte Honorário'!B:D,MATCH(TabJud!D1258,'Porte Honorário'!A:A,0),1)</f>
        <v>417.82</v>
      </c>
      <c r="L1258" s="22" t="n">
        <f aca="false">ROUND(C1258*K1258,2)</f>
        <v>417.82</v>
      </c>
      <c r="M1258" s="22" t="n">
        <f aca="false">IF(E1258&gt;0,ROUND(E1258*'UCO e Filme'!$A$2,2),0)</f>
        <v>0</v>
      </c>
      <c r="N1258" s="22" t="n">
        <f aca="false">IF(I1258&gt;0,ROUND(I1258*'UCO e Filme'!$A$11,2),0)</f>
        <v>0</v>
      </c>
      <c r="O1258" s="22" t="n">
        <f aca="false">ROUND(L1258+M1258+N1258,2)</f>
        <v>417.82</v>
      </c>
    </row>
    <row r="1259" customFormat="false" ht="11.25" hidden="false" customHeight="true" outlineLevel="0" collapsed="false">
      <c r="A1259" s="17" t="n">
        <v>30722608</v>
      </c>
      <c r="B1259" s="17" t="s">
        <v>1303</v>
      </c>
      <c r="C1259" s="23" t="n">
        <v>1</v>
      </c>
      <c r="D1259" s="25" t="s">
        <v>337</v>
      </c>
      <c r="E1259" s="19"/>
      <c r="F1259" s="21" t="n">
        <v>1</v>
      </c>
      <c r="G1259" s="21" t="n">
        <v>3</v>
      </c>
      <c r="H1259" s="21"/>
      <c r="I1259" s="21"/>
      <c r="J1259" s="21"/>
      <c r="K1259" s="22" t="n">
        <f aca="false">INDEX('Porte Honorário'!B:D,MATCH(TabJud!D1259,'Porte Honorário'!A:A,0),1)</f>
        <v>417.82</v>
      </c>
      <c r="L1259" s="22" t="n">
        <f aca="false">ROUND(C1259*K1259,2)</f>
        <v>417.82</v>
      </c>
      <c r="M1259" s="22" t="n">
        <f aca="false">IF(E1259&gt;0,ROUND(E1259*'UCO e Filme'!$A$2,2),0)</f>
        <v>0</v>
      </c>
      <c r="N1259" s="22" t="n">
        <f aca="false">IF(I1259&gt;0,ROUND(I1259*'UCO e Filme'!$A$11,2),0)</f>
        <v>0</v>
      </c>
      <c r="O1259" s="22" t="n">
        <f aca="false">ROUND(L1259+M1259+N1259,2)</f>
        <v>417.82</v>
      </c>
    </row>
    <row r="1260" customFormat="false" ht="11.25" hidden="false" customHeight="true" outlineLevel="0" collapsed="false">
      <c r="A1260" s="17" t="n">
        <v>30722616</v>
      </c>
      <c r="B1260" s="17" t="s">
        <v>1304</v>
      </c>
      <c r="C1260" s="23" t="n">
        <v>1</v>
      </c>
      <c r="D1260" s="25" t="s">
        <v>385</v>
      </c>
      <c r="E1260" s="19"/>
      <c r="F1260" s="21" t="n">
        <v>2</v>
      </c>
      <c r="G1260" s="21" t="n">
        <v>3</v>
      </c>
      <c r="H1260" s="21"/>
      <c r="I1260" s="21"/>
      <c r="J1260" s="21"/>
      <c r="K1260" s="22" t="n">
        <f aca="false">INDEX('Porte Honorário'!B:D,MATCH(TabJud!D1260,'Porte Honorário'!A:A,0),1)</f>
        <v>766.81</v>
      </c>
      <c r="L1260" s="22" t="n">
        <f aca="false">ROUND(C1260*K1260,2)</f>
        <v>766.81</v>
      </c>
      <c r="M1260" s="22" t="n">
        <f aca="false">IF(E1260&gt;0,ROUND(E1260*'UCO e Filme'!$A$2,2),0)</f>
        <v>0</v>
      </c>
      <c r="N1260" s="22" t="n">
        <f aca="false">IF(I1260&gt;0,ROUND(I1260*'UCO e Filme'!$A$11,2),0)</f>
        <v>0</v>
      </c>
      <c r="O1260" s="22" t="n">
        <f aca="false">ROUND(L1260+M1260+N1260,2)</f>
        <v>766.81</v>
      </c>
    </row>
    <row r="1261" customFormat="false" ht="11.25" hidden="false" customHeight="true" outlineLevel="0" collapsed="false">
      <c r="A1261" s="17" t="n">
        <v>30722624</v>
      </c>
      <c r="B1261" s="17" t="s">
        <v>1305</v>
      </c>
      <c r="C1261" s="23" t="n">
        <v>1</v>
      </c>
      <c r="D1261" s="25" t="s">
        <v>69</v>
      </c>
      <c r="E1261" s="19"/>
      <c r="F1261" s="21" t="n">
        <v>1</v>
      </c>
      <c r="G1261" s="21" t="n">
        <v>3</v>
      </c>
      <c r="H1261" s="21"/>
      <c r="I1261" s="21"/>
      <c r="J1261" s="21"/>
      <c r="K1261" s="22" t="n">
        <f aca="false">INDEX('Porte Honorário'!B:D,MATCH(TabJud!D1261,'Porte Honorário'!A:A,0),1)</f>
        <v>209.71</v>
      </c>
      <c r="L1261" s="22" t="n">
        <f aca="false">ROUND(C1261*K1261,2)</f>
        <v>209.71</v>
      </c>
      <c r="M1261" s="22" t="n">
        <f aca="false">IF(E1261&gt;0,ROUND(E1261*'UCO e Filme'!$A$2,2),0)</f>
        <v>0</v>
      </c>
      <c r="N1261" s="22" t="n">
        <f aca="false">IF(I1261&gt;0,ROUND(I1261*'UCO e Filme'!$A$11,2),0)</f>
        <v>0</v>
      </c>
      <c r="O1261" s="22" t="n">
        <f aca="false">ROUND(L1261+M1261+N1261,2)</f>
        <v>209.71</v>
      </c>
    </row>
    <row r="1262" customFormat="false" ht="11.25" hidden="false" customHeight="true" outlineLevel="0" collapsed="false">
      <c r="A1262" s="17" t="n">
        <v>30722632</v>
      </c>
      <c r="B1262" s="17" t="s">
        <v>1306</v>
      </c>
      <c r="C1262" s="23" t="n">
        <v>1</v>
      </c>
      <c r="D1262" s="25" t="s">
        <v>339</v>
      </c>
      <c r="E1262" s="19"/>
      <c r="F1262" s="21" t="n">
        <v>1</v>
      </c>
      <c r="G1262" s="21" t="n">
        <v>3</v>
      </c>
      <c r="H1262" s="21"/>
      <c r="I1262" s="21"/>
      <c r="J1262" s="21"/>
      <c r="K1262" s="22" t="n">
        <f aca="false">INDEX('Porte Honorário'!B:D,MATCH(TabJud!D1262,'Porte Honorário'!A:A,0),1)</f>
        <v>991.29</v>
      </c>
      <c r="L1262" s="22" t="n">
        <f aca="false">ROUND(C1262*K1262,2)</f>
        <v>991.29</v>
      </c>
      <c r="M1262" s="22" t="n">
        <f aca="false">IF(E1262&gt;0,ROUND(E1262*'UCO e Filme'!$A$2,2),0)</f>
        <v>0</v>
      </c>
      <c r="N1262" s="22" t="n">
        <f aca="false">IF(I1262&gt;0,ROUND(I1262*'UCO e Filme'!$A$11,2),0)</f>
        <v>0</v>
      </c>
      <c r="O1262" s="22" t="n">
        <f aca="false">ROUND(L1262+M1262+N1262,2)</f>
        <v>991.29</v>
      </c>
    </row>
    <row r="1263" customFormat="false" ht="11.25" hidden="false" customHeight="true" outlineLevel="0" collapsed="false">
      <c r="A1263" s="17" t="n">
        <v>30722640</v>
      </c>
      <c r="B1263" s="17" t="s">
        <v>1307</v>
      </c>
      <c r="C1263" s="23" t="n">
        <v>1</v>
      </c>
      <c r="D1263" s="25" t="s">
        <v>73</v>
      </c>
      <c r="E1263" s="19"/>
      <c r="F1263" s="21" t="n">
        <v>1</v>
      </c>
      <c r="G1263" s="21" t="n">
        <v>1</v>
      </c>
      <c r="H1263" s="21"/>
      <c r="I1263" s="21"/>
      <c r="J1263" s="21"/>
      <c r="K1263" s="22" t="n">
        <f aca="false">INDEX('Porte Honorário'!B:D,MATCH(TabJud!D1263,'Porte Honorário'!A:A,0),1)</f>
        <v>360.46</v>
      </c>
      <c r="L1263" s="22" t="n">
        <f aca="false">ROUND(C1263*K1263,2)</f>
        <v>360.46</v>
      </c>
      <c r="M1263" s="22" t="n">
        <f aca="false">IF(E1263&gt;0,ROUND(E1263*'UCO e Filme'!$A$2,2),0)</f>
        <v>0</v>
      </c>
      <c r="N1263" s="22" t="n">
        <f aca="false">IF(I1263&gt;0,ROUND(I1263*'UCO e Filme'!$A$11,2),0)</f>
        <v>0</v>
      </c>
      <c r="O1263" s="22" t="n">
        <f aca="false">ROUND(L1263+M1263+N1263,2)</f>
        <v>360.46</v>
      </c>
    </row>
    <row r="1264" customFormat="false" ht="11.25" hidden="false" customHeight="true" outlineLevel="0" collapsed="false">
      <c r="A1264" s="17" t="n">
        <v>30722659</v>
      </c>
      <c r="B1264" s="17" t="s">
        <v>1308</v>
      </c>
      <c r="C1264" s="23" t="n">
        <v>1</v>
      </c>
      <c r="D1264" s="25" t="s">
        <v>449</v>
      </c>
      <c r="E1264" s="19"/>
      <c r="F1264" s="21" t="n">
        <v>2</v>
      </c>
      <c r="G1264" s="21" t="n">
        <v>4</v>
      </c>
      <c r="H1264" s="21"/>
      <c r="I1264" s="21"/>
      <c r="J1264" s="21"/>
      <c r="K1264" s="22" t="n">
        <f aca="false">INDEX('Porte Honorário'!B:D,MATCH(TabJud!D1264,'Porte Honorário'!A:A,0),1)</f>
        <v>1171.51</v>
      </c>
      <c r="L1264" s="22" t="n">
        <f aca="false">ROUND(C1264*K1264,2)</f>
        <v>1171.51</v>
      </c>
      <c r="M1264" s="22" t="n">
        <f aca="false">IF(E1264&gt;0,ROUND(E1264*'UCO e Filme'!$A$2,2),0)</f>
        <v>0</v>
      </c>
      <c r="N1264" s="22" t="n">
        <f aca="false">IF(I1264&gt;0,ROUND(I1264*'UCO e Filme'!$A$11,2),0)</f>
        <v>0</v>
      </c>
      <c r="O1264" s="22" t="n">
        <f aca="false">ROUND(L1264+M1264+N1264,2)</f>
        <v>1171.51</v>
      </c>
    </row>
    <row r="1265" customFormat="false" ht="22.5" hidden="false" customHeight="true" outlineLevel="0" collapsed="false">
      <c r="A1265" s="17" t="n">
        <v>30722667</v>
      </c>
      <c r="B1265" s="17" t="s">
        <v>1309</v>
      </c>
      <c r="C1265" s="23" t="n">
        <v>1</v>
      </c>
      <c r="D1265" s="25" t="s">
        <v>1001</v>
      </c>
      <c r="E1265" s="19"/>
      <c r="F1265" s="21" t="n">
        <v>3</v>
      </c>
      <c r="G1265" s="21" t="n">
        <v>6</v>
      </c>
      <c r="H1265" s="21"/>
      <c r="I1265" s="21"/>
      <c r="J1265" s="21"/>
      <c r="K1265" s="22" t="n">
        <f aca="false">INDEX('Porte Honorário'!B:D,MATCH(TabJud!D1265,'Porte Honorário'!A:A,0),1)</f>
        <v>2695.3</v>
      </c>
      <c r="L1265" s="22" t="n">
        <f aca="false">ROUND(C1265*K1265,2)</f>
        <v>2695.3</v>
      </c>
      <c r="M1265" s="22" t="n">
        <f aca="false">IF(E1265&gt;0,ROUND(E1265*'UCO e Filme'!$A$2,2),0)</f>
        <v>0</v>
      </c>
      <c r="N1265" s="22" t="n">
        <f aca="false">IF(I1265&gt;0,ROUND(I1265*'UCO e Filme'!$A$11,2),0)</f>
        <v>0</v>
      </c>
      <c r="O1265" s="22" t="n">
        <f aca="false">ROUND(L1265+M1265+N1265,2)</f>
        <v>2695.3</v>
      </c>
    </row>
    <row r="1266" customFormat="false" ht="22.5" hidden="false" customHeight="true" outlineLevel="0" collapsed="false">
      <c r="A1266" s="17" t="n">
        <v>30722675</v>
      </c>
      <c r="B1266" s="17" t="s">
        <v>1310</v>
      </c>
      <c r="C1266" s="23" t="n">
        <v>1</v>
      </c>
      <c r="D1266" s="25" t="s">
        <v>1001</v>
      </c>
      <c r="E1266" s="19"/>
      <c r="F1266" s="21" t="n">
        <v>3</v>
      </c>
      <c r="G1266" s="21" t="n">
        <v>6</v>
      </c>
      <c r="H1266" s="21"/>
      <c r="I1266" s="21"/>
      <c r="J1266" s="21"/>
      <c r="K1266" s="22" t="n">
        <f aca="false">INDEX('Porte Honorário'!B:D,MATCH(TabJud!D1266,'Porte Honorário'!A:A,0),1)</f>
        <v>2695.3</v>
      </c>
      <c r="L1266" s="22" t="n">
        <f aca="false">ROUND(C1266*K1266,2)</f>
        <v>2695.3</v>
      </c>
      <c r="M1266" s="22" t="n">
        <f aca="false">IF(E1266&gt;0,ROUND(E1266*'UCO e Filme'!$A$2,2),0)</f>
        <v>0</v>
      </c>
      <c r="N1266" s="22" t="n">
        <f aca="false">IF(I1266&gt;0,ROUND(I1266*'UCO e Filme'!$A$11,2),0)</f>
        <v>0</v>
      </c>
      <c r="O1266" s="22" t="n">
        <f aca="false">ROUND(L1266+M1266+N1266,2)</f>
        <v>2695.3</v>
      </c>
    </row>
    <row r="1267" customFormat="false" ht="11.25" hidden="false" customHeight="true" outlineLevel="0" collapsed="false">
      <c r="A1267" s="17" t="n">
        <v>30722683</v>
      </c>
      <c r="B1267" s="17" t="s">
        <v>1311</v>
      </c>
      <c r="C1267" s="23" t="n">
        <v>1</v>
      </c>
      <c r="D1267" s="25" t="s">
        <v>1001</v>
      </c>
      <c r="E1267" s="19"/>
      <c r="F1267" s="21" t="n">
        <v>3</v>
      </c>
      <c r="G1267" s="21" t="n">
        <v>6</v>
      </c>
      <c r="H1267" s="21"/>
      <c r="I1267" s="21"/>
      <c r="J1267" s="21"/>
      <c r="K1267" s="22" t="n">
        <f aca="false">INDEX('Porte Honorário'!B:D,MATCH(TabJud!D1267,'Porte Honorário'!A:A,0),1)</f>
        <v>2695.3</v>
      </c>
      <c r="L1267" s="22" t="n">
        <f aca="false">ROUND(C1267*K1267,2)</f>
        <v>2695.3</v>
      </c>
      <c r="M1267" s="22" t="n">
        <f aca="false">IF(E1267&gt;0,ROUND(E1267*'UCO e Filme'!$A$2,2),0)</f>
        <v>0</v>
      </c>
      <c r="N1267" s="22" t="n">
        <f aca="false">IF(I1267&gt;0,ROUND(I1267*'UCO e Filme'!$A$11,2),0)</f>
        <v>0</v>
      </c>
      <c r="O1267" s="22" t="n">
        <f aca="false">ROUND(L1267+M1267+N1267,2)</f>
        <v>2695.3</v>
      </c>
    </row>
    <row r="1268" customFormat="false" ht="11.25" hidden="false" customHeight="true" outlineLevel="0" collapsed="false">
      <c r="A1268" s="17" t="n">
        <v>30722691</v>
      </c>
      <c r="B1268" s="17" t="s">
        <v>1312</v>
      </c>
      <c r="C1268" s="23" t="n">
        <v>1</v>
      </c>
      <c r="D1268" s="25" t="s">
        <v>339</v>
      </c>
      <c r="E1268" s="19"/>
      <c r="F1268" s="21" t="n">
        <v>2</v>
      </c>
      <c r="G1268" s="21" t="n">
        <v>3</v>
      </c>
      <c r="H1268" s="21"/>
      <c r="I1268" s="21"/>
      <c r="J1268" s="21"/>
      <c r="K1268" s="22" t="n">
        <f aca="false">INDEX('Porte Honorário'!B:D,MATCH(TabJud!D1268,'Porte Honorário'!A:A,0),1)</f>
        <v>991.29</v>
      </c>
      <c r="L1268" s="22" t="n">
        <f aca="false">ROUND(C1268*K1268,2)</f>
        <v>991.29</v>
      </c>
      <c r="M1268" s="22" t="n">
        <f aca="false">IF(E1268&gt;0,ROUND(E1268*'UCO e Filme'!$A$2,2),0)</f>
        <v>0</v>
      </c>
      <c r="N1268" s="22" t="n">
        <f aca="false">IF(I1268&gt;0,ROUND(I1268*'UCO e Filme'!$A$11,2),0)</f>
        <v>0</v>
      </c>
      <c r="O1268" s="22" t="n">
        <f aca="false">ROUND(L1268+M1268+N1268,2)</f>
        <v>991.29</v>
      </c>
    </row>
    <row r="1269" customFormat="false" ht="11.25" hidden="false" customHeight="true" outlineLevel="0" collapsed="false">
      <c r="A1269" s="17" t="n">
        <v>30722705</v>
      </c>
      <c r="B1269" s="17" t="s">
        <v>1313</v>
      </c>
      <c r="C1269" s="23" t="n">
        <v>1</v>
      </c>
      <c r="D1269" s="25" t="s">
        <v>337</v>
      </c>
      <c r="E1269" s="19"/>
      <c r="F1269" s="21" t="n">
        <v>1</v>
      </c>
      <c r="G1269" s="21" t="n">
        <v>1</v>
      </c>
      <c r="H1269" s="21"/>
      <c r="I1269" s="21"/>
      <c r="J1269" s="21"/>
      <c r="K1269" s="22" t="n">
        <f aca="false">INDEX('Porte Honorário'!B:D,MATCH(TabJud!D1269,'Porte Honorário'!A:A,0),1)</f>
        <v>417.82</v>
      </c>
      <c r="L1269" s="22" t="n">
        <f aca="false">ROUND(C1269*K1269,2)</f>
        <v>417.82</v>
      </c>
      <c r="M1269" s="22" t="n">
        <f aca="false">IF(E1269&gt;0,ROUND(E1269*'UCO e Filme'!$A$2,2),0)</f>
        <v>0</v>
      </c>
      <c r="N1269" s="22" t="n">
        <f aca="false">IF(I1269&gt;0,ROUND(I1269*'UCO e Filme'!$A$11,2),0)</f>
        <v>0</v>
      </c>
      <c r="O1269" s="22" t="n">
        <f aca="false">ROUND(L1269+M1269+N1269,2)</f>
        <v>417.82</v>
      </c>
    </row>
    <row r="1270" customFormat="false" ht="11.25" hidden="false" customHeight="true" outlineLevel="0" collapsed="false">
      <c r="A1270" s="17" t="n">
        <v>30722713</v>
      </c>
      <c r="B1270" s="17" t="s">
        <v>1314</v>
      </c>
      <c r="C1270" s="23" t="n">
        <v>1</v>
      </c>
      <c r="D1270" s="25" t="s">
        <v>103</v>
      </c>
      <c r="E1270" s="19"/>
      <c r="F1270" s="21" t="n">
        <v>1</v>
      </c>
      <c r="G1270" s="21" t="n">
        <v>1</v>
      </c>
      <c r="H1270" s="21"/>
      <c r="I1270" s="21"/>
      <c r="J1270" s="21"/>
      <c r="K1270" s="22" t="n">
        <f aca="false">INDEX('Porte Honorário'!B:D,MATCH(TabJud!D1270,'Porte Honorário'!A:A,0),1)</f>
        <v>183.5</v>
      </c>
      <c r="L1270" s="22" t="n">
        <f aca="false">ROUND(C1270*K1270,2)</f>
        <v>183.5</v>
      </c>
      <c r="M1270" s="22" t="n">
        <f aca="false">IF(E1270&gt;0,ROUND(E1270*'UCO e Filme'!$A$2,2),0)</f>
        <v>0</v>
      </c>
      <c r="N1270" s="22" t="n">
        <f aca="false">IF(I1270&gt;0,ROUND(I1270*'UCO e Filme'!$A$11,2),0)</f>
        <v>0</v>
      </c>
      <c r="O1270" s="22" t="n">
        <f aca="false">ROUND(L1270+M1270+N1270,2)</f>
        <v>183.5</v>
      </c>
    </row>
    <row r="1271" customFormat="false" ht="22.5" hidden="false" customHeight="true" outlineLevel="0" collapsed="false">
      <c r="A1271" s="17" t="n">
        <v>30722721</v>
      </c>
      <c r="B1271" s="17" t="s">
        <v>1315</v>
      </c>
      <c r="C1271" s="23" t="n">
        <v>1</v>
      </c>
      <c r="D1271" s="25" t="s">
        <v>141</v>
      </c>
      <c r="E1271" s="19"/>
      <c r="F1271" s="21" t="n">
        <v>1</v>
      </c>
      <c r="G1271" s="21" t="n">
        <v>2</v>
      </c>
      <c r="H1271" s="21"/>
      <c r="I1271" s="21"/>
      <c r="J1271" s="21"/>
      <c r="K1271" s="22" t="n">
        <f aca="false">INDEX('Porte Honorário'!B:D,MATCH(TabJud!D1271,'Porte Honorário'!A:A,0),1)</f>
        <v>334.24</v>
      </c>
      <c r="L1271" s="22" t="n">
        <f aca="false">ROUND(C1271*K1271,2)</f>
        <v>334.24</v>
      </c>
      <c r="M1271" s="22" t="n">
        <f aca="false">IF(E1271&gt;0,ROUND(E1271*'UCO e Filme'!$A$2,2),0)</f>
        <v>0</v>
      </c>
      <c r="N1271" s="22" t="n">
        <f aca="false">IF(I1271&gt;0,ROUND(I1271*'UCO e Filme'!$A$11,2),0)</f>
        <v>0</v>
      </c>
      <c r="O1271" s="22" t="n">
        <f aca="false">ROUND(L1271+M1271+N1271,2)</f>
        <v>334.24</v>
      </c>
    </row>
    <row r="1272" customFormat="false" ht="22.5" hidden="false" customHeight="true" outlineLevel="0" collapsed="false">
      <c r="A1272" s="17" t="n">
        <v>30722730</v>
      </c>
      <c r="B1272" s="17" t="s">
        <v>1316</v>
      </c>
      <c r="C1272" s="23" t="n">
        <v>1</v>
      </c>
      <c r="D1272" s="25" t="s">
        <v>69</v>
      </c>
      <c r="E1272" s="19"/>
      <c r="F1272" s="21" t="n">
        <v>1</v>
      </c>
      <c r="G1272" s="21" t="n">
        <v>2</v>
      </c>
      <c r="H1272" s="21"/>
      <c r="I1272" s="21"/>
      <c r="J1272" s="21"/>
      <c r="K1272" s="22" t="n">
        <f aca="false">INDEX('Porte Honorário'!B:D,MATCH(TabJud!D1272,'Porte Honorário'!A:A,0),1)</f>
        <v>209.71</v>
      </c>
      <c r="L1272" s="22" t="n">
        <f aca="false">ROUND(C1272*K1272,2)</f>
        <v>209.71</v>
      </c>
      <c r="M1272" s="22" t="n">
        <f aca="false">IF(E1272&gt;0,ROUND(E1272*'UCO e Filme'!$A$2,2),0)</f>
        <v>0</v>
      </c>
      <c r="N1272" s="22" t="n">
        <f aca="false">IF(I1272&gt;0,ROUND(I1272*'UCO e Filme'!$A$11,2),0)</f>
        <v>0</v>
      </c>
      <c r="O1272" s="22" t="n">
        <f aca="false">ROUND(L1272+M1272+N1272,2)</f>
        <v>209.71</v>
      </c>
    </row>
    <row r="1273" customFormat="false" ht="11.25" hidden="false" customHeight="true" outlineLevel="0" collapsed="false">
      <c r="A1273" s="17" t="n">
        <v>30722748</v>
      </c>
      <c r="B1273" s="17" t="s">
        <v>1317</v>
      </c>
      <c r="C1273" s="23" t="n">
        <v>1</v>
      </c>
      <c r="D1273" s="25" t="s">
        <v>73</v>
      </c>
      <c r="E1273" s="19"/>
      <c r="F1273" s="21" t="n">
        <v>1</v>
      </c>
      <c r="G1273" s="21" t="n">
        <v>3</v>
      </c>
      <c r="H1273" s="21"/>
      <c r="I1273" s="21"/>
      <c r="J1273" s="21"/>
      <c r="K1273" s="22" t="n">
        <f aca="false">INDEX('Porte Honorário'!B:D,MATCH(TabJud!D1273,'Porte Honorário'!A:A,0),1)</f>
        <v>360.46</v>
      </c>
      <c r="L1273" s="22" t="n">
        <f aca="false">ROUND(C1273*K1273,2)</f>
        <v>360.46</v>
      </c>
      <c r="M1273" s="22" t="n">
        <f aca="false">IF(E1273&gt;0,ROUND(E1273*'UCO e Filme'!$A$2,2),0)</f>
        <v>0</v>
      </c>
      <c r="N1273" s="22" t="n">
        <f aca="false">IF(I1273&gt;0,ROUND(I1273*'UCO e Filme'!$A$11,2),0)</f>
        <v>0</v>
      </c>
      <c r="O1273" s="22" t="n">
        <f aca="false">ROUND(L1273+M1273+N1273,2)</f>
        <v>360.46</v>
      </c>
    </row>
    <row r="1274" customFormat="false" ht="22.5" hidden="false" customHeight="true" outlineLevel="0" collapsed="false">
      <c r="A1274" s="17" t="n">
        <v>30722756</v>
      </c>
      <c r="B1274" s="17" t="s">
        <v>1318</v>
      </c>
      <c r="C1274" s="23" t="n">
        <v>1</v>
      </c>
      <c r="D1274" s="25" t="s">
        <v>1001</v>
      </c>
      <c r="E1274" s="19"/>
      <c r="F1274" s="21" t="n">
        <v>3</v>
      </c>
      <c r="G1274" s="21" t="n">
        <v>6</v>
      </c>
      <c r="H1274" s="21"/>
      <c r="I1274" s="21"/>
      <c r="J1274" s="21"/>
      <c r="K1274" s="22" t="n">
        <f aca="false">INDEX('Porte Honorário'!B:D,MATCH(TabJud!D1274,'Porte Honorário'!A:A,0),1)</f>
        <v>2695.3</v>
      </c>
      <c r="L1274" s="22" t="n">
        <f aca="false">ROUND(C1274*K1274,2)</f>
        <v>2695.3</v>
      </c>
      <c r="M1274" s="22" t="n">
        <f aca="false">IF(E1274&gt;0,ROUND(E1274*'UCO e Filme'!$A$2,2),0)</f>
        <v>0</v>
      </c>
      <c r="N1274" s="22" t="n">
        <f aca="false">IF(I1274&gt;0,ROUND(I1274*'UCO e Filme'!$A$11,2),0)</f>
        <v>0</v>
      </c>
      <c r="O1274" s="22" t="n">
        <f aca="false">ROUND(L1274+M1274+N1274,2)</f>
        <v>2695.3</v>
      </c>
    </row>
    <row r="1275" customFormat="false" ht="11.25" hidden="false" customHeight="true" outlineLevel="0" collapsed="false">
      <c r="A1275" s="17" t="n">
        <v>30722764</v>
      </c>
      <c r="B1275" s="17" t="s">
        <v>1319</v>
      </c>
      <c r="C1275" s="23" t="n">
        <v>1</v>
      </c>
      <c r="D1275" s="25" t="s">
        <v>99</v>
      </c>
      <c r="E1275" s="19"/>
      <c r="F1275" s="21"/>
      <c r="G1275" s="21" t="n">
        <v>1</v>
      </c>
      <c r="H1275" s="21"/>
      <c r="I1275" s="21"/>
      <c r="J1275" s="21"/>
      <c r="K1275" s="22" t="n">
        <f aca="false">INDEX('Porte Honorário'!B:D,MATCH(TabJud!D1275,'Porte Honorário'!A:A,0),1)</f>
        <v>49.16</v>
      </c>
      <c r="L1275" s="22" t="n">
        <f aca="false">ROUND(C1275*K1275,2)</f>
        <v>49.16</v>
      </c>
      <c r="M1275" s="22" t="n">
        <f aca="false">IF(E1275&gt;0,ROUND(E1275*'UCO e Filme'!$A$2,2),0)</f>
        <v>0</v>
      </c>
      <c r="N1275" s="22" t="n">
        <f aca="false">IF(I1275&gt;0,ROUND(I1275*'UCO e Filme'!$A$11,2),0)</f>
        <v>0</v>
      </c>
      <c r="O1275" s="22" t="n">
        <f aca="false">ROUND(L1275+M1275+N1275,2)</f>
        <v>49.16</v>
      </c>
    </row>
    <row r="1276" customFormat="false" ht="11.25" hidden="false" customHeight="true" outlineLevel="0" collapsed="false">
      <c r="A1276" s="17" t="n">
        <v>30722772</v>
      </c>
      <c r="B1276" s="17" t="s">
        <v>1320</v>
      </c>
      <c r="C1276" s="23" t="n">
        <v>1</v>
      </c>
      <c r="D1276" s="25" t="s">
        <v>69</v>
      </c>
      <c r="E1276" s="19"/>
      <c r="F1276" s="21" t="n">
        <v>1</v>
      </c>
      <c r="G1276" s="21" t="n">
        <v>1</v>
      </c>
      <c r="H1276" s="21"/>
      <c r="I1276" s="21"/>
      <c r="J1276" s="21"/>
      <c r="K1276" s="22" t="n">
        <f aca="false">INDEX('Porte Honorário'!B:D,MATCH(TabJud!D1276,'Porte Honorário'!A:A,0),1)</f>
        <v>209.71</v>
      </c>
      <c r="L1276" s="22" t="n">
        <f aca="false">ROUND(C1276*K1276,2)</f>
        <v>209.71</v>
      </c>
      <c r="M1276" s="22" t="n">
        <f aca="false">IF(E1276&gt;0,ROUND(E1276*'UCO e Filme'!$A$2,2),0)</f>
        <v>0</v>
      </c>
      <c r="N1276" s="22" t="n">
        <f aca="false">IF(I1276&gt;0,ROUND(I1276*'UCO e Filme'!$A$11,2),0)</f>
        <v>0</v>
      </c>
      <c r="O1276" s="22" t="n">
        <f aca="false">ROUND(L1276+M1276+N1276,2)</f>
        <v>209.71</v>
      </c>
    </row>
    <row r="1277" customFormat="false" ht="11.25" hidden="false" customHeight="true" outlineLevel="0" collapsed="false">
      <c r="A1277" s="17" t="n">
        <v>30722780</v>
      </c>
      <c r="B1277" s="17" t="s">
        <v>1321</v>
      </c>
      <c r="C1277" s="23" t="n">
        <v>1</v>
      </c>
      <c r="D1277" s="25" t="s">
        <v>82</v>
      </c>
      <c r="E1277" s="19"/>
      <c r="F1277" s="21" t="n">
        <v>1</v>
      </c>
      <c r="G1277" s="21" t="n">
        <v>2</v>
      </c>
      <c r="H1277" s="21"/>
      <c r="I1277" s="21"/>
      <c r="J1277" s="21"/>
      <c r="K1277" s="22" t="n">
        <f aca="false">INDEX('Porte Honorário'!B:D,MATCH(TabJud!D1277,'Porte Honorário'!A:A,0),1)</f>
        <v>88.48</v>
      </c>
      <c r="L1277" s="22" t="n">
        <f aca="false">ROUND(C1277*K1277,2)</f>
        <v>88.48</v>
      </c>
      <c r="M1277" s="22" t="n">
        <f aca="false">IF(E1277&gt;0,ROUND(E1277*'UCO e Filme'!$A$2,2),0)</f>
        <v>0</v>
      </c>
      <c r="N1277" s="22" t="n">
        <f aca="false">IF(I1277&gt;0,ROUND(I1277*'UCO e Filme'!$A$11,2),0)</f>
        <v>0</v>
      </c>
      <c r="O1277" s="22" t="n">
        <f aca="false">ROUND(L1277+M1277+N1277,2)</f>
        <v>88.48</v>
      </c>
    </row>
    <row r="1278" customFormat="false" ht="11.25" hidden="false" customHeight="true" outlineLevel="0" collapsed="false">
      <c r="A1278" s="17" t="n">
        <v>30722799</v>
      </c>
      <c r="B1278" s="17" t="s">
        <v>1322</v>
      </c>
      <c r="C1278" s="23" t="n">
        <v>1</v>
      </c>
      <c r="D1278" s="25" t="s">
        <v>73</v>
      </c>
      <c r="E1278" s="19"/>
      <c r="F1278" s="21" t="n">
        <v>2</v>
      </c>
      <c r="G1278" s="21" t="n">
        <v>3</v>
      </c>
      <c r="H1278" s="21"/>
      <c r="I1278" s="21"/>
      <c r="J1278" s="21"/>
      <c r="K1278" s="22" t="n">
        <f aca="false">INDEX('Porte Honorário'!B:D,MATCH(TabJud!D1278,'Porte Honorário'!A:A,0),1)</f>
        <v>360.46</v>
      </c>
      <c r="L1278" s="22" t="n">
        <f aca="false">ROUND(C1278*K1278,2)</f>
        <v>360.46</v>
      </c>
      <c r="M1278" s="22" t="n">
        <f aca="false">IF(E1278&gt;0,ROUND(E1278*'UCO e Filme'!$A$2,2),0)</f>
        <v>0</v>
      </c>
      <c r="N1278" s="22" t="n">
        <f aca="false">IF(I1278&gt;0,ROUND(I1278*'UCO e Filme'!$A$11,2),0)</f>
        <v>0</v>
      </c>
      <c r="O1278" s="22" t="n">
        <f aca="false">ROUND(L1278+M1278+N1278,2)</f>
        <v>360.46</v>
      </c>
    </row>
    <row r="1279" customFormat="false" ht="11.25" hidden="false" customHeight="true" outlineLevel="0" collapsed="false">
      <c r="A1279" s="17" t="n">
        <v>30722802</v>
      </c>
      <c r="B1279" s="17" t="s">
        <v>1323</v>
      </c>
      <c r="C1279" s="23" t="n">
        <v>1</v>
      </c>
      <c r="D1279" s="25" t="s">
        <v>310</v>
      </c>
      <c r="E1279" s="19"/>
      <c r="F1279" s="21" t="n">
        <v>2</v>
      </c>
      <c r="G1279" s="21" t="n">
        <v>4</v>
      </c>
      <c r="H1279" s="21"/>
      <c r="I1279" s="21"/>
      <c r="J1279" s="21"/>
      <c r="K1279" s="22" t="n">
        <f aca="false">INDEX('Porte Honorário'!B:D,MATCH(TabJud!D1279,'Porte Honorário'!A:A,0),1)</f>
        <v>802.86</v>
      </c>
      <c r="L1279" s="22" t="n">
        <f aca="false">ROUND(C1279*K1279,2)</f>
        <v>802.86</v>
      </c>
      <c r="M1279" s="22" t="n">
        <f aca="false">IF(E1279&gt;0,ROUND(E1279*'UCO e Filme'!$A$2,2),0)</f>
        <v>0</v>
      </c>
      <c r="N1279" s="22" t="n">
        <f aca="false">IF(I1279&gt;0,ROUND(I1279*'UCO e Filme'!$A$11,2),0)</f>
        <v>0</v>
      </c>
      <c r="O1279" s="22" t="n">
        <f aca="false">ROUND(L1279+M1279+N1279,2)</f>
        <v>802.86</v>
      </c>
    </row>
    <row r="1280" customFormat="false" ht="11.25" hidden="false" customHeight="true" outlineLevel="0" collapsed="false">
      <c r="A1280" s="17" t="n">
        <v>30722810</v>
      </c>
      <c r="B1280" s="17" t="s">
        <v>1324</v>
      </c>
      <c r="C1280" s="23" t="n">
        <v>1</v>
      </c>
      <c r="D1280" s="25" t="s">
        <v>52</v>
      </c>
      <c r="E1280" s="19"/>
      <c r="F1280" s="21" t="n">
        <v>1</v>
      </c>
      <c r="G1280" s="21" t="n">
        <v>1</v>
      </c>
      <c r="H1280" s="21"/>
      <c r="I1280" s="21"/>
      <c r="J1280" s="21"/>
      <c r="K1280" s="22" t="n">
        <f aca="false">INDEX('Porte Honorário'!B:D,MATCH(TabJud!D1280,'Porte Honorário'!A:A,0),1)</f>
        <v>144.2</v>
      </c>
      <c r="L1280" s="22" t="n">
        <f aca="false">ROUND(C1280*K1280,2)</f>
        <v>144.2</v>
      </c>
      <c r="M1280" s="22" t="n">
        <f aca="false">IF(E1280&gt;0,ROUND(E1280*'UCO e Filme'!$A$2,2),0)</f>
        <v>0</v>
      </c>
      <c r="N1280" s="22" t="n">
        <f aca="false">IF(I1280&gt;0,ROUND(I1280*'UCO e Filme'!$A$11,2),0)</f>
        <v>0</v>
      </c>
      <c r="O1280" s="22" t="n">
        <f aca="false">ROUND(L1280+M1280+N1280,2)</f>
        <v>144.2</v>
      </c>
    </row>
    <row r="1281" customFormat="false" ht="11.25" hidden="false" customHeight="true" outlineLevel="0" collapsed="false">
      <c r="A1281" s="17" t="n">
        <v>30722829</v>
      </c>
      <c r="B1281" s="17" t="s">
        <v>1325</v>
      </c>
      <c r="C1281" s="23" t="n">
        <v>1</v>
      </c>
      <c r="D1281" s="25" t="s">
        <v>73</v>
      </c>
      <c r="E1281" s="19"/>
      <c r="F1281" s="21" t="n">
        <v>1</v>
      </c>
      <c r="G1281" s="21" t="n">
        <v>3</v>
      </c>
      <c r="H1281" s="21"/>
      <c r="I1281" s="21"/>
      <c r="J1281" s="21"/>
      <c r="K1281" s="22" t="n">
        <f aca="false">INDEX('Porte Honorário'!B:D,MATCH(TabJud!D1281,'Porte Honorário'!A:A,0),1)</f>
        <v>360.46</v>
      </c>
      <c r="L1281" s="22" t="n">
        <f aca="false">ROUND(C1281*K1281,2)</f>
        <v>360.46</v>
      </c>
      <c r="M1281" s="22" t="n">
        <f aca="false">IF(E1281&gt;0,ROUND(E1281*'UCO e Filme'!$A$2,2),0)</f>
        <v>0</v>
      </c>
      <c r="N1281" s="22" t="n">
        <f aca="false">IF(I1281&gt;0,ROUND(I1281*'UCO e Filme'!$A$11,2),0)</f>
        <v>0</v>
      </c>
      <c r="O1281" s="22" t="n">
        <f aca="false">ROUND(L1281+M1281+N1281,2)</f>
        <v>360.46</v>
      </c>
    </row>
    <row r="1282" customFormat="false" ht="11.25" hidden="false" customHeight="true" outlineLevel="0" collapsed="false">
      <c r="A1282" s="17" t="n">
        <v>30722845</v>
      </c>
      <c r="B1282" s="17" t="s">
        <v>1326</v>
      </c>
      <c r="C1282" s="23" t="n">
        <v>1</v>
      </c>
      <c r="D1282" s="25" t="s">
        <v>343</v>
      </c>
      <c r="E1282" s="19"/>
      <c r="F1282" s="21" t="n">
        <v>2</v>
      </c>
      <c r="G1282" s="21" t="n">
        <v>4</v>
      </c>
      <c r="H1282" s="21"/>
      <c r="I1282" s="21"/>
      <c r="J1282" s="21"/>
      <c r="K1282" s="22" t="n">
        <f aca="false">INDEX('Porte Honorário'!B:D,MATCH(TabJud!D1282,'Porte Honorário'!A:A,0),1)</f>
        <v>909.36</v>
      </c>
      <c r="L1282" s="22" t="n">
        <f aca="false">ROUND(C1282*K1282,2)</f>
        <v>909.36</v>
      </c>
      <c r="M1282" s="22" t="n">
        <f aca="false">IF(E1282&gt;0,ROUND(E1282*'UCO e Filme'!$A$2,2),0)</f>
        <v>0</v>
      </c>
      <c r="N1282" s="22" t="n">
        <f aca="false">IF(I1282&gt;0,ROUND(I1282*'UCO e Filme'!$A$11,2),0)</f>
        <v>0</v>
      </c>
      <c r="O1282" s="22" t="n">
        <f aca="false">ROUND(L1282+M1282+N1282,2)</f>
        <v>909.36</v>
      </c>
    </row>
    <row r="1283" customFormat="false" ht="11.25" hidden="false" customHeight="true" outlineLevel="0" collapsed="false">
      <c r="A1283" s="17" t="n">
        <v>30722853</v>
      </c>
      <c r="B1283" s="17" t="s">
        <v>1327</v>
      </c>
      <c r="C1283" s="23" t="n">
        <v>1</v>
      </c>
      <c r="D1283" s="25" t="s">
        <v>339</v>
      </c>
      <c r="E1283" s="19"/>
      <c r="F1283" s="21" t="n">
        <v>1</v>
      </c>
      <c r="G1283" s="21" t="n">
        <v>4</v>
      </c>
      <c r="H1283" s="21"/>
      <c r="I1283" s="21"/>
      <c r="J1283" s="21"/>
      <c r="K1283" s="22" t="n">
        <f aca="false">INDEX('Porte Honorário'!B:D,MATCH(TabJud!D1283,'Porte Honorário'!A:A,0),1)</f>
        <v>991.29</v>
      </c>
      <c r="L1283" s="22" t="n">
        <f aca="false">ROUND(C1283*K1283,2)</f>
        <v>991.29</v>
      </c>
      <c r="M1283" s="22" t="n">
        <f aca="false">IF(E1283&gt;0,ROUND(E1283*'UCO e Filme'!$A$2,2),0)</f>
        <v>0</v>
      </c>
      <c r="N1283" s="22" t="n">
        <f aca="false">IF(I1283&gt;0,ROUND(I1283*'UCO e Filme'!$A$11,2),0)</f>
        <v>0</v>
      </c>
      <c r="O1283" s="22" t="n">
        <f aca="false">ROUND(L1283+M1283+N1283,2)</f>
        <v>991.29</v>
      </c>
    </row>
    <row r="1284" customFormat="false" ht="11.25" hidden="false" customHeight="true" outlineLevel="0" collapsed="false">
      <c r="A1284" s="17" t="n">
        <v>30722861</v>
      </c>
      <c r="B1284" s="17" t="s">
        <v>1328</v>
      </c>
      <c r="C1284" s="23" t="n">
        <v>1</v>
      </c>
      <c r="D1284" s="25" t="s">
        <v>343</v>
      </c>
      <c r="E1284" s="19"/>
      <c r="F1284" s="21" t="n">
        <v>1</v>
      </c>
      <c r="G1284" s="21" t="n">
        <v>4</v>
      </c>
      <c r="H1284" s="21"/>
      <c r="I1284" s="21"/>
      <c r="J1284" s="21"/>
      <c r="K1284" s="22" t="n">
        <f aca="false">INDEX('Porte Honorário'!B:D,MATCH(TabJud!D1284,'Porte Honorário'!A:A,0),1)</f>
        <v>909.36</v>
      </c>
      <c r="L1284" s="22" t="n">
        <f aca="false">ROUND(C1284*K1284,2)</f>
        <v>909.36</v>
      </c>
      <c r="M1284" s="22" t="n">
        <f aca="false">IF(E1284&gt;0,ROUND(E1284*'UCO e Filme'!$A$2,2),0)</f>
        <v>0</v>
      </c>
      <c r="N1284" s="22" t="n">
        <f aca="false">IF(I1284&gt;0,ROUND(I1284*'UCO e Filme'!$A$11,2),0)</f>
        <v>0</v>
      </c>
      <c r="O1284" s="22" t="n">
        <f aca="false">ROUND(L1284+M1284+N1284,2)</f>
        <v>909.36</v>
      </c>
    </row>
    <row r="1285" customFormat="false" ht="11.25" hidden="false" customHeight="true" outlineLevel="0" collapsed="false">
      <c r="A1285" s="17" t="n">
        <v>30722870</v>
      </c>
      <c r="B1285" s="17" t="s">
        <v>1329</v>
      </c>
      <c r="C1285" s="23" t="n">
        <v>1</v>
      </c>
      <c r="D1285" s="25" t="s">
        <v>73</v>
      </c>
      <c r="E1285" s="19"/>
      <c r="F1285" s="21" t="n">
        <v>2</v>
      </c>
      <c r="G1285" s="21" t="n">
        <v>5</v>
      </c>
      <c r="H1285" s="21"/>
      <c r="I1285" s="21"/>
      <c r="J1285" s="21"/>
      <c r="K1285" s="22" t="n">
        <f aca="false">INDEX('Porte Honorário'!B:D,MATCH(TabJud!D1285,'Porte Honorário'!A:A,0),1)</f>
        <v>360.46</v>
      </c>
      <c r="L1285" s="22" t="n">
        <f aca="false">ROUND(C1285*K1285,2)</f>
        <v>360.46</v>
      </c>
      <c r="M1285" s="22" t="n">
        <f aca="false">IF(E1285&gt;0,ROUND(E1285*'UCO e Filme'!$A$2,2),0)</f>
        <v>0</v>
      </c>
      <c r="N1285" s="22" t="n">
        <f aca="false">IF(I1285&gt;0,ROUND(I1285*'UCO e Filme'!$A$11,2),0)</f>
        <v>0</v>
      </c>
      <c r="O1285" s="22" t="n">
        <f aca="false">ROUND(L1285+M1285+N1285,2)</f>
        <v>360.46</v>
      </c>
    </row>
    <row r="1286" customFormat="false" ht="22.5" hidden="false" customHeight="true" outlineLevel="0" collapsed="false">
      <c r="A1286" s="17" t="n">
        <v>30722888</v>
      </c>
      <c r="B1286" s="17" t="s">
        <v>1330</v>
      </c>
      <c r="C1286" s="23" t="n">
        <v>1</v>
      </c>
      <c r="D1286" s="25" t="s">
        <v>449</v>
      </c>
      <c r="E1286" s="19"/>
      <c r="F1286" s="21" t="n">
        <v>2</v>
      </c>
      <c r="G1286" s="21" t="n">
        <v>5</v>
      </c>
      <c r="H1286" s="21"/>
      <c r="I1286" s="21"/>
      <c r="J1286" s="21"/>
      <c r="K1286" s="22" t="n">
        <f aca="false">INDEX('Porte Honorário'!B:D,MATCH(TabJud!D1286,'Porte Honorário'!A:A,0),1)</f>
        <v>1171.51</v>
      </c>
      <c r="L1286" s="22" t="n">
        <f aca="false">ROUND(C1286*K1286,2)</f>
        <v>1171.51</v>
      </c>
      <c r="M1286" s="22" t="n">
        <f aca="false">IF(E1286&gt;0,ROUND(E1286*'UCO e Filme'!$A$2,2),0)</f>
        <v>0</v>
      </c>
      <c r="N1286" s="22" t="n">
        <f aca="false">IF(I1286&gt;0,ROUND(I1286*'UCO e Filme'!$A$11,2),0)</f>
        <v>0</v>
      </c>
      <c r="O1286" s="22" t="n">
        <f aca="false">ROUND(L1286+M1286+N1286,2)</f>
        <v>1171.51</v>
      </c>
    </row>
    <row r="1287" customFormat="false" ht="30.95" hidden="false" customHeight="true" outlineLevel="0" collapsed="false">
      <c r="A1287" s="14" t="s">
        <v>1331</v>
      </c>
      <c r="B1287" s="14"/>
      <c r="C1287" s="14"/>
      <c r="D1287" s="14"/>
      <c r="E1287" s="14"/>
      <c r="F1287" s="14"/>
      <c r="G1287" s="14"/>
      <c r="H1287" s="14"/>
      <c r="I1287" s="14"/>
      <c r="J1287" s="14"/>
      <c r="K1287" s="14"/>
      <c r="L1287" s="14"/>
      <c r="M1287" s="14"/>
      <c r="N1287" s="14"/>
      <c r="O1287" s="14"/>
    </row>
    <row r="1288" customFormat="false" ht="27.75" hidden="false" customHeight="true" outlineLevel="0" collapsed="false">
      <c r="A1288" s="17" t="n">
        <v>30723019</v>
      </c>
      <c r="B1288" s="17" t="s">
        <v>1332</v>
      </c>
      <c r="C1288" s="23" t="n">
        <v>1</v>
      </c>
      <c r="D1288" s="25" t="s">
        <v>103</v>
      </c>
      <c r="E1288" s="19"/>
      <c r="F1288" s="21" t="n">
        <v>1</v>
      </c>
      <c r="G1288" s="21" t="n">
        <v>1</v>
      </c>
      <c r="H1288" s="21"/>
      <c r="I1288" s="21"/>
      <c r="J1288" s="21"/>
      <c r="K1288" s="22" t="n">
        <f aca="false">INDEX('Porte Honorário'!B:D,MATCH(TabJud!D1288,'Porte Honorário'!A:A,0),1)</f>
        <v>183.5</v>
      </c>
      <c r="L1288" s="22" t="n">
        <f aca="false">ROUND(C1288*K1288,2)</f>
        <v>183.5</v>
      </c>
      <c r="M1288" s="22" t="n">
        <f aca="false">IF(E1288&gt;0,ROUND(E1288*'UCO e Filme'!$A$2,2),0)</f>
        <v>0</v>
      </c>
      <c r="N1288" s="22" t="n">
        <f aca="false">IF(I1288&gt;0,ROUND(I1288*'UCO e Filme'!$A$11,2),0)</f>
        <v>0</v>
      </c>
      <c r="O1288" s="22" t="n">
        <f aca="false">ROUND(L1288+M1288+N1288,2)</f>
        <v>183.5</v>
      </c>
    </row>
    <row r="1289" customFormat="false" ht="11.25" hidden="false" customHeight="true" outlineLevel="0" collapsed="false">
      <c r="A1289" s="17" t="n">
        <v>30723027</v>
      </c>
      <c r="B1289" s="17" t="s">
        <v>1333</v>
      </c>
      <c r="C1289" s="23" t="n">
        <v>1</v>
      </c>
      <c r="D1289" s="25" t="s">
        <v>473</v>
      </c>
      <c r="E1289" s="19"/>
      <c r="F1289" s="21" t="n">
        <v>2</v>
      </c>
      <c r="G1289" s="21" t="n">
        <v>4</v>
      </c>
      <c r="H1289" s="21"/>
      <c r="I1289" s="21"/>
      <c r="J1289" s="21"/>
      <c r="K1289" s="22" t="n">
        <f aca="false">INDEX('Porte Honorário'!B:D,MATCH(TabJud!D1289,'Porte Honorário'!A:A,0),1)</f>
        <v>1491.02</v>
      </c>
      <c r="L1289" s="22" t="n">
        <f aca="false">ROUND(C1289*K1289,2)</f>
        <v>1491.02</v>
      </c>
      <c r="M1289" s="22" t="n">
        <f aca="false">IF(E1289&gt;0,ROUND(E1289*'UCO e Filme'!$A$2,2),0)</f>
        <v>0</v>
      </c>
      <c r="N1289" s="22" t="n">
        <f aca="false">IF(I1289&gt;0,ROUND(I1289*'UCO e Filme'!$A$11,2),0)</f>
        <v>0</v>
      </c>
      <c r="O1289" s="22" t="n">
        <f aca="false">ROUND(L1289+M1289+N1289,2)</f>
        <v>1491.02</v>
      </c>
    </row>
    <row r="1290" customFormat="false" ht="11.25" hidden="false" customHeight="true" outlineLevel="0" collapsed="false">
      <c r="A1290" s="17" t="n">
        <v>30723035</v>
      </c>
      <c r="B1290" s="17" t="s">
        <v>1334</v>
      </c>
      <c r="C1290" s="23" t="n">
        <v>1</v>
      </c>
      <c r="D1290" s="25" t="s">
        <v>64</v>
      </c>
      <c r="E1290" s="19"/>
      <c r="F1290" s="21"/>
      <c r="G1290" s="21" t="n">
        <v>0</v>
      </c>
      <c r="H1290" s="21"/>
      <c r="I1290" s="21"/>
      <c r="J1290" s="21"/>
      <c r="K1290" s="22" t="n">
        <f aca="false">INDEX('Porte Honorário'!B:D,MATCH(TabJud!D1290,'Porte Honorário'!A:A,0),1)</f>
        <v>65.56</v>
      </c>
      <c r="L1290" s="22" t="n">
        <f aca="false">ROUND(C1290*K1290,2)</f>
        <v>65.56</v>
      </c>
      <c r="M1290" s="22" t="n">
        <f aca="false">IF(E1290&gt;0,ROUND(E1290*'UCO e Filme'!$A$2,2),0)</f>
        <v>0</v>
      </c>
      <c r="N1290" s="22" t="n">
        <f aca="false">IF(I1290&gt;0,ROUND(I1290*'UCO e Filme'!$A$11,2),0)</f>
        <v>0</v>
      </c>
      <c r="O1290" s="22" t="n">
        <f aca="false">ROUND(L1290+M1290+N1290,2)</f>
        <v>65.56</v>
      </c>
    </row>
    <row r="1291" customFormat="false" ht="11.25" hidden="false" customHeight="true" outlineLevel="0" collapsed="false">
      <c r="A1291" s="17" t="n">
        <v>30723043</v>
      </c>
      <c r="B1291" s="17" t="s">
        <v>1335</v>
      </c>
      <c r="C1291" s="23" t="n">
        <v>1</v>
      </c>
      <c r="D1291" s="25" t="s">
        <v>385</v>
      </c>
      <c r="E1291" s="19"/>
      <c r="F1291" s="21" t="n">
        <v>2</v>
      </c>
      <c r="G1291" s="21" t="n">
        <v>4</v>
      </c>
      <c r="H1291" s="21"/>
      <c r="I1291" s="21"/>
      <c r="J1291" s="21"/>
      <c r="K1291" s="22" t="n">
        <f aca="false">INDEX('Porte Honorário'!B:D,MATCH(TabJud!D1291,'Porte Honorário'!A:A,0),1)</f>
        <v>766.81</v>
      </c>
      <c r="L1291" s="22" t="n">
        <f aca="false">ROUND(C1291*K1291,2)</f>
        <v>766.81</v>
      </c>
      <c r="M1291" s="22" t="n">
        <f aca="false">IF(E1291&gt;0,ROUND(E1291*'UCO e Filme'!$A$2,2),0)</f>
        <v>0</v>
      </c>
      <c r="N1291" s="22" t="n">
        <f aca="false">IF(I1291&gt;0,ROUND(I1291*'UCO e Filme'!$A$11,2),0)</f>
        <v>0</v>
      </c>
      <c r="O1291" s="22" t="n">
        <f aca="false">ROUND(L1291+M1291+N1291,2)</f>
        <v>766.81</v>
      </c>
    </row>
    <row r="1292" customFormat="false" ht="22.5" hidden="false" customHeight="true" outlineLevel="0" collapsed="false">
      <c r="A1292" s="17" t="n">
        <v>30723051</v>
      </c>
      <c r="B1292" s="17" t="s">
        <v>1336</v>
      </c>
      <c r="C1292" s="23" t="n">
        <v>1</v>
      </c>
      <c r="D1292" s="25" t="s">
        <v>335</v>
      </c>
      <c r="E1292" s="19"/>
      <c r="F1292" s="21" t="n">
        <v>2</v>
      </c>
      <c r="G1292" s="21" t="n">
        <v>5</v>
      </c>
      <c r="H1292" s="21"/>
      <c r="I1292" s="21"/>
      <c r="J1292" s="21"/>
      <c r="K1292" s="22" t="n">
        <f aca="false">INDEX('Porte Honorário'!B:D,MATCH(TabJud!D1292,'Porte Honorário'!A:A,0),1)</f>
        <v>1091.25</v>
      </c>
      <c r="L1292" s="22" t="n">
        <f aca="false">ROUND(C1292*K1292,2)</f>
        <v>1091.25</v>
      </c>
      <c r="M1292" s="22" t="n">
        <f aca="false">IF(E1292&gt;0,ROUND(E1292*'UCO e Filme'!$A$2,2),0)</f>
        <v>0</v>
      </c>
      <c r="N1292" s="22" t="n">
        <f aca="false">IF(I1292&gt;0,ROUND(I1292*'UCO e Filme'!$A$11,2),0)</f>
        <v>0</v>
      </c>
      <c r="O1292" s="22" t="n">
        <f aca="false">ROUND(L1292+M1292+N1292,2)</f>
        <v>1091.25</v>
      </c>
    </row>
    <row r="1293" customFormat="false" ht="11.25" hidden="false" customHeight="true" outlineLevel="0" collapsed="false">
      <c r="A1293" s="17" t="n">
        <v>30723060</v>
      </c>
      <c r="B1293" s="17" t="s">
        <v>1337</v>
      </c>
      <c r="C1293" s="23" t="n">
        <v>1</v>
      </c>
      <c r="D1293" s="25" t="s">
        <v>146</v>
      </c>
      <c r="E1293" s="19"/>
      <c r="F1293" s="21"/>
      <c r="G1293" s="21" t="n">
        <v>3</v>
      </c>
      <c r="H1293" s="21"/>
      <c r="I1293" s="21"/>
      <c r="J1293" s="21"/>
      <c r="K1293" s="22" t="n">
        <f aca="false">INDEX('Porte Honorário'!B:D,MATCH(TabJud!D1293,'Porte Honorário'!A:A,0),1)</f>
        <v>104.87</v>
      </c>
      <c r="L1293" s="22" t="n">
        <f aca="false">ROUND(C1293*K1293,2)</f>
        <v>104.87</v>
      </c>
      <c r="M1293" s="22" t="n">
        <f aca="false">IF(E1293&gt;0,ROUND(E1293*'UCO e Filme'!$A$2,2),0)</f>
        <v>0</v>
      </c>
      <c r="N1293" s="22" t="n">
        <f aca="false">IF(I1293&gt;0,ROUND(I1293*'UCO e Filme'!$A$11,2),0)</f>
        <v>0</v>
      </c>
      <c r="O1293" s="22" t="n">
        <f aca="false">ROUND(L1293+M1293+N1293,2)</f>
        <v>104.87</v>
      </c>
    </row>
    <row r="1294" customFormat="false" ht="11.25" hidden="false" customHeight="true" outlineLevel="0" collapsed="false">
      <c r="A1294" s="17" t="n">
        <v>30723078</v>
      </c>
      <c r="B1294" s="17" t="s">
        <v>1338</v>
      </c>
      <c r="C1294" s="23" t="n">
        <v>1</v>
      </c>
      <c r="D1294" s="25" t="s">
        <v>385</v>
      </c>
      <c r="E1294" s="19"/>
      <c r="F1294" s="21" t="n">
        <v>2</v>
      </c>
      <c r="G1294" s="21" t="n">
        <v>3</v>
      </c>
      <c r="H1294" s="21"/>
      <c r="I1294" s="21"/>
      <c r="J1294" s="21"/>
      <c r="K1294" s="22" t="n">
        <f aca="false">INDEX('Porte Honorário'!B:D,MATCH(TabJud!D1294,'Porte Honorário'!A:A,0),1)</f>
        <v>766.81</v>
      </c>
      <c r="L1294" s="22" t="n">
        <f aca="false">ROUND(C1294*K1294,2)</f>
        <v>766.81</v>
      </c>
      <c r="M1294" s="22" t="n">
        <f aca="false">IF(E1294&gt;0,ROUND(E1294*'UCO e Filme'!$A$2,2),0)</f>
        <v>0</v>
      </c>
      <c r="N1294" s="22" t="n">
        <f aca="false">IF(I1294&gt;0,ROUND(I1294*'UCO e Filme'!$A$11,2),0)</f>
        <v>0</v>
      </c>
      <c r="O1294" s="22" t="n">
        <f aca="false">ROUND(L1294+M1294+N1294,2)</f>
        <v>766.81</v>
      </c>
    </row>
    <row r="1295" customFormat="false" ht="11.25" hidden="false" customHeight="true" outlineLevel="0" collapsed="false">
      <c r="A1295" s="17" t="n">
        <v>30723086</v>
      </c>
      <c r="B1295" s="17" t="s">
        <v>1339</v>
      </c>
      <c r="C1295" s="23" t="n">
        <v>1</v>
      </c>
      <c r="D1295" s="25" t="s">
        <v>343</v>
      </c>
      <c r="E1295" s="19"/>
      <c r="F1295" s="21" t="n">
        <v>2</v>
      </c>
      <c r="G1295" s="21" t="n">
        <v>4</v>
      </c>
      <c r="H1295" s="21"/>
      <c r="I1295" s="21"/>
      <c r="J1295" s="21"/>
      <c r="K1295" s="22" t="n">
        <f aca="false">INDEX('Porte Honorário'!B:D,MATCH(TabJud!D1295,'Porte Honorário'!A:A,0),1)</f>
        <v>909.36</v>
      </c>
      <c r="L1295" s="22" t="n">
        <f aca="false">ROUND(C1295*K1295,2)</f>
        <v>909.36</v>
      </c>
      <c r="M1295" s="22" t="n">
        <f aca="false">IF(E1295&gt;0,ROUND(E1295*'UCO e Filme'!$A$2,2),0)</f>
        <v>0</v>
      </c>
      <c r="N1295" s="22" t="n">
        <f aca="false">IF(I1295&gt;0,ROUND(I1295*'UCO e Filme'!$A$11,2),0)</f>
        <v>0</v>
      </c>
      <c r="O1295" s="22" t="n">
        <f aca="false">ROUND(L1295+M1295+N1295,2)</f>
        <v>909.36</v>
      </c>
    </row>
    <row r="1296" customFormat="false" ht="30.95" hidden="false" customHeight="true" outlineLevel="0" collapsed="false">
      <c r="A1296" s="14" t="s">
        <v>1340</v>
      </c>
      <c r="B1296" s="14"/>
      <c r="C1296" s="14"/>
      <c r="D1296" s="14"/>
      <c r="E1296" s="14"/>
      <c r="F1296" s="14"/>
      <c r="G1296" s="14"/>
      <c r="H1296" s="14"/>
      <c r="I1296" s="14"/>
      <c r="J1296" s="14"/>
      <c r="K1296" s="14"/>
      <c r="L1296" s="14"/>
      <c r="M1296" s="14"/>
      <c r="N1296" s="14"/>
      <c r="O1296" s="14"/>
    </row>
    <row r="1297" customFormat="false" ht="27.75" hidden="false" customHeight="true" outlineLevel="0" collapsed="false">
      <c r="A1297" s="17" t="n">
        <v>30724015</v>
      </c>
      <c r="B1297" s="17" t="s">
        <v>1341</v>
      </c>
      <c r="C1297" s="23" t="n">
        <v>1</v>
      </c>
      <c r="D1297" s="25" t="s">
        <v>247</v>
      </c>
      <c r="E1297" s="19"/>
      <c r="F1297" s="21" t="n">
        <v>1</v>
      </c>
      <c r="G1297" s="21" t="n">
        <v>4</v>
      </c>
      <c r="H1297" s="21"/>
      <c r="I1297" s="21"/>
      <c r="J1297" s="21"/>
      <c r="K1297" s="22" t="n">
        <f aca="false">INDEX('Porte Honorário'!B:D,MATCH(TabJud!D1297,'Porte Honorário'!A:A,0),1)</f>
        <v>542.33</v>
      </c>
      <c r="L1297" s="22" t="n">
        <f aca="false">ROUND(C1297*K1297,2)</f>
        <v>542.33</v>
      </c>
      <c r="M1297" s="22" t="n">
        <f aca="false">IF(E1297&gt;0,ROUND(E1297*'UCO e Filme'!$A$2,2),0)</f>
        <v>0</v>
      </c>
      <c r="N1297" s="22" t="n">
        <f aca="false">IF(I1297&gt;0,ROUND(I1297*'UCO e Filme'!$A$11,2),0)</f>
        <v>0</v>
      </c>
      <c r="O1297" s="22" t="n">
        <f aca="false">ROUND(L1297+M1297+N1297,2)</f>
        <v>542.33</v>
      </c>
    </row>
    <row r="1298" customFormat="false" ht="11.25" hidden="false" customHeight="true" outlineLevel="0" collapsed="false">
      <c r="A1298" s="17" t="n">
        <v>30724023</v>
      </c>
      <c r="B1298" s="17" t="s">
        <v>1342</v>
      </c>
      <c r="C1298" s="23" t="n">
        <v>1</v>
      </c>
      <c r="D1298" s="25" t="s">
        <v>310</v>
      </c>
      <c r="E1298" s="19"/>
      <c r="F1298" s="21" t="n">
        <v>1</v>
      </c>
      <c r="G1298" s="21" t="n">
        <v>5</v>
      </c>
      <c r="H1298" s="21"/>
      <c r="I1298" s="21"/>
      <c r="J1298" s="21"/>
      <c r="K1298" s="22" t="n">
        <f aca="false">INDEX('Porte Honorário'!B:D,MATCH(TabJud!D1298,'Porte Honorário'!A:A,0),1)</f>
        <v>802.86</v>
      </c>
      <c r="L1298" s="22" t="n">
        <f aca="false">ROUND(C1298*K1298,2)</f>
        <v>802.86</v>
      </c>
      <c r="M1298" s="22" t="n">
        <f aca="false">IF(E1298&gt;0,ROUND(E1298*'UCO e Filme'!$A$2,2),0)</f>
        <v>0</v>
      </c>
      <c r="N1298" s="22" t="n">
        <f aca="false">IF(I1298&gt;0,ROUND(I1298*'UCO e Filme'!$A$11,2),0)</f>
        <v>0</v>
      </c>
      <c r="O1298" s="22" t="n">
        <f aca="false">ROUND(L1298+M1298+N1298,2)</f>
        <v>802.86</v>
      </c>
    </row>
    <row r="1299" customFormat="false" ht="11.25" hidden="false" customHeight="true" outlineLevel="0" collapsed="false">
      <c r="A1299" s="17" t="n">
        <v>30724031</v>
      </c>
      <c r="B1299" s="17" t="s">
        <v>1343</v>
      </c>
      <c r="C1299" s="23" t="n">
        <v>1</v>
      </c>
      <c r="D1299" s="25" t="s">
        <v>339</v>
      </c>
      <c r="E1299" s="19"/>
      <c r="F1299" s="21" t="n">
        <v>2</v>
      </c>
      <c r="G1299" s="21" t="n">
        <v>5</v>
      </c>
      <c r="H1299" s="21"/>
      <c r="I1299" s="21"/>
      <c r="J1299" s="21"/>
      <c r="K1299" s="22" t="n">
        <f aca="false">INDEX('Porte Honorário'!B:D,MATCH(TabJud!D1299,'Porte Honorário'!A:A,0),1)</f>
        <v>991.29</v>
      </c>
      <c r="L1299" s="22" t="n">
        <f aca="false">ROUND(C1299*K1299,2)</f>
        <v>991.29</v>
      </c>
      <c r="M1299" s="22" t="n">
        <f aca="false">IF(E1299&gt;0,ROUND(E1299*'UCO e Filme'!$A$2,2),0)</f>
        <v>0</v>
      </c>
      <c r="N1299" s="22" t="n">
        <f aca="false">IF(I1299&gt;0,ROUND(I1299*'UCO e Filme'!$A$11,2),0)</f>
        <v>0</v>
      </c>
      <c r="O1299" s="22" t="n">
        <f aca="false">ROUND(L1299+M1299+N1299,2)</f>
        <v>991.29</v>
      </c>
    </row>
    <row r="1300" customFormat="false" ht="11.25" hidden="false" customHeight="true" outlineLevel="0" collapsed="false">
      <c r="A1300" s="17" t="n">
        <v>30724040</v>
      </c>
      <c r="B1300" s="17" t="s">
        <v>1344</v>
      </c>
      <c r="C1300" s="23" t="n">
        <v>1</v>
      </c>
      <c r="D1300" s="25" t="s">
        <v>296</v>
      </c>
      <c r="E1300" s="19"/>
      <c r="F1300" s="21" t="n">
        <v>1</v>
      </c>
      <c r="G1300" s="21" t="n">
        <v>5</v>
      </c>
      <c r="H1300" s="21"/>
      <c r="I1300" s="21"/>
      <c r="J1300" s="21"/>
      <c r="K1300" s="22" t="n">
        <f aca="false">INDEX('Porte Honorário'!B:D,MATCH(TabJud!D1300,'Porte Honorário'!A:A,0),1)</f>
        <v>709.46</v>
      </c>
      <c r="L1300" s="22" t="n">
        <f aca="false">ROUND(C1300*K1300,2)</f>
        <v>709.46</v>
      </c>
      <c r="M1300" s="22" t="n">
        <f aca="false">IF(E1300&gt;0,ROUND(E1300*'UCO e Filme'!$A$2,2),0)</f>
        <v>0</v>
      </c>
      <c r="N1300" s="22" t="n">
        <f aca="false">IF(I1300&gt;0,ROUND(I1300*'UCO e Filme'!$A$11,2),0)</f>
        <v>0</v>
      </c>
      <c r="O1300" s="22" t="n">
        <f aca="false">ROUND(L1300+M1300+N1300,2)</f>
        <v>709.46</v>
      </c>
    </row>
    <row r="1301" customFormat="false" ht="11.25" hidden="false" customHeight="true" outlineLevel="0" collapsed="false">
      <c r="A1301" s="17" t="n">
        <v>30724058</v>
      </c>
      <c r="B1301" s="17" t="s">
        <v>1345</v>
      </c>
      <c r="C1301" s="23" t="n">
        <v>1</v>
      </c>
      <c r="D1301" s="25" t="s">
        <v>368</v>
      </c>
      <c r="E1301" s="19"/>
      <c r="F1301" s="21" t="n">
        <v>3</v>
      </c>
      <c r="G1301" s="21" t="n">
        <v>6</v>
      </c>
      <c r="H1301" s="21"/>
      <c r="I1301" s="21"/>
      <c r="J1301" s="21"/>
      <c r="K1301" s="22" t="n">
        <f aca="false">INDEX('Porte Honorário'!B:D,MATCH(TabJud!D1301,'Porte Honorário'!A:A,0),1)</f>
        <v>1794.15</v>
      </c>
      <c r="L1301" s="22" t="n">
        <f aca="false">ROUND(C1301*K1301,2)</f>
        <v>1794.15</v>
      </c>
      <c r="M1301" s="22" t="n">
        <f aca="false">IF(E1301&gt;0,ROUND(E1301*'UCO e Filme'!$A$2,2),0)</f>
        <v>0</v>
      </c>
      <c r="N1301" s="22" t="n">
        <f aca="false">IF(I1301&gt;0,ROUND(I1301*'UCO e Filme'!$A$11,2),0)</f>
        <v>0</v>
      </c>
      <c r="O1301" s="22" t="n">
        <f aca="false">ROUND(L1301+M1301+N1301,2)</f>
        <v>1794.15</v>
      </c>
    </row>
    <row r="1302" customFormat="false" ht="11.25" hidden="false" customHeight="true" outlineLevel="0" collapsed="false">
      <c r="A1302" s="17" t="n">
        <v>30724066</v>
      </c>
      <c r="B1302" s="17" t="s">
        <v>1346</v>
      </c>
      <c r="C1302" s="23" t="n">
        <v>1</v>
      </c>
      <c r="D1302" s="25" t="s">
        <v>339</v>
      </c>
      <c r="E1302" s="19"/>
      <c r="F1302" s="21" t="n">
        <v>2</v>
      </c>
      <c r="G1302" s="21" t="n">
        <v>4</v>
      </c>
      <c r="H1302" s="21"/>
      <c r="I1302" s="21"/>
      <c r="J1302" s="21"/>
      <c r="K1302" s="22" t="n">
        <f aca="false">INDEX('Porte Honorário'!B:D,MATCH(TabJud!D1302,'Porte Honorário'!A:A,0),1)</f>
        <v>991.29</v>
      </c>
      <c r="L1302" s="22" t="n">
        <f aca="false">ROUND(C1302*K1302,2)</f>
        <v>991.29</v>
      </c>
      <c r="M1302" s="22" t="n">
        <f aca="false">IF(E1302&gt;0,ROUND(E1302*'UCO e Filme'!$A$2,2),0)</f>
        <v>0</v>
      </c>
      <c r="N1302" s="22" t="n">
        <f aca="false">IF(I1302&gt;0,ROUND(I1302*'UCO e Filme'!$A$11,2),0)</f>
        <v>0</v>
      </c>
      <c r="O1302" s="22" t="n">
        <f aca="false">ROUND(L1302+M1302+N1302,2)</f>
        <v>991.29</v>
      </c>
    </row>
    <row r="1303" customFormat="false" ht="11.25" hidden="false" customHeight="true" outlineLevel="0" collapsed="false">
      <c r="A1303" s="17" t="n">
        <v>30724074</v>
      </c>
      <c r="B1303" s="17" t="s">
        <v>1347</v>
      </c>
      <c r="C1303" s="23" t="n">
        <v>1</v>
      </c>
      <c r="D1303" s="25" t="s">
        <v>264</v>
      </c>
      <c r="E1303" s="19"/>
      <c r="F1303" s="21" t="n">
        <v>2</v>
      </c>
      <c r="G1303" s="21" t="n">
        <v>4</v>
      </c>
      <c r="H1303" s="21"/>
      <c r="I1303" s="21"/>
      <c r="J1303" s="21"/>
      <c r="K1303" s="22" t="n">
        <f aca="false">INDEX('Porte Honorário'!B:D,MATCH(TabJud!D1303,'Porte Honorário'!A:A,0),1)</f>
        <v>852.02</v>
      </c>
      <c r="L1303" s="22" t="n">
        <f aca="false">ROUND(C1303*K1303,2)</f>
        <v>852.02</v>
      </c>
      <c r="M1303" s="22" t="n">
        <f aca="false">IF(E1303&gt;0,ROUND(E1303*'UCO e Filme'!$A$2,2),0)</f>
        <v>0</v>
      </c>
      <c r="N1303" s="22" t="n">
        <f aca="false">IF(I1303&gt;0,ROUND(I1303*'UCO e Filme'!$A$11,2),0)</f>
        <v>0</v>
      </c>
      <c r="O1303" s="22" t="n">
        <f aca="false">ROUND(L1303+M1303+N1303,2)</f>
        <v>852.02</v>
      </c>
    </row>
    <row r="1304" customFormat="false" ht="22.5" hidden="false" customHeight="true" outlineLevel="0" collapsed="false">
      <c r="A1304" s="17" t="n">
        <v>30724082</v>
      </c>
      <c r="B1304" s="17" t="s">
        <v>1348</v>
      </c>
      <c r="C1304" s="23" t="n">
        <v>1</v>
      </c>
      <c r="D1304" s="25" t="s">
        <v>264</v>
      </c>
      <c r="E1304" s="19"/>
      <c r="F1304" s="21" t="n">
        <v>2</v>
      </c>
      <c r="G1304" s="21" t="n">
        <v>5</v>
      </c>
      <c r="H1304" s="21"/>
      <c r="I1304" s="21"/>
      <c r="J1304" s="21"/>
      <c r="K1304" s="22" t="n">
        <f aca="false">INDEX('Porte Honorário'!B:D,MATCH(TabJud!D1304,'Porte Honorário'!A:A,0),1)</f>
        <v>852.02</v>
      </c>
      <c r="L1304" s="22" t="n">
        <f aca="false">ROUND(C1304*K1304,2)</f>
        <v>852.02</v>
      </c>
      <c r="M1304" s="22" t="n">
        <f aca="false">IF(E1304&gt;0,ROUND(E1304*'UCO e Filme'!$A$2,2),0)</f>
        <v>0</v>
      </c>
      <c r="N1304" s="22" t="n">
        <f aca="false">IF(I1304&gt;0,ROUND(I1304*'UCO e Filme'!$A$11,2),0)</f>
        <v>0</v>
      </c>
      <c r="O1304" s="22" t="n">
        <f aca="false">ROUND(L1304+M1304+N1304,2)</f>
        <v>852.02</v>
      </c>
    </row>
    <row r="1305" customFormat="false" ht="22.5" hidden="false" customHeight="true" outlineLevel="0" collapsed="false">
      <c r="A1305" s="17" t="n">
        <v>30724090</v>
      </c>
      <c r="B1305" s="17" t="s">
        <v>1349</v>
      </c>
      <c r="C1305" s="23" t="n">
        <v>1</v>
      </c>
      <c r="D1305" s="25" t="s">
        <v>296</v>
      </c>
      <c r="E1305" s="19"/>
      <c r="F1305" s="21" t="n">
        <v>1</v>
      </c>
      <c r="G1305" s="21" t="n">
        <v>3</v>
      </c>
      <c r="H1305" s="21"/>
      <c r="I1305" s="21"/>
      <c r="J1305" s="21"/>
      <c r="K1305" s="22" t="n">
        <f aca="false">INDEX('Porte Honorário'!B:D,MATCH(TabJud!D1305,'Porte Honorário'!A:A,0),1)</f>
        <v>709.46</v>
      </c>
      <c r="L1305" s="22" t="n">
        <f aca="false">ROUND(C1305*K1305,2)</f>
        <v>709.46</v>
      </c>
      <c r="M1305" s="22" t="n">
        <f aca="false">IF(E1305&gt;0,ROUND(E1305*'UCO e Filme'!$A$2,2),0)</f>
        <v>0</v>
      </c>
      <c r="N1305" s="22" t="n">
        <f aca="false">IF(I1305&gt;0,ROUND(I1305*'UCO e Filme'!$A$11,2),0)</f>
        <v>0</v>
      </c>
      <c r="O1305" s="22" t="n">
        <f aca="false">ROUND(L1305+M1305+N1305,2)</f>
        <v>709.46</v>
      </c>
    </row>
    <row r="1306" customFormat="false" ht="11.25" hidden="false" customHeight="true" outlineLevel="0" collapsed="false">
      <c r="A1306" s="17" t="n">
        <v>30724104</v>
      </c>
      <c r="B1306" s="17" t="s">
        <v>1350</v>
      </c>
      <c r="C1306" s="23" t="n">
        <v>1</v>
      </c>
      <c r="D1306" s="25" t="s">
        <v>600</v>
      </c>
      <c r="E1306" s="19"/>
      <c r="F1306" s="21" t="n">
        <v>1</v>
      </c>
      <c r="G1306" s="21" t="n">
        <v>2</v>
      </c>
      <c r="H1306" s="21"/>
      <c r="I1306" s="21"/>
      <c r="J1306" s="21"/>
      <c r="K1306" s="22" t="n">
        <f aca="false">INDEX('Porte Honorário'!B:D,MATCH(TabJud!D1306,'Porte Honorário'!A:A,0),1)</f>
        <v>599.66</v>
      </c>
      <c r="L1306" s="22" t="n">
        <f aca="false">ROUND(C1306*K1306,2)</f>
        <v>599.66</v>
      </c>
      <c r="M1306" s="22" t="n">
        <f aca="false">IF(E1306&gt;0,ROUND(E1306*'UCO e Filme'!$A$2,2),0)</f>
        <v>0</v>
      </c>
      <c r="N1306" s="22" t="n">
        <f aca="false">IF(I1306&gt;0,ROUND(I1306*'UCO e Filme'!$A$11,2),0)</f>
        <v>0</v>
      </c>
      <c r="O1306" s="22" t="n">
        <f aca="false">ROUND(L1306+M1306+N1306,2)</f>
        <v>599.66</v>
      </c>
    </row>
    <row r="1307" customFormat="false" ht="11.25" hidden="false" customHeight="true" outlineLevel="0" collapsed="false">
      <c r="A1307" s="17" t="n">
        <v>30724112</v>
      </c>
      <c r="B1307" s="17" t="s">
        <v>1351</v>
      </c>
      <c r="C1307" s="23" t="n">
        <v>1</v>
      </c>
      <c r="D1307" s="25" t="s">
        <v>247</v>
      </c>
      <c r="E1307" s="19"/>
      <c r="F1307" s="21" t="n">
        <v>1</v>
      </c>
      <c r="G1307" s="21" t="n">
        <v>2</v>
      </c>
      <c r="H1307" s="21"/>
      <c r="I1307" s="21"/>
      <c r="J1307" s="21"/>
      <c r="K1307" s="22" t="n">
        <f aca="false">INDEX('Porte Honorário'!B:D,MATCH(TabJud!D1307,'Porte Honorário'!A:A,0),1)</f>
        <v>542.33</v>
      </c>
      <c r="L1307" s="22" t="n">
        <f aca="false">ROUND(C1307*K1307,2)</f>
        <v>542.33</v>
      </c>
      <c r="M1307" s="22" t="n">
        <f aca="false">IF(E1307&gt;0,ROUND(E1307*'UCO e Filme'!$A$2,2),0)</f>
        <v>0</v>
      </c>
      <c r="N1307" s="22" t="n">
        <f aca="false">IF(I1307&gt;0,ROUND(I1307*'UCO e Filme'!$A$11,2),0)</f>
        <v>0</v>
      </c>
      <c r="O1307" s="22" t="n">
        <f aca="false">ROUND(L1307+M1307+N1307,2)</f>
        <v>542.33</v>
      </c>
    </row>
    <row r="1308" customFormat="false" ht="11.25" hidden="false" customHeight="true" outlineLevel="0" collapsed="false">
      <c r="A1308" s="17" t="n">
        <v>30724120</v>
      </c>
      <c r="B1308" s="17" t="s">
        <v>1352</v>
      </c>
      <c r="C1308" s="23" t="n">
        <v>1</v>
      </c>
      <c r="D1308" s="25" t="s">
        <v>343</v>
      </c>
      <c r="E1308" s="19"/>
      <c r="F1308" s="21" t="n">
        <v>2</v>
      </c>
      <c r="G1308" s="21" t="n">
        <v>5</v>
      </c>
      <c r="H1308" s="21"/>
      <c r="I1308" s="21"/>
      <c r="J1308" s="21"/>
      <c r="K1308" s="22" t="n">
        <f aca="false">INDEX('Porte Honorário'!B:D,MATCH(TabJud!D1308,'Porte Honorário'!A:A,0),1)</f>
        <v>909.36</v>
      </c>
      <c r="L1308" s="22" t="n">
        <f aca="false">ROUND(C1308*K1308,2)</f>
        <v>909.36</v>
      </c>
      <c r="M1308" s="22" t="n">
        <f aca="false">IF(E1308&gt;0,ROUND(E1308*'UCO e Filme'!$A$2,2),0)</f>
        <v>0</v>
      </c>
      <c r="N1308" s="22" t="n">
        <f aca="false">IF(I1308&gt;0,ROUND(I1308*'UCO e Filme'!$A$11,2),0)</f>
        <v>0</v>
      </c>
      <c r="O1308" s="22" t="n">
        <f aca="false">ROUND(L1308+M1308+N1308,2)</f>
        <v>909.36</v>
      </c>
    </row>
    <row r="1309" customFormat="false" ht="11.25" hidden="false" customHeight="true" outlineLevel="0" collapsed="false">
      <c r="A1309" s="17" t="n">
        <v>30724139</v>
      </c>
      <c r="B1309" s="17" t="s">
        <v>1353</v>
      </c>
      <c r="C1309" s="23" t="n">
        <v>1</v>
      </c>
      <c r="D1309" s="25" t="s">
        <v>296</v>
      </c>
      <c r="E1309" s="19"/>
      <c r="F1309" s="21" t="n">
        <v>1</v>
      </c>
      <c r="G1309" s="21" t="n">
        <v>3</v>
      </c>
      <c r="H1309" s="21"/>
      <c r="I1309" s="21"/>
      <c r="J1309" s="21"/>
      <c r="K1309" s="22" t="n">
        <f aca="false">INDEX('Porte Honorário'!B:D,MATCH(TabJud!D1309,'Porte Honorário'!A:A,0),1)</f>
        <v>709.46</v>
      </c>
      <c r="L1309" s="22" t="n">
        <f aca="false">ROUND(C1309*K1309,2)</f>
        <v>709.46</v>
      </c>
      <c r="M1309" s="22" t="n">
        <f aca="false">IF(E1309&gt;0,ROUND(E1309*'UCO e Filme'!$A$2,2),0)</f>
        <v>0</v>
      </c>
      <c r="N1309" s="22" t="n">
        <f aca="false">IF(I1309&gt;0,ROUND(I1309*'UCO e Filme'!$A$11,2),0)</f>
        <v>0</v>
      </c>
      <c r="O1309" s="22" t="n">
        <f aca="false">ROUND(L1309+M1309+N1309,2)</f>
        <v>709.46</v>
      </c>
    </row>
    <row r="1310" customFormat="false" ht="11.25" hidden="false" customHeight="true" outlineLevel="0" collapsed="false">
      <c r="A1310" s="17" t="n">
        <v>30724147</v>
      </c>
      <c r="B1310" s="17" t="s">
        <v>1354</v>
      </c>
      <c r="C1310" s="23" t="n">
        <v>1</v>
      </c>
      <c r="D1310" s="25" t="s">
        <v>385</v>
      </c>
      <c r="E1310" s="19"/>
      <c r="F1310" s="21" t="n">
        <v>1</v>
      </c>
      <c r="G1310" s="21" t="n">
        <v>3</v>
      </c>
      <c r="H1310" s="21"/>
      <c r="I1310" s="21"/>
      <c r="J1310" s="21"/>
      <c r="K1310" s="22" t="n">
        <f aca="false">INDEX('Porte Honorário'!B:D,MATCH(TabJud!D1310,'Porte Honorário'!A:A,0),1)</f>
        <v>766.81</v>
      </c>
      <c r="L1310" s="22" t="n">
        <f aca="false">ROUND(C1310*K1310,2)</f>
        <v>766.81</v>
      </c>
      <c r="M1310" s="22" t="n">
        <f aca="false">IF(E1310&gt;0,ROUND(E1310*'UCO e Filme'!$A$2,2),0)</f>
        <v>0</v>
      </c>
      <c r="N1310" s="22" t="n">
        <f aca="false">IF(I1310&gt;0,ROUND(I1310*'UCO e Filme'!$A$11,2),0)</f>
        <v>0</v>
      </c>
      <c r="O1310" s="22" t="n">
        <f aca="false">ROUND(L1310+M1310+N1310,2)</f>
        <v>766.81</v>
      </c>
    </row>
    <row r="1311" customFormat="false" ht="11.25" hidden="false" customHeight="true" outlineLevel="0" collapsed="false">
      <c r="A1311" s="17" t="n">
        <v>30724155</v>
      </c>
      <c r="B1311" s="17" t="s">
        <v>1355</v>
      </c>
      <c r="C1311" s="23" t="n">
        <v>1</v>
      </c>
      <c r="D1311" s="25" t="s">
        <v>490</v>
      </c>
      <c r="E1311" s="19"/>
      <c r="F1311" s="21" t="n">
        <v>2</v>
      </c>
      <c r="G1311" s="21" t="n">
        <v>5</v>
      </c>
      <c r="H1311" s="21"/>
      <c r="I1311" s="21"/>
      <c r="J1311" s="21"/>
      <c r="K1311" s="22" t="n">
        <f aca="false">INDEX('Porte Honorário'!B:D,MATCH(TabJud!D1311,'Porte Honorário'!A:A,0),1)</f>
        <v>1409.1</v>
      </c>
      <c r="L1311" s="22" t="n">
        <f aca="false">ROUND(C1311*K1311,2)</f>
        <v>1409.1</v>
      </c>
      <c r="M1311" s="22" t="n">
        <f aca="false">IF(E1311&gt;0,ROUND(E1311*'UCO e Filme'!$A$2,2),0)</f>
        <v>0</v>
      </c>
      <c r="N1311" s="22" t="n">
        <f aca="false">IF(I1311&gt;0,ROUND(I1311*'UCO e Filme'!$A$11,2),0)</f>
        <v>0</v>
      </c>
      <c r="O1311" s="22" t="n">
        <f aca="false">ROUND(L1311+M1311+N1311,2)</f>
        <v>1409.1</v>
      </c>
    </row>
    <row r="1312" customFormat="false" ht="11.25" hidden="false" customHeight="true" outlineLevel="0" collapsed="false">
      <c r="A1312" s="17" t="n">
        <v>30724163</v>
      </c>
      <c r="B1312" s="17" t="s">
        <v>1356</v>
      </c>
      <c r="C1312" s="23" t="n">
        <v>1</v>
      </c>
      <c r="D1312" s="25" t="s">
        <v>71</v>
      </c>
      <c r="E1312" s="19"/>
      <c r="F1312" s="21" t="n">
        <v>1</v>
      </c>
      <c r="G1312" s="21" t="n">
        <v>2</v>
      </c>
      <c r="H1312" s="21"/>
      <c r="I1312" s="21"/>
      <c r="J1312" s="21"/>
      <c r="K1312" s="22" t="n">
        <f aca="false">INDEX('Porte Honorário'!B:D,MATCH(TabJud!D1312,'Porte Honorário'!A:A,0),1)</f>
        <v>309.68</v>
      </c>
      <c r="L1312" s="22" t="n">
        <f aca="false">ROUND(C1312*K1312,2)</f>
        <v>309.68</v>
      </c>
      <c r="M1312" s="22" t="n">
        <f aca="false">IF(E1312&gt;0,ROUND(E1312*'UCO e Filme'!$A$2,2),0)</f>
        <v>0</v>
      </c>
      <c r="N1312" s="22" t="n">
        <f aca="false">IF(I1312&gt;0,ROUND(I1312*'UCO e Filme'!$A$11,2),0)</f>
        <v>0</v>
      </c>
      <c r="O1312" s="22" t="n">
        <f aca="false">ROUND(L1312+M1312+N1312,2)</f>
        <v>309.68</v>
      </c>
    </row>
    <row r="1313" customFormat="false" ht="11.25" hidden="false" customHeight="true" outlineLevel="0" collapsed="false">
      <c r="A1313" s="17" t="n">
        <v>30724171</v>
      </c>
      <c r="B1313" s="17" t="s">
        <v>1357</v>
      </c>
      <c r="C1313" s="23" t="n">
        <v>1</v>
      </c>
      <c r="D1313" s="25" t="s">
        <v>103</v>
      </c>
      <c r="E1313" s="19"/>
      <c r="F1313" s="21" t="n">
        <v>1</v>
      </c>
      <c r="G1313" s="21" t="n">
        <v>2</v>
      </c>
      <c r="H1313" s="21"/>
      <c r="I1313" s="21"/>
      <c r="J1313" s="21"/>
      <c r="K1313" s="22" t="n">
        <f aca="false">INDEX('Porte Honorário'!B:D,MATCH(TabJud!D1313,'Porte Honorário'!A:A,0),1)</f>
        <v>183.5</v>
      </c>
      <c r="L1313" s="22" t="n">
        <f aca="false">ROUND(C1313*K1313,2)</f>
        <v>183.5</v>
      </c>
      <c r="M1313" s="22" t="n">
        <f aca="false">IF(E1313&gt;0,ROUND(E1313*'UCO e Filme'!$A$2,2),0)</f>
        <v>0</v>
      </c>
      <c r="N1313" s="22" t="n">
        <f aca="false">IF(I1313&gt;0,ROUND(I1313*'UCO e Filme'!$A$11,2),0)</f>
        <v>0</v>
      </c>
      <c r="O1313" s="22" t="n">
        <f aca="false">ROUND(L1313+M1313+N1313,2)</f>
        <v>183.5</v>
      </c>
    </row>
    <row r="1314" customFormat="false" ht="11.25" hidden="false" customHeight="true" outlineLevel="0" collapsed="false">
      <c r="A1314" s="17" t="n">
        <v>30724180</v>
      </c>
      <c r="B1314" s="17" t="s">
        <v>1358</v>
      </c>
      <c r="C1314" s="23" t="n">
        <v>1</v>
      </c>
      <c r="D1314" s="25" t="s">
        <v>343</v>
      </c>
      <c r="E1314" s="19"/>
      <c r="F1314" s="21" t="n">
        <v>2</v>
      </c>
      <c r="G1314" s="21" t="n">
        <v>5</v>
      </c>
      <c r="H1314" s="21"/>
      <c r="I1314" s="21"/>
      <c r="J1314" s="21"/>
      <c r="K1314" s="22" t="n">
        <f aca="false">INDEX('Porte Honorário'!B:D,MATCH(TabJud!D1314,'Porte Honorário'!A:A,0),1)</f>
        <v>909.36</v>
      </c>
      <c r="L1314" s="22" t="n">
        <f aca="false">ROUND(C1314*K1314,2)</f>
        <v>909.36</v>
      </c>
      <c r="M1314" s="22" t="n">
        <f aca="false">IF(E1314&gt;0,ROUND(E1314*'UCO e Filme'!$A$2,2),0)</f>
        <v>0</v>
      </c>
      <c r="N1314" s="22" t="n">
        <f aca="false">IF(I1314&gt;0,ROUND(I1314*'UCO e Filme'!$A$11,2),0)</f>
        <v>0</v>
      </c>
      <c r="O1314" s="22" t="n">
        <f aca="false">ROUND(L1314+M1314+N1314,2)</f>
        <v>909.36</v>
      </c>
    </row>
    <row r="1315" customFormat="false" ht="11.25" hidden="false" customHeight="true" outlineLevel="0" collapsed="false">
      <c r="A1315" s="17" t="n">
        <v>30724198</v>
      </c>
      <c r="B1315" s="17" t="s">
        <v>1359</v>
      </c>
      <c r="C1315" s="23" t="n">
        <v>1</v>
      </c>
      <c r="D1315" s="25" t="s">
        <v>339</v>
      </c>
      <c r="E1315" s="19"/>
      <c r="F1315" s="21" t="n">
        <v>2</v>
      </c>
      <c r="G1315" s="21" t="n">
        <v>5</v>
      </c>
      <c r="H1315" s="21"/>
      <c r="I1315" s="21"/>
      <c r="J1315" s="21"/>
      <c r="K1315" s="22" t="n">
        <f aca="false">INDEX('Porte Honorário'!B:D,MATCH(TabJud!D1315,'Porte Honorário'!A:A,0),1)</f>
        <v>991.29</v>
      </c>
      <c r="L1315" s="22" t="n">
        <f aca="false">ROUND(C1315*K1315,2)</f>
        <v>991.29</v>
      </c>
      <c r="M1315" s="22" t="n">
        <f aca="false">IF(E1315&gt;0,ROUND(E1315*'UCO e Filme'!$A$2,2),0)</f>
        <v>0</v>
      </c>
      <c r="N1315" s="22" t="n">
        <f aca="false">IF(I1315&gt;0,ROUND(I1315*'UCO e Filme'!$A$11,2),0)</f>
        <v>0</v>
      </c>
      <c r="O1315" s="22" t="n">
        <f aca="false">ROUND(L1315+M1315+N1315,2)</f>
        <v>991.29</v>
      </c>
    </row>
    <row r="1316" customFormat="false" ht="11.25" hidden="false" customHeight="true" outlineLevel="0" collapsed="false">
      <c r="A1316" s="17" t="n">
        <v>30724201</v>
      </c>
      <c r="B1316" s="17" t="s">
        <v>1360</v>
      </c>
      <c r="C1316" s="23" t="n">
        <v>1</v>
      </c>
      <c r="D1316" s="25" t="s">
        <v>310</v>
      </c>
      <c r="E1316" s="19"/>
      <c r="F1316" s="21" t="n">
        <v>2</v>
      </c>
      <c r="G1316" s="21" t="n">
        <v>4</v>
      </c>
      <c r="H1316" s="21"/>
      <c r="I1316" s="21"/>
      <c r="J1316" s="21"/>
      <c r="K1316" s="22" t="n">
        <f aca="false">INDEX('Porte Honorário'!B:D,MATCH(TabJud!D1316,'Porte Honorário'!A:A,0),1)</f>
        <v>802.86</v>
      </c>
      <c r="L1316" s="22" t="n">
        <f aca="false">ROUND(C1316*K1316,2)</f>
        <v>802.86</v>
      </c>
      <c r="M1316" s="22" t="n">
        <f aca="false">IF(E1316&gt;0,ROUND(E1316*'UCO e Filme'!$A$2,2),0)</f>
        <v>0</v>
      </c>
      <c r="N1316" s="22" t="n">
        <f aca="false">IF(I1316&gt;0,ROUND(I1316*'UCO e Filme'!$A$11,2),0)</f>
        <v>0</v>
      </c>
      <c r="O1316" s="22" t="n">
        <f aca="false">ROUND(L1316+M1316+N1316,2)</f>
        <v>802.86</v>
      </c>
    </row>
    <row r="1317" customFormat="false" ht="11.25" hidden="false" customHeight="true" outlineLevel="0" collapsed="false">
      <c r="A1317" s="17" t="n">
        <v>30724210</v>
      </c>
      <c r="B1317" s="17" t="s">
        <v>1361</v>
      </c>
      <c r="C1317" s="23" t="n">
        <v>1</v>
      </c>
      <c r="D1317" s="25" t="s">
        <v>296</v>
      </c>
      <c r="E1317" s="19"/>
      <c r="F1317" s="21" t="n">
        <v>1</v>
      </c>
      <c r="G1317" s="21" t="n">
        <v>3</v>
      </c>
      <c r="H1317" s="21"/>
      <c r="I1317" s="21"/>
      <c r="J1317" s="21"/>
      <c r="K1317" s="22" t="n">
        <f aca="false">INDEX('Porte Honorário'!B:D,MATCH(TabJud!D1317,'Porte Honorário'!A:A,0),1)</f>
        <v>709.46</v>
      </c>
      <c r="L1317" s="22" t="n">
        <f aca="false">ROUND(C1317*K1317,2)</f>
        <v>709.46</v>
      </c>
      <c r="M1317" s="22" t="n">
        <f aca="false">IF(E1317&gt;0,ROUND(E1317*'UCO e Filme'!$A$2,2),0)</f>
        <v>0</v>
      </c>
      <c r="N1317" s="22" t="n">
        <f aca="false">IF(I1317&gt;0,ROUND(I1317*'UCO e Filme'!$A$11,2),0)</f>
        <v>0</v>
      </c>
      <c r="O1317" s="22" t="n">
        <f aca="false">ROUND(L1317+M1317+N1317,2)</f>
        <v>709.46</v>
      </c>
    </row>
    <row r="1318" customFormat="false" ht="11.25" hidden="false" customHeight="true" outlineLevel="0" collapsed="false">
      <c r="A1318" s="17" t="n">
        <v>30724228</v>
      </c>
      <c r="B1318" s="17" t="s">
        <v>1362</v>
      </c>
      <c r="C1318" s="23" t="n">
        <v>1</v>
      </c>
      <c r="D1318" s="25" t="s">
        <v>296</v>
      </c>
      <c r="E1318" s="19"/>
      <c r="F1318" s="21" t="n">
        <v>2</v>
      </c>
      <c r="G1318" s="21" t="n">
        <v>5</v>
      </c>
      <c r="H1318" s="21"/>
      <c r="I1318" s="21"/>
      <c r="J1318" s="21"/>
      <c r="K1318" s="22" t="n">
        <f aca="false">INDEX('Porte Honorário'!B:D,MATCH(TabJud!D1318,'Porte Honorário'!A:A,0),1)</f>
        <v>709.46</v>
      </c>
      <c r="L1318" s="22" t="n">
        <f aca="false">ROUND(C1318*K1318,2)</f>
        <v>709.46</v>
      </c>
      <c r="M1318" s="22" t="n">
        <f aca="false">IF(E1318&gt;0,ROUND(E1318*'UCO e Filme'!$A$2,2),0)</f>
        <v>0</v>
      </c>
      <c r="N1318" s="22" t="n">
        <f aca="false">IF(I1318&gt;0,ROUND(I1318*'UCO e Filme'!$A$11,2),0)</f>
        <v>0</v>
      </c>
      <c r="O1318" s="22" t="n">
        <f aca="false">ROUND(L1318+M1318+N1318,2)</f>
        <v>709.46</v>
      </c>
    </row>
    <row r="1319" customFormat="false" ht="22.5" hidden="false" customHeight="true" outlineLevel="0" collapsed="false">
      <c r="A1319" s="17" t="n">
        <v>30724236</v>
      </c>
      <c r="B1319" s="17" t="s">
        <v>1363</v>
      </c>
      <c r="C1319" s="23" t="n">
        <v>1</v>
      </c>
      <c r="D1319" s="25" t="s">
        <v>343</v>
      </c>
      <c r="E1319" s="19"/>
      <c r="F1319" s="21" t="n">
        <v>2</v>
      </c>
      <c r="G1319" s="21" t="n">
        <v>5</v>
      </c>
      <c r="H1319" s="21"/>
      <c r="I1319" s="21"/>
      <c r="J1319" s="21"/>
      <c r="K1319" s="22" t="n">
        <f aca="false">INDEX('Porte Honorário'!B:D,MATCH(TabJud!D1319,'Porte Honorário'!A:A,0),1)</f>
        <v>909.36</v>
      </c>
      <c r="L1319" s="22" t="n">
        <f aca="false">ROUND(C1319*K1319,2)</f>
        <v>909.36</v>
      </c>
      <c r="M1319" s="22" t="n">
        <f aca="false">IF(E1319&gt;0,ROUND(E1319*'UCO e Filme'!$A$2,2),0)</f>
        <v>0</v>
      </c>
      <c r="N1319" s="22" t="n">
        <f aca="false">IF(I1319&gt;0,ROUND(I1319*'UCO e Filme'!$A$11,2),0)</f>
        <v>0</v>
      </c>
      <c r="O1319" s="22" t="n">
        <f aca="false">ROUND(L1319+M1319+N1319,2)</f>
        <v>909.36</v>
      </c>
    </row>
    <row r="1320" customFormat="false" ht="11.25" hidden="false" customHeight="true" outlineLevel="0" collapsed="false">
      <c r="A1320" s="17" t="n">
        <v>30724244</v>
      </c>
      <c r="B1320" s="17" t="s">
        <v>1364</v>
      </c>
      <c r="C1320" s="23" t="n">
        <v>1</v>
      </c>
      <c r="D1320" s="25" t="s">
        <v>264</v>
      </c>
      <c r="E1320" s="19"/>
      <c r="F1320" s="21" t="n">
        <v>2</v>
      </c>
      <c r="G1320" s="21" t="n">
        <v>5</v>
      </c>
      <c r="H1320" s="21"/>
      <c r="I1320" s="21"/>
      <c r="J1320" s="21"/>
      <c r="K1320" s="22" t="n">
        <f aca="false">INDEX('Porte Honorário'!B:D,MATCH(TabJud!D1320,'Porte Honorário'!A:A,0),1)</f>
        <v>852.02</v>
      </c>
      <c r="L1320" s="22" t="n">
        <f aca="false">ROUND(C1320*K1320,2)</f>
        <v>852.02</v>
      </c>
      <c r="M1320" s="22" t="n">
        <f aca="false">IF(E1320&gt;0,ROUND(E1320*'UCO e Filme'!$A$2,2),0)</f>
        <v>0</v>
      </c>
      <c r="N1320" s="22" t="n">
        <f aca="false">IF(I1320&gt;0,ROUND(I1320*'UCO e Filme'!$A$11,2),0)</f>
        <v>0</v>
      </c>
      <c r="O1320" s="22" t="n">
        <f aca="false">ROUND(L1320+M1320+N1320,2)</f>
        <v>852.02</v>
      </c>
    </row>
    <row r="1321" customFormat="false" ht="11.25" hidden="false" customHeight="true" outlineLevel="0" collapsed="false">
      <c r="A1321" s="17" t="n">
        <v>30724252</v>
      </c>
      <c r="B1321" s="17" t="s">
        <v>1365</v>
      </c>
      <c r="C1321" s="23" t="n">
        <v>1</v>
      </c>
      <c r="D1321" s="25" t="s">
        <v>69</v>
      </c>
      <c r="E1321" s="19"/>
      <c r="F1321" s="21" t="n">
        <v>1</v>
      </c>
      <c r="G1321" s="21" t="n">
        <v>1</v>
      </c>
      <c r="H1321" s="21"/>
      <c r="I1321" s="21"/>
      <c r="J1321" s="21"/>
      <c r="K1321" s="22" t="n">
        <f aca="false">INDEX('Porte Honorário'!B:D,MATCH(TabJud!D1321,'Porte Honorário'!A:A,0),1)</f>
        <v>209.71</v>
      </c>
      <c r="L1321" s="22" t="n">
        <f aca="false">ROUND(C1321*K1321,2)</f>
        <v>209.71</v>
      </c>
      <c r="M1321" s="22" t="n">
        <f aca="false">IF(E1321&gt;0,ROUND(E1321*'UCO e Filme'!$A$2,2),0)</f>
        <v>0</v>
      </c>
      <c r="N1321" s="22" t="n">
        <f aca="false">IF(I1321&gt;0,ROUND(I1321*'UCO e Filme'!$A$11,2),0)</f>
        <v>0</v>
      </c>
      <c r="O1321" s="22" t="n">
        <f aca="false">ROUND(L1321+M1321+N1321,2)</f>
        <v>209.71</v>
      </c>
    </row>
    <row r="1322" customFormat="false" ht="11.25" hidden="false" customHeight="true" outlineLevel="0" collapsed="false">
      <c r="A1322" s="17" t="n">
        <v>30724260</v>
      </c>
      <c r="B1322" s="17" t="s">
        <v>1366</v>
      </c>
      <c r="C1322" s="23" t="n">
        <v>1</v>
      </c>
      <c r="D1322" s="25" t="s">
        <v>296</v>
      </c>
      <c r="E1322" s="19"/>
      <c r="F1322" s="21" t="n">
        <v>2</v>
      </c>
      <c r="G1322" s="21" t="n">
        <v>6</v>
      </c>
      <c r="H1322" s="21"/>
      <c r="I1322" s="21"/>
      <c r="J1322" s="21"/>
      <c r="K1322" s="22" t="n">
        <f aca="false">INDEX('Porte Honorário'!B:D,MATCH(TabJud!D1322,'Porte Honorário'!A:A,0),1)</f>
        <v>709.46</v>
      </c>
      <c r="L1322" s="22" t="n">
        <f aca="false">ROUND(C1322*K1322,2)</f>
        <v>709.46</v>
      </c>
      <c r="M1322" s="22" t="n">
        <f aca="false">IF(E1322&gt;0,ROUND(E1322*'UCO e Filme'!$A$2,2),0)</f>
        <v>0</v>
      </c>
      <c r="N1322" s="22" t="n">
        <f aca="false">IF(I1322&gt;0,ROUND(I1322*'UCO e Filme'!$A$11,2),0)</f>
        <v>0</v>
      </c>
      <c r="O1322" s="22" t="n">
        <f aca="false">ROUND(L1322+M1322+N1322,2)</f>
        <v>709.46</v>
      </c>
    </row>
    <row r="1323" customFormat="false" ht="22.5" hidden="false" customHeight="true" outlineLevel="0" collapsed="false">
      <c r="A1323" s="17" t="n">
        <v>30724279</v>
      </c>
      <c r="B1323" s="17" t="s">
        <v>1367</v>
      </c>
      <c r="C1323" s="23" t="n">
        <v>1</v>
      </c>
      <c r="D1323" s="25" t="s">
        <v>961</v>
      </c>
      <c r="E1323" s="19"/>
      <c r="F1323" s="21" t="n">
        <v>2</v>
      </c>
      <c r="G1323" s="21" t="n">
        <v>7</v>
      </c>
      <c r="H1323" s="21"/>
      <c r="I1323" s="21"/>
      <c r="J1323" s="21"/>
      <c r="K1323" s="22" t="n">
        <f aca="false">INDEX('Porte Honorário'!B:D,MATCH(TabJud!D1323,'Porte Honorário'!A:A,0),1)</f>
        <v>1859.66</v>
      </c>
      <c r="L1323" s="22" t="n">
        <f aca="false">ROUND(C1323*K1323,2)</f>
        <v>1859.66</v>
      </c>
      <c r="M1323" s="22" t="n">
        <f aca="false">IF(E1323&gt;0,ROUND(E1323*'UCO e Filme'!$A$2,2),0)</f>
        <v>0</v>
      </c>
      <c r="N1323" s="22" t="n">
        <f aca="false">IF(I1323&gt;0,ROUND(I1323*'UCO e Filme'!$A$11,2),0)</f>
        <v>0</v>
      </c>
      <c r="O1323" s="22" t="n">
        <f aca="false">ROUND(L1323+M1323+N1323,2)</f>
        <v>1859.66</v>
      </c>
    </row>
    <row r="1324" customFormat="false" ht="22.5" hidden="false" customHeight="true" outlineLevel="0" collapsed="false">
      <c r="A1324" s="17" t="n">
        <v>30724287</v>
      </c>
      <c r="B1324" s="17" t="s">
        <v>1368</v>
      </c>
      <c r="C1324" s="23" t="n">
        <v>1</v>
      </c>
      <c r="D1324" s="25" t="s">
        <v>310</v>
      </c>
      <c r="E1324" s="19"/>
      <c r="F1324" s="21" t="n">
        <v>3</v>
      </c>
      <c r="G1324" s="21" t="n">
        <v>5</v>
      </c>
      <c r="H1324" s="21"/>
      <c r="I1324" s="21"/>
      <c r="J1324" s="21"/>
      <c r="K1324" s="22" t="n">
        <f aca="false">INDEX('Porte Honorário'!B:D,MATCH(TabJud!D1324,'Porte Honorário'!A:A,0),1)</f>
        <v>802.86</v>
      </c>
      <c r="L1324" s="22" t="n">
        <f aca="false">ROUND(C1324*K1324,2)</f>
        <v>802.86</v>
      </c>
      <c r="M1324" s="22" t="n">
        <f aca="false">IF(E1324&gt;0,ROUND(E1324*'UCO e Filme'!$A$2,2),0)</f>
        <v>0</v>
      </c>
      <c r="N1324" s="22" t="n">
        <f aca="false">IF(I1324&gt;0,ROUND(I1324*'UCO e Filme'!$A$11,2),0)</f>
        <v>0</v>
      </c>
      <c r="O1324" s="22" t="n">
        <f aca="false">ROUND(L1324+M1324+N1324,2)</f>
        <v>802.86</v>
      </c>
    </row>
    <row r="1325" customFormat="false" ht="30.95" hidden="false" customHeight="true" outlineLevel="0" collapsed="false">
      <c r="A1325" s="14" t="s">
        <v>1369</v>
      </c>
      <c r="B1325" s="14"/>
      <c r="C1325" s="14"/>
      <c r="D1325" s="14"/>
      <c r="E1325" s="14"/>
      <c r="F1325" s="14"/>
      <c r="G1325" s="14"/>
      <c r="H1325" s="14"/>
      <c r="I1325" s="14"/>
      <c r="J1325" s="14"/>
      <c r="K1325" s="14"/>
      <c r="L1325" s="14"/>
      <c r="M1325" s="14"/>
      <c r="N1325" s="14"/>
      <c r="O1325" s="14"/>
    </row>
    <row r="1326" customFormat="false" ht="27.75" hidden="false" customHeight="true" outlineLevel="0" collapsed="false">
      <c r="A1326" s="17" t="n">
        <v>30725011</v>
      </c>
      <c r="B1326" s="17" t="s">
        <v>1370</v>
      </c>
      <c r="C1326" s="23" t="n">
        <v>1</v>
      </c>
      <c r="D1326" s="25" t="s">
        <v>310</v>
      </c>
      <c r="E1326" s="19"/>
      <c r="F1326" s="21" t="n">
        <v>2</v>
      </c>
      <c r="G1326" s="21" t="n">
        <v>5</v>
      </c>
      <c r="H1326" s="21"/>
      <c r="I1326" s="21"/>
      <c r="J1326" s="21"/>
      <c r="K1326" s="22" t="n">
        <f aca="false">INDEX('Porte Honorário'!B:D,MATCH(TabJud!D1326,'Porte Honorário'!A:A,0),1)</f>
        <v>802.86</v>
      </c>
      <c r="L1326" s="22" t="n">
        <f aca="false">ROUND(C1326*K1326,2)</f>
        <v>802.86</v>
      </c>
      <c r="M1326" s="22" t="n">
        <f aca="false">IF(E1326&gt;0,ROUND(E1326*'UCO e Filme'!$A$2,2),0)</f>
        <v>0</v>
      </c>
      <c r="N1326" s="22" t="n">
        <f aca="false">IF(I1326&gt;0,ROUND(I1326*'UCO e Filme'!$A$11,2),0)</f>
        <v>0</v>
      </c>
      <c r="O1326" s="22" t="n">
        <f aca="false">ROUND(L1326+M1326+N1326,2)</f>
        <v>802.86</v>
      </c>
    </row>
    <row r="1327" customFormat="false" ht="11.25" hidden="false" customHeight="true" outlineLevel="0" collapsed="false">
      <c r="A1327" s="17" t="n">
        <v>30725020</v>
      </c>
      <c r="B1327" s="17" t="s">
        <v>1371</v>
      </c>
      <c r="C1327" s="23" t="n">
        <v>1</v>
      </c>
      <c r="D1327" s="25" t="s">
        <v>385</v>
      </c>
      <c r="E1327" s="19"/>
      <c r="F1327" s="21" t="n">
        <v>2</v>
      </c>
      <c r="G1327" s="21" t="n">
        <v>4</v>
      </c>
      <c r="H1327" s="21"/>
      <c r="I1327" s="21"/>
      <c r="J1327" s="21"/>
      <c r="K1327" s="22" t="n">
        <f aca="false">INDEX('Porte Honorário'!B:D,MATCH(TabJud!D1327,'Porte Honorário'!A:A,0),1)</f>
        <v>766.81</v>
      </c>
      <c r="L1327" s="22" t="n">
        <f aca="false">ROUND(C1327*K1327,2)</f>
        <v>766.81</v>
      </c>
      <c r="M1327" s="22" t="n">
        <f aca="false">IF(E1327&gt;0,ROUND(E1327*'UCO e Filme'!$A$2,2),0)</f>
        <v>0</v>
      </c>
      <c r="N1327" s="22" t="n">
        <f aca="false">IF(I1327&gt;0,ROUND(I1327*'UCO e Filme'!$A$11,2),0)</f>
        <v>0</v>
      </c>
      <c r="O1327" s="22" t="n">
        <f aca="false">ROUND(L1327+M1327+N1327,2)</f>
        <v>766.81</v>
      </c>
    </row>
    <row r="1328" customFormat="false" ht="11.25" hidden="false" customHeight="true" outlineLevel="0" collapsed="false">
      <c r="A1328" s="17" t="n">
        <v>30725038</v>
      </c>
      <c r="B1328" s="17" t="s">
        <v>1372</v>
      </c>
      <c r="C1328" s="23" t="n">
        <v>1</v>
      </c>
      <c r="D1328" s="25" t="s">
        <v>310</v>
      </c>
      <c r="E1328" s="19"/>
      <c r="F1328" s="21" t="n">
        <v>2</v>
      </c>
      <c r="G1328" s="21" t="n">
        <v>3</v>
      </c>
      <c r="H1328" s="21"/>
      <c r="I1328" s="21"/>
      <c r="J1328" s="21"/>
      <c r="K1328" s="22" t="n">
        <f aca="false">INDEX('Porte Honorário'!B:D,MATCH(TabJud!D1328,'Porte Honorário'!A:A,0),1)</f>
        <v>802.86</v>
      </c>
      <c r="L1328" s="22" t="n">
        <f aca="false">ROUND(C1328*K1328,2)</f>
        <v>802.86</v>
      </c>
      <c r="M1328" s="22" t="n">
        <f aca="false">IF(E1328&gt;0,ROUND(E1328*'UCO e Filme'!$A$2,2),0)</f>
        <v>0</v>
      </c>
      <c r="N1328" s="22" t="n">
        <f aca="false">IF(I1328&gt;0,ROUND(I1328*'UCO e Filme'!$A$11,2),0)</f>
        <v>0</v>
      </c>
      <c r="O1328" s="22" t="n">
        <f aca="false">ROUND(L1328+M1328+N1328,2)</f>
        <v>802.86</v>
      </c>
    </row>
    <row r="1329" customFormat="false" ht="11.25" hidden="false" customHeight="true" outlineLevel="0" collapsed="false">
      <c r="A1329" s="17" t="n">
        <v>30725046</v>
      </c>
      <c r="B1329" s="17" t="s">
        <v>1373</v>
      </c>
      <c r="C1329" s="23" t="n">
        <v>1</v>
      </c>
      <c r="D1329" s="25" t="s">
        <v>69</v>
      </c>
      <c r="E1329" s="19"/>
      <c r="F1329" s="21" t="n">
        <v>1</v>
      </c>
      <c r="G1329" s="21" t="n">
        <v>1</v>
      </c>
      <c r="H1329" s="21"/>
      <c r="I1329" s="21"/>
      <c r="J1329" s="21"/>
      <c r="K1329" s="22" t="n">
        <f aca="false">INDEX('Porte Honorário'!B:D,MATCH(TabJud!D1329,'Porte Honorário'!A:A,0),1)</f>
        <v>209.71</v>
      </c>
      <c r="L1329" s="22" t="n">
        <f aca="false">ROUND(C1329*K1329,2)</f>
        <v>209.71</v>
      </c>
      <c r="M1329" s="22" t="n">
        <f aca="false">IF(E1329&gt;0,ROUND(E1329*'UCO e Filme'!$A$2,2),0)</f>
        <v>0</v>
      </c>
      <c r="N1329" s="22" t="n">
        <f aca="false">IF(I1329&gt;0,ROUND(I1329*'UCO e Filme'!$A$11,2),0)</f>
        <v>0</v>
      </c>
      <c r="O1329" s="22" t="n">
        <f aca="false">ROUND(L1329+M1329+N1329,2)</f>
        <v>209.71</v>
      </c>
    </row>
    <row r="1330" customFormat="false" ht="11.25" hidden="false" customHeight="true" outlineLevel="0" collapsed="false">
      <c r="A1330" s="17" t="n">
        <v>30725054</v>
      </c>
      <c r="B1330" s="17" t="s">
        <v>1374</v>
      </c>
      <c r="C1330" s="23" t="n">
        <v>1</v>
      </c>
      <c r="D1330" s="25" t="s">
        <v>310</v>
      </c>
      <c r="E1330" s="19"/>
      <c r="F1330" s="21" t="n">
        <v>2</v>
      </c>
      <c r="G1330" s="21" t="n">
        <v>4</v>
      </c>
      <c r="H1330" s="21"/>
      <c r="I1330" s="21"/>
      <c r="J1330" s="21"/>
      <c r="K1330" s="22" t="n">
        <f aca="false">INDEX('Porte Honorário'!B:D,MATCH(TabJud!D1330,'Porte Honorário'!A:A,0),1)</f>
        <v>802.86</v>
      </c>
      <c r="L1330" s="22" t="n">
        <f aca="false">ROUND(C1330*K1330,2)</f>
        <v>802.86</v>
      </c>
      <c r="M1330" s="22" t="n">
        <f aca="false">IF(E1330&gt;0,ROUND(E1330*'UCO e Filme'!$A$2,2),0)</f>
        <v>0</v>
      </c>
      <c r="N1330" s="22" t="n">
        <f aca="false">IF(I1330&gt;0,ROUND(I1330*'UCO e Filme'!$A$11,2),0)</f>
        <v>0</v>
      </c>
      <c r="O1330" s="22" t="n">
        <f aca="false">ROUND(L1330+M1330+N1330,2)</f>
        <v>802.86</v>
      </c>
    </row>
    <row r="1331" customFormat="false" ht="11.25" hidden="false" customHeight="true" outlineLevel="0" collapsed="false">
      <c r="A1331" s="17" t="n">
        <v>30725062</v>
      </c>
      <c r="B1331" s="17" t="s">
        <v>1375</v>
      </c>
      <c r="C1331" s="23" t="n">
        <v>1</v>
      </c>
      <c r="D1331" s="25" t="s">
        <v>52</v>
      </c>
      <c r="E1331" s="19"/>
      <c r="F1331" s="21" t="n">
        <v>1</v>
      </c>
      <c r="G1331" s="21" t="n">
        <v>1</v>
      </c>
      <c r="H1331" s="21"/>
      <c r="I1331" s="21"/>
      <c r="J1331" s="21"/>
      <c r="K1331" s="22" t="n">
        <f aca="false">INDEX('Porte Honorário'!B:D,MATCH(TabJud!D1331,'Porte Honorário'!A:A,0),1)</f>
        <v>144.2</v>
      </c>
      <c r="L1331" s="22" t="n">
        <f aca="false">ROUND(C1331*K1331,2)</f>
        <v>144.2</v>
      </c>
      <c r="M1331" s="22" t="n">
        <f aca="false">IF(E1331&gt;0,ROUND(E1331*'UCO e Filme'!$A$2,2),0)</f>
        <v>0</v>
      </c>
      <c r="N1331" s="22" t="n">
        <f aca="false">IF(I1331&gt;0,ROUND(I1331*'UCO e Filme'!$A$11,2),0)</f>
        <v>0</v>
      </c>
      <c r="O1331" s="22" t="n">
        <f aca="false">ROUND(L1331+M1331+N1331,2)</f>
        <v>144.2</v>
      </c>
    </row>
    <row r="1332" customFormat="false" ht="11.25" hidden="false" customHeight="true" outlineLevel="0" collapsed="false">
      <c r="A1332" s="17" t="n">
        <v>30725070</v>
      </c>
      <c r="B1332" s="17" t="s">
        <v>1376</v>
      </c>
      <c r="C1332" s="23" t="n">
        <v>1</v>
      </c>
      <c r="D1332" s="25" t="s">
        <v>343</v>
      </c>
      <c r="E1332" s="19"/>
      <c r="F1332" s="21" t="n">
        <v>2</v>
      </c>
      <c r="G1332" s="21" t="n">
        <v>4</v>
      </c>
      <c r="H1332" s="21"/>
      <c r="I1332" s="21"/>
      <c r="J1332" s="21"/>
      <c r="K1332" s="22" t="n">
        <f aca="false">INDEX('Porte Honorário'!B:D,MATCH(TabJud!D1332,'Porte Honorário'!A:A,0),1)</f>
        <v>909.36</v>
      </c>
      <c r="L1332" s="22" t="n">
        <f aca="false">ROUND(C1332*K1332,2)</f>
        <v>909.36</v>
      </c>
      <c r="M1332" s="22" t="n">
        <f aca="false">IF(E1332&gt;0,ROUND(E1332*'UCO e Filme'!$A$2,2),0)</f>
        <v>0</v>
      </c>
      <c r="N1332" s="22" t="n">
        <f aca="false">IF(I1332&gt;0,ROUND(I1332*'UCO e Filme'!$A$11,2),0)</f>
        <v>0</v>
      </c>
      <c r="O1332" s="22" t="n">
        <f aca="false">ROUND(L1332+M1332+N1332,2)</f>
        <v>909.36</v>
      </c>
    </row>
    <row r="1333" customFormat="false" ht="11.25" hidden="false" customHeight="true" outlineLevel="0" collapsed="false">
      <c r="A1333" s="17" t="n">
        <v>30725089</v>
      </c>
      <c r="B1333" s="17" t="s">
        <v>1377</v>
      </c>
      <c r="C1333" s="23" t="n">
        <v>1</v>
      </c>
      <c r="D1333" s="25" t="s">
        <v>385</v>
      </c>
      <c r="E1333" s="19"/>
      <c r="F1333" s="21" t="n">
        <v>2</v>
      </c>
      <c r="G1333" s="21" t="n">
        <v>4</v>
      </c>
      <c r="H1333" s="21"/>
      <c r="I1333" s="21"/>
      <c r="J1333" s="21"/>
      <c r="K1333" s="22" t="n">
        <f aca="false">INDEX('Porte Honorário'!B:D,MATCH(TabJud!D1333,'Porte Honorário'!A:A,0),1)</f>
        <v>766.81</v>
      </c>
      <c r="L1333" s="22" t="n">
        <f aca="false">ROUND(C1333*K1333,2)</f>
        <v>766.81</v>
      </c>
      <c r="M1333" s="22" t="n">
        <f aca="false">IF(E1333&gt;0,ROUND(E1333*'UCO e Filme'!$A$2,2),0)</f>
        <v>0</v>
      </c>
      <c r="N1333" s="22" t="n">
        <f aca="false">IF(I1333&gt;0,ROUND(I1333*'UCO e Filme'!$A$11,2),0)</f>
        <v>0</v>
      </c>
      <c r="O1333" s="22" t="n">
        <f aca="false">ROUND(L1333+M1333+N1333,2)</f>
        <v>766.81</v>
      </c>
    </row>
    <row r="1334" customFormat="false" ht="11.25" hidden="false" customHeight="true" outlineLevel="0" collapsed="false">
      <c r="A1334" s="17" t="n">
        <v>30725097</v>
      </c>
      <c r="B1334" s="17" t="s">
        <v>1378</v>
      </c>
      <c r="C1334" s="23" t="n">
        <v>1</v>
      </c>
      <c r="D1334" s="25" t="s">
        <v>71</v>
      </c>
      <c r="E1334" s="19"/>
      <c r="F1334" s="21" t="n">
        <v>1</v>
      </c>
      <c r="G1334" s="21" t="n">
        <v>2</v>
      </c>
      <c r="H1334" s="21"/>
      <c r="I1334" s="21"/>
      <c r="J1334" s="21"/>
      <c r="K1334" s="22" t="n">
        <f aca="false">INDEX('Porte Honorário'!B:D,MATCH(TabJud!D1334,'Porte Honorário'!A:A,0),1)</f>
        <v>309.68</v>
      </c>
      <c r="L1334" s="22" t="n">
        <f aca="false">ROUND(C1334*K1334,2)</f>
        <v>309.68</v>
      </c>
      <c r="M1334" s="22" t="n">
        <f aca="false">IF(E1334&gt;0,ROUND(E1334*'UCO e Filme'!$A$2,2),0)</f>
        <v>0</v>
      </c>
      <c r="N1334" s="22" t="n">
        <f aca="false">IF(I1334&gt;0,ROUND(I1334*'UCO e Filme'!$A$11,2),0)</f>
        <v>0</v>
      </c>
      <c r="O1334" s="22" t="n">
        <f aca="false">ROUND(L1334+M1334+N1334,2)</f>
        <v>309.68</v>
      </c>
    </row>
    <row r="1335" customFormat="false" ht="11.25" hidden="false" customHeight="true" outlineLevel="0" collapsed="false">
      <c r="A1335" s="17" t="n">
        <v>30725100</v>
      </c>
      <c r="B1335" s="17" t="s">
        <v>1379</v>
      </c>
      <c r="C1335" s="23" t="n">
        <v>1</v>
      </c>
      <c r="D1335" s="25" t="s">
        <v>52</v>
      </c>
      <c r="E1335" s="19"/>
      <c r="F1335" s="21"/>
      <c r="G1335" s="21" t="n">
        <v>0</v>
      </c>
      <c r="H1335" s="21"/>
      <c r="I1335" s="21"/>
      <c r="J1335" s="21"/>
      <c r="K1335" s="22" t="n">
        <f aca="false">INDEX('Porte Honorário'!B:D,MATCH(TabJud!D1335,'Porte Honorário'!A:A,0),1)</f>
        <v>144.2</v>
      </c>
      <c r="L1335" s="22" t="n">
        <f aca="false">ROUND(C1335*K1335,2)</f>
        <v>144.2</v>
      </c>
      <c r="M1335" s="22" t="n">
        <f aca="false">IF(E1335&gt;0,ROUND(E1335*'UCO e Filme'!$A$2,2),0)</f>
        <v>0</v>
      </c>
      <c r="N1335" s="22" t="n">
        <f aca="false">IF(I1335&gt;0,ROUND(I1335*'UCO e Filme'!$A$11,2),0)</f>
        <v>0</v>
      </c>
      <c r="O1335" s="22" t="n">
        <f aca="false">ROUND(L1335+M1335+N1335,2)</f>
        <v>144.2</v>
      </c>
    </row>
    <row r="1336" customFormat="false" ht="11.25" hidden="false" customHeight="true" outlineLevel="0" collapsed="false">
      <c r="A1336" s="17" t="n">
        <v>30725119</v>
      </c>
      <c r="B1336" s="17" t="s">
        <v>1380</v>
      </c>
      <c r="C1336" s="23" t="n">
        <v>1</v>
      </c>
      <c r="D1336" s="25" t="s">
        <v>71</v>
      </c>
      <c r="E1336" s="19"/>
      <c r="F1336" s="21" t="n">
        <v>1</v>
      </c>
      <c r="G1336" s="21" t="n">
        <v>2</v>
      </c>
      <c r="H1336" s="21"/>
      <c r="I1336" s="21"/>
      <c r="J1336" s="21"/>
      <c r="K1336" s="22" t="n">
        <f aca="false">INDEX('Porte Honorário'!B:D,MATCH(TabJud!D1336,'Porte Honorário'!A:A,0),1)</f>
        <v>309.68</v>
      </c>
      <c r="L1336" s="22" t="n">
        <f aca="false">ROUND(C1336*K1336,2)</f>
        <v>309.68</v>
      </c>
      <c r="M1336" s="22" t="n">
        <f aca="false">IF(E1336&gt;0,ROUND(E1336*'UCO e Filme'!$A$2,2),0)</f>
        <v>0</v>
      </c>
      <c r="N1336" s="22" t="n">
        <f aca="false">IF(I1336&gt;0,ROUND(I1336*'UCO e Filme'!$A$11,2),0)</f>
        <v>0</v>
      </c>
      <c r="O1336" s="22" t="n">
        <f aca="false">ROUND(L1336+M1336+N1336,2)</f>
        <v>309.68</v>
      </c>
    </row>
    <row r="1337" customFormat="false" ht="11.25" hidden="false" customHeight="true" outlineLevel="0" collapsed="false">
      <c r="A1337" s="17" t="n">
        <v>30725127</v>
      </c>
      <c r="B1337" s="17" t="s">
        <v>1381</v>
      </c>
      <c r="C1337" s="23" t="n">
        <v>1</v>
      </c>
      <c r="D1337" s="25" t="s">
        <v>310</v>
      </c>
      <c r="E1337" s="19"/>
      <c r="F1337" s="21" t="n">
        <v>2</v>
      </c>
      <c r="G1337" s="21" t="n">
        <v>5</v>
      </c>
      <c r="H1337" s="21"/>
      <c r="I1337" s="21"/>
      <c r="J1337" s="21"/>
      <c r="K1337" s="22" t="n">
        <f aca="false">INDEX('Porte Honorário'!B:D,MATCH(TabJud!D1337,'Porte Honorário'!A:A,0),1)</f>
        <v>802.86</v>
      </c>
      <c r="L1337" s="22" t="n">
        <f aca="false">ROUND(C1337*K1337,2)</f>
        <v>802.86</v>
      </c>
      <c r="M1337" s="22" t="n">
        <f aca="false">IF(E1337&gt;0,ROUND(E1337*'UCO e Filme'!$A$2,2),0)</f>
        <v>0</v>
      </c>
      <c r="N1337" s="22" t="n">
        <f aca="false">IF(I1337&gt;0,ROUND(I1337*'UCO e Filme'!$A$11,2),0)</f>
        <v>0</v>
      </c>
      <c r="O1337" s="22" t="n">
        <f aca="false">ROUND(L1337+M1337+N1337,2)</f>
        <v>802.86</v>
      </c>
    </row>
    <row r="1338" customFormat="false" ht="22.5" hidden="false" customHeight="true" outlineLevel="0" collapsed="false">
      <c r="A1338" s="17" t="n">
        <v>30725135</v>
      </c>
      <c r="B1338" s="17" t="s">
        <v>1382</v>
      </c>
      <c r="C1338" s="23" t="n">
        <v>1</v>
      </c>
      <c r="D1338" s="25" t="s">
        <v>310</v>
      </c>
      <c r="E1338" s="19"/>
      <c r="F1338" s="21" t="n">
        <v>2</v>
      </c>
      <c r="G1338" s="21" t="n">
        <v>4</v>
      </c>
      <c r="H1338" s="21"/>
      <c r="I1338" s="21"/>
      <c r="J1338" s="21"/>
      <c r="K1338" s="22" t="n">
        <f aca="false">INDEX('Porte Honorário'!B:D,MATCH(TabJud!D1338,'Porte Honorário'!A:A,0),1)</f>
        <v>802.86</v>
      </c>
      <c r="L1338" s="22" t="n">
        <f aca="false">ROUND(C1338*K1338,2)</f>
        <v>802.86</v>
      </c>
      <c r="M1338" s="22" t="n">
        <f aca="false">IF(E1338&gt;0,ROUND(E1338*'UCO e Filme'!$A$2,2),0)</f>
        <v>0</v>
      </c>
      <c r="N1338" s="22" t="n">
        <f aca="false">IF(I1338&gt;0,ROUND(I1338*'UCO e Filme'!$A$11,2),0)</f>
        <v>0</v>
      </c>
      <c r="O1338" s="22" t="n">
        <f aca="false">ROUND(L1338+M1338+N1338,2)</f>
        <v>802.86</v>
      </c>
    </row>
    <row r="1339" customFormat="false" ht="11.25" hidden="false" customHeight="true" outlineLevel="0" collapsed="false">
      <c r="A1339" s="17" t="n">
        <v>30725143</v>
      </c>
      <c r="B1339" s="17" t="s">
        <v>1383</v>
      </c>
      <c r="C1339" s="23" t="n">
        <v>1</v>
      </c>
      <c r="D1339" s="25" t="s">
        <v>335</v>
      </c>
      <c r="E1339" s="19"/>
      <c r="F1339" s="21" t="n">
        <v>2</v>
      </c>
      <c r="G1339" s="21" t="n">
        <v>4</v>
      </c>
      <c r="H1339" s="21"/>
      <c r="I1339" s="21"/>
      <c r="J1339" s="21"/>
      <c r="K1339" s="22" t="n">
        <f aca="false">INDEX('Porte Honorário'!B:D,MATCH(TabJud!D1339,'Porte Honorário'!A:A,0),1)</f>
        <v>1091.25</v>
      </c>
      <c r="L1339" s="22" t="n">
        <f aca="false">ROUND(C1339*K1339,2)</f>
        <v>1091.25</v>
      </c>
      <c r="M1339" s="22" t="n">
        <f aca="false">IF(E1339&gt;0,ROUND(E1339*'UCO e Filme'!$A$2,2),0)</f>
        <v>0</v>
      </c>
      <c r="N1339" s="22" t="n">
        <f aca="false">IF(I1339&gt;0,ROUND(I1339*'UCO e Filme'!$A$11,2),0)</f>
        <v>0</v>
      </c>
      <c r="O1339" s="22" t="n">
        <f aca="false">ROUND(L1339+M1339+N1339,2)</f>
        <v>1091.25</v>
      </c>
    </row>
    <row r="1340" customFormat="false" ht="11.25" hidden="false" customHeight="true" outlineLevel="0" collapsed="false">
      <c r="A1340" s="17" t="n">
        <v>30725151</v>
      </c>
      <c r="B1340" s="17" t="s">
        <v>1384</v>
      </c>
      <c r="C1340" s="23" t="n">
        <v>1</v>
      </c>
      <c r="D1340" s="25" t="s">
        <v>335</v>
      </c>
      <c r="E1340" s="19"/>
      <c r="F1340" s="21" t="n">
        <v>2</v>
      </c>
      <c r="G1340" s="21" t="n">
        <v>5</v>
      </c>
      <c r="H1340" s="21"/>
      <c r="I1340" s="21"/>
      <c r="J1340" s="21"/>
      <c r="K1340" s="22" t="n">
        <f aca="false">INDEX('Porte Honorário'!B:D,MATCH(TabJud!D1340,'Porte Honorário'!A:A,0),1)</f>
        <v>1091.25</v>
      </c>
      <c r="L1340" s="22" t="n">
        <f aca="false">ROUND(C1340*K1340,2)</f>
        <v>1091.25</v>
      </c>
      <c r="M1340" s="22" t="n">
        <f aca="false">IF(E1340&gt;0,ROUND(E1340*'UCO e Filme'!$A$2,2),0)</f>
        <v>0</v>
      </c>
      <c r="N1340" s="22" t="n">
        <f aca="false">IF(I1340&gt;0,ROUND(I1340*'UCO e Filme'!$A$11,2),0)</f>
        <v>0</v>
      </c>
      <c r="O1340" s="22" t="n">
        <f aca="false">ROUND(L1340+M1340+N1340,2)</f>
        <v>1091.25</v>
      </c>
    </row>
    <row r="1341" customFormat="false" ht="11.25" hidden="false" customHeight="true" outlineLevel="0" collapsed="false">
      <c r="A1341" s="17" t="n">
        <v>30725160</v>
      </c>
      <c r="B1341" s="17" t="s">
        <v>1219</v>
      </c>
      <c r="C1341" s="23" t="n">
        <v>1</v>
      </c>
      <c r="D1341" s="25" t="s">
        <v>385</v>
      </c>
      <c r="E1341" s="19"/>
      <c r="F1341" s="21" t="n">
        <v>2</v>
      </c>
      <c r="G1341" s="21" t="n">
        <v>4</v>
      </c>
      <c r="H1341" s="21"/>
      <c r="I1341" s="21"/>
      <c r="J1341" s="21"/>
      <c r="K1341" s="22" t="n">
        <f aca="false">INDEX('Porte Honorário'!B:D,MATCH(TabJud!D1341,'Porte Honorário'!A:A,0),1)</f>
        <v>766.81</v>
      </c>
      <c r="L1341" s="22" t="n">
        <f aca="false">ROUND(C1341*K1341,2)</f>
        <v>766.81</v>
      </c>
      <c r="M1341" s="22" t="n">
        <f aca="false">IF(E1341&gt;0,ROUND(E1341*'UCO e Filme'!$A$2,2),0)</f>
        <v>0</v>
      </c>
      <c r="N1341" s="22" t="n">
        <f aca="false">IF(I1341&gt;0,ROUND(I1341*'UCO e Filme'!$A$11,2),0)</f>
        <v>0</v>
      </c>
      <c r="O1341" s="22" t="n">
        <f aca="false">ROUND(L1341+M1341+N1341,2)</f>
        <v>766.81</v>
      </c>
    </row>
    <row r="1342" customFormat="false" ht="30.95" hidden="false" customHeight="true" outlineLevel="0" collapsed="false">
      <c r="A1342" s="14" t="s">
        <v>1385</v>
      </c>
      <c r="B1342" s="14"/>
      <c r="C1342" s="14"/>
      <c r="D1342" s="14"/>
      <c r="E1342" s="14"/>
      <c r="F1342" s="14"/>
      <c r="G1342" s="14"/>
      <c r="H1342" s="14"/>
      <c r="I1342" s="14"/>
      <c r="J1342" s="14"/>
      <c r="K1342" s="14"/>
      <c r="L1342" s="14"/>
      <c r="M1342" s="14"/>
      <c r="N1342" s="14"/>
      <c r="O1342" s="14"/>
    </row>
    <row r="1343" customFormat="false" ht="27.75" hidden="false" customHeight="true" outlineLevel="0" collapsed="false">
      <c r="A1343" s="17" t="n">
        <v>30726018</v>
      </c>
      <c r="B1343" s="17" t="s">
        <v>1341</v>
      </c>
      <c r="C1343" s="23" t="n">
        <v>1</v>
      </c>
      <c r="D1343" s="25" t="s">
        <v>247</v>
      </c>
      <c r="E1343" s="19"/>
      <c r="F1343" s="21" t="n">
        <v>1</v>
      </c>
      <c r="G1343" s="21" t="n">
        <v>3</v>
      </c>
      <c r="H1343" s="21"/>
      <c r="I1343" s="21"/>
      <c r="J1343" s="21"/>
      <c r="K1343" s="22" t="n">
        <f aca="false">INDEX('Porte Honorário'!B:D,MATCH(TabJud!D1343,'Porte Honorário'!A:A,0),1)</f>
        <v>542.33</v>
      </c>
      <c r="L1343" s="22" t="n">
        <f aca="false">ROUND(C1343*K1343,2)</f>
        <v>542.33</v>
      </c>
      <c r="M1343" s="22" t="n">
        <f aca="false">IF(E1343&gt;0,ROUND(E1343*'UCO e Filme'!$A$2,2),0)</f>
        <v>0</v>
      </c>
      <c r="N1343" s="22" t="n">
        <f aca="false">IF(I1343&gt;0,ROUND(I1343*'UCO e Filme'!$A$11,2),0)</f>
        <v>0</v>
      </c>
      <c r="O1343" s="22" t="n">
        <f aca="false">ROUND(L1343+M1343+N1343,2)</f>
        <v>542.33</v>
      </c>
    </row>
    <row r="1344" customFormat="false" ht="11.25" hidden="false" customHeight="true" outlineLevel="0" collapsed="false">
      <c r="A1344" s="17" t="n">
        <v>30726026</v>
      </c>
      <c r="B1344" s="17" t="s">
        <v>1386</v>
      </c>
      <c r="C1344" s="23" t="n">
        <v>1</v>
      </c>
      <c r="D1344" s="25" t="s">
        <v>385</v>
      </c>
      <c r="E1344" s="19"/>
      <c r="F1344" s="21" t="n">
        <v>2</v>
      </c>
      <c r="G1344" s="21" t="n">
        <v>4</v>
      </c>
      <c r="H1344" s="21"/>
      <c r="I1344" s="21"/>
      <c r="J1344" s="21"/>
      <c r="K1344" s="22" t="n">
        <f aca="false">INDEX('Porte Honorário'!B:D,MATCH(TabJud!D1344,'Porte Honorário'!A:A,0),1)</f>
        <v>766.81</v>
      </c>
      <c r="L1344" s="22" t="n">
        <f aca="false">ROUND(C1344*K1344,2)</f>
        <v>766.81</v>
      </c>
      <c r="M1344" s="22" t="n">
        <f aca="false">IF(E1344&gt;0,ROUND(E1344*'UCO e Filme'!$A$2,2),0)</f>
        <v>0</v>
      </c>
      <c r="N1344" s="22" t="n">
        <f aca="false">IF(I1344&gt;0,ROUND(I1344*'UCO e Filme'!$A$11,2),0)</f>
        <v>0</v>
      </c>
      <c r="O1344" s="22" t="n">
        <f aca="false">ROUND(L1344+M1344+N1344,2)</f>
        <v>766.81</v>
      </c>
    </row>
    <row r="1345" customFormat="false" ht="11.25" hidden="false" customHeight="true" outlineLevel="0" collapsed="false">
      <c r="A1345" s="17" t="n">
        <v>30726034</v>
      </c>
      <c r="B1345" s="17" t="s">
        <v>1387</v>
      </c>
      <c r="C1345" s="23" t="n">
        <v>1</v>
      </c>
      <c r="D1345" s="25" t="s">
        <v>436</v>
      </c>
      <c r="E1345" s="19"/>
      <c r="F1345" s="21" t="n">
        <v>2</v>
      </c>
      <c r="G1345" s="21" t="n">
        <v>6</v>
      </c>
      <c r="H1345" s="21"/>
      <c r="I1345" s="21"/>
      <c r="J1345" s="21"/>
      <c r="K1345" s="22" t="n">
        <f aca="false">INDEX('Porte Honorário'!B:D,MATCH(TabJud!D1345,'Porte Honorário'!A:A,0),1)</f>
        <v>1269.81</v>
      </c>
      <c r="L1345" s="22" t="n">
        <f aca="false">ROUND(C1345*K1345,2)</f>
        <v>1269.81</v>
      </c>
      <c r="M1345" s="22" t="n">
        <f aca="false">IF(E1345&gt;0,ROUND(E1345*'UCO e Filme'!$A$2,2),0)</f>
        <v>0</v>
      </c>
      <c r="N1345" s="22" t="n">
        <f aca="false">IF(I1345&gt;0,ROUND(I1345*'UCO e Filme'!$A$11,2),0)</f>
        <v>0</v>
      </c>
      <c r="O1345" s="22" t="n">
        <f aca="false">ROUND(L1345+M1345+N1345,2)</f>
        <v>1269.81</v>
      </c>
    </row>
    <row r="1346" customFormat="false" ht="11.25" hidden="false" customHeight="true" outlineLevel="0" collapsed="false">
      <c r="A1346" s="17" t="n">
        <v>30726042</v>
      </c>
      <c r="B1346" s="17" t="s">
        <v>1228</v>
      </c>
      <c r="C1346" s="23" t="n">
        <v>1</v>
      </c>
      <c r="D1346" s="25" t="s">
        <v>247</v>
      </c>
      <c r="E1346" s="19"/>
      <c r="F1346" s="21" t="n">
        <v>1</v>
      </c>
      <c r="G1346" s="21" t="n">
        <v>2</v>
      </c>
      <c r="H1346" s="21"/>
      <c r="I1346" s="21"/>
      <c r="J1346" s="21"/>
      <c r="K1346" s="22" t="n">
        <f aca="false">INDEX('Porte Honorário'!B:D,MATCH(TabJud!D1346,'Porte Honorário'!A:A,0),1)</f>
        <v>542.33</v>
      </c>
      <c r="L1346" s="22" t="n">
        <f aca="false">ROUND(C1346*K1346,2)</f>
        <v>542.33</v>
      </c>
      <c r="M1346" s="22" t="n">
        <f aca="false">IF(E1346&gt;0,ROUND(E1346*'UCO e Filme'!$A$2,2),0)</f>
        <v>0</v>
      </c>
      <c r="N1346" s="22" t="n">
        <f aca="false">IF(I1346&gt;0,ROUND(I1346*'UCO e Filme'!$A$11,2),0)</f>
        <v>0</v>
      </c>
      <c r="O1346" s="22" t="n">
        <f aca="false">ROUND(L1346+M1346+N1346,2)</f>
        <v>542.33</v>
      </c>
    </row>
    <row r="1347" customFormat="false" ht="11.25" hidden="false" customHeight="true" outlineLevel="0" collapsed="false">
      <c r="A1347" s="17" t="n">
        <v>30726050</v>
      </c>
      <c r="B1347" s="17" t="s">
        <v>1388</v>
      </c>
      <c r="C1347" s="23" t="n">
        <v>1</v>
      </c>
      <c r="D1347" s="25" t="s">
        <v>69</v>
      </c>
      <c r="E1347" s="19"/>
      <c r="F1347" s="21" t="n">
        <v>1</v>
      </c>
      <c r="G1347" s="21" t="n">
        <v>2</v>
      </c>
      <c r="H1347" s="21"/>
      <c r="I1347" s="21"/>
      <c r="J1347" s="21"/>
      <c r="K1347" s="22" t="n">
        <f aca="false">INDEX('Porte Honorário'!B:D,MATCH(TabJud!D1347,'Porte Honorário'!A:A,0),1)</f>
        <v>209.71</v>
      </c>
      <c r="L1347" s="22" t="n">
        <f aca="false">ROUND(C1347*K1347,2)</f>
        <v>209.71</v>
      </c>
      <c r="M1347" s="22" t="n">
        <f aca="false">IF(E1347&gt;0,ROUND(E1347*'UCO e Filme'!$A$2,2),0)</f>
        <v>0</v>
      </c>
      <c r="N1347" s="22" t="n">
        <f aca="false">IF(I1347&gt;0,ROUND(I1347*'UCO e Filme'!$A$11,2),0)</f>
        <v>0</v>
      </c>
      <c r="O1347" s="22" t="n">
        <f aca="false">ROUND(L1347+M1347+N1347,2)</f>
        <v>209.71</v>
      </c>
    </row>
    <row r="1348" customFormat="false" ht="11.25" hidden="false" customHeight="true" outlineLevel="0" collapsed="false">
      <c r="A1348" s="17" t="n">
        <v>30726069</v>
      </c>
      <c r="B1348" s="17" t="s">
        <v>1389</v>
      </c>
      <c r="C1348" s="23" t="n">
        <v>1</v>
      </c>
      <c r="D1348" s="25" t="s">
        <v>310</v>
      </c>
      <c r="E1348" s="19"/>
      <c r="F1348" s="21" t="n">
        <v>2</v>
      </c>
      <c r="G1348" s="21" t="n">
        <v>3</v>
      </c>
      <c r="H1348" s="21"/>
      <c r="I1348" s="21"/>
      <c r="J1348" s="21"/>
      <c r="K1348" s="22" t="n">
        <f aca="false">INDEX('Porte Honorário'!B:D,MATCH(TabJud!D1348,'Porte Honorário'!A:A,0),1)</f>
        <v>802.86</v>
      </c>
      <c r="L1348" s="22" t="n">
        <f aca="false">ROUND(C1348*K1348,2)</f>
        <v>802.86</v>
      </c>
      <c r="M1348" s="22" t="n">
        <f aca="false">IF(E1348&gt;0,ROUND(E1348*'UCO e Filme'!$A$2,2),0)</f>
        <v>0</v>
      </c>
      <c r="N1348" s="22" t="n">
        <f aca="false">IF(I1348&gt;0,ROUND(I1348*'UCO e Filme'!$A$11,2),0)</f>
        <v>0</v>
      </c>
      <c r="O1348" s="22" t="n">
        <f aca="false">ROUND(L1348+M1348+N1348,2)</f>
        <v>802.86</v>
      </c>
    </row>
    <row r="1349" customFormat="false" ht="11.25" hidden="false" customHeight="true" outlineLevel="0" collapsed="false">
      <c r="A1349" s="17" t="n">
        <v>30726077</v>
      </c>
      <c r="B1349" s="17" t="s">
        <v>1390</v>
      </c>
      <c r="C1349" s="23" t="n">
        <v>1</v>
      </c>
      <c r="D1349" s="25" t="s">
        <v>385</v>
      </c>
      <c r="E1349" s="19"/>
      <c r="F1349" s="21" t="n">
        <v>1</v>
      </c>
      <c r="G1349" s="21" t="n">
        <v>3</v>
      </c>
      <c r="H1349" s="21"/>
      <c r="I1349" s="21"/>
      <c r="J1349" s="21"/>
      <c r="K1349" s="22" t="n">
        <f aca="false">INDEX('Porte Honorário'!B:D,MATCH(TabJud!D1349,'Porte Honorário'!A:A,0),1)</f>
        <v>766.81</v>
      </c>
      <c r="L1349" s="22" t="n">
        <f aca="false">ROUND(C1349*K1349,2)</f>
        <v>766.81</v>
      </c>
      <c r="M1349" s="22" t="n">
        <f aca="false">IF(E1349&gt;0,ROUND(E1349*'UCO e Filme'!$A$2,2),0)</f>
        <v>0</v>
      </c>
      <c r="N1349" s="22" t="n">
        <f aca="false">IF(I1349&gt;0,ROUND(I1349*'UCO e Filme'!$A$11,2),0)</f>
        <v>0</v>
      </c>
      <c r="O1349" s="22" t="n">
        <f aca="false">ROUND(L1349+M1349+N1349,2)</f>
        <v>766.81</v>
      </c>
    </row>
    <row r="1350" customFormat="false" ht="11.25" hidden="false" customHeight="true" outlineLevel="0" collapsed="false">
      <c r="A1350" s="17" t="n">
        <v>30726085</v>
      </c>
      <c r="B1350" s="17" t="s">
        <v>1391</v>
      </c>
      <c r="C1350" s="23" t="n">
        <v>1</v>
      </c>
      <c r="D1350" s="25" t="s">
        <v>146</v>
      </c>
      <c r="E1350" s="19"/>
      <c r="F1350" s="21"/>
      <c r="G1350" s="21" t="n">
        <v>0</v>
      </c>
      <c r="H1350" s="21"/>
      <c r="I1350" s="21"/>
      <c r="J1350" s="21"/>
      <c r="K1350" s="22" t="n">
        <f aca="false">INDEX('Porte Honorário'!B:D,MATCH(TabJud!D1350,'Porte Honorário'!A:A,0),1)</f>
        <v>104.87</v>
      </c>
      <c r="L1350" s="22" t="n">
        <f aca="false">ROUND(C1350*K1350,2)</f>
        <v>104.87</v>
      </c>
      <c r="M1350" s="22" t="n">
        <f aca="false">IF(E1350&gt;0,ROUND(E1350*'UCO e Filme'!$A$2,2),0)</f>
        <v>0</v>
      </c>
      <c r="N1350" s="22" t="n">
        <f aca="false">IF(I1350&gt;0,ROUND(I1350*'UCO e Filme'!$A$11,2),0)</f>
        <v>0</v>
      </c>
      <c r="O1350" s="22" t="n">
        <f aca="false">ROUND(L1350+M1350+N1350,2)</f>
        <v>104.87</v>
      </c>
    </row>
    <row r="1351" customFormat="false" ht="11.25" hidden="false" customHeight="true" outlineLevel="0" collapsed="false">
      <c r="A1351" s="17" t="n">
        <v>30726093</v>
      </c>
      <c r="B1351" s="17" t="s">
        <v>1392</v>
      </c>
      <c r="C1351" s="23" t="n">
        <v>1</v>
      </c>
      <c r="D1351" s="25" t="s">
        <v>52</v>
      </c>
      <c r="E1351" s="19"/>
      <c r="F1351" s="21" t="n">
        <v>1</v>
      </c>
      <c r="G1351" s="21" t="n">
        <v>1</v>
      </c>
      <c r="H1351" s="21"/>
      <c r="I1351" s="21"/>
      <c r="J1351" s="21"/>
      <c r="K1351" s="22" t="n">
        <f aca="false">INDEX('Porte Honorário'!B:D,MATCH(TabJud!D1351,'Porte Honorário'!A:A,0),1)</f>
        <v>144.2</v>
      </c>
      <c r="L1351" s="22" t="n">
        <f aca="false">ROUND(C1351*K1351,2)</f>
        <v>144.2</v>
      </c>
      <c r="M1351" s="22" t="n">
        <f aca="false">IF(E1351&gt;0,ROUND(E1351*'UCO e Filme'!$A$2,2),0)</f>
        <v>0</v>
      </c>
      <c r="N1351" s="22" t="n">
        <f aca="false">IF(I1351&gt;0,ROUND(I1351*'UCO e Filme'!$A$11,2),0)</f>
        <v>0</v>
      </c>
      <c r="O1351" s="22" t="n">
        <f aca="false">ROUND(L1351+M1351+N1351,2)</f>
        <v>144.2</v>
      </c>
    </row>
    <row r="1352" customFormat="false" ht="11.25" hidden="false" customHeight="true" outlineLevel="0" collapsed="false">
      <c r="A1352" s="17" t="n">
        <v>30726107</v>
      </c>
      <c r="B1352" s="17" t="s">
        <v>1393</v>
      </c>
      <c r="C1352" s="23" t="n">
        <v>1</v>
      </c>
      <c r="D1352" s="25" t="s">
        <v>600</v>
      </c>
      <c r="E1352" s="19"/>
      <c r="F1352" s="21" t="n">
        <v>1</v>
      </c>
      <c r="G1352" s="21" t="n">
        <v>3</v>
      </c>
      <c r="H1352" s="21"/>
      <c r="I1352" s="21"/>
      <c r="J1352" s="21"/>
      <c r="K1352" s="22" t="n">
        <f aca="false">INDEX('Porte Honorário'!B:D,MATCH(TabJud!D1352,'Porte Honorário'!A:A,0),1)</f>
        <v>599.66</v>
      </c>
      <c r="L1352" s="22" t="n">
        <f aca="false">ROUND(C1352*K1352,2)</f>
        <v>599.66</v>
      </c>
      <c r="M1352" s="22" t="n">
        <f aca="false">IF(E1352&gt;0,ROUND(E1352*'UCO e Filme'!$A$2,2),0)</f>
        <v>0</v>
      </c>
      <c r="N1352" s="22" t="n">
        <f aca="false">IF(I1352&gt;0,ROUND(I1352*'UCO e Filme'!$A$11,2),0)</f>
        <v>0</v>
      </c>
      <c r="O1352" s="22" t="n">
        <f aca="false">ROUND(L1352+M1352+N1352,2)</f>
        <v>599.66</v>
      </c>
    </row>
    <row r="1353" customFormat="false" ht="11.25" hidden="false" customHeight="true" outlineLevel="0" collapsed="false">
      <c r="A1353" s="17" t="n">
        <v>30726115</v>
      </c>
      <c r="B1353" s="17" t="s">
        <v>1394</v>
      </c>
      <c r="C1353" s="23" t="n">
        <v>1</v>
      </c>
      <c r="D1353" s="25" t="s">
        <v>146</v>
      </c>
      <c r="E1353" s="19"/>
      <c r="F1353" s="21" t="n">
        <v>1</v>
      </c>
      <c r="G1353" s="21" t="n">
        <v>2</v>
      </c>
      <c r="H1353" s="21"/>
      <c r="I1353" s="21"/>
      <c r="J1353" s="21"/>
      <c r="K1353" s="22" t="n">
        <f aca="false">INDEX('Porte Honorário'!B:D,MATCH(TabJud!D1353,'Porte Honorário'!A:A,0),1)</f>
        <v>104.87</v>
      </c>
      <c r="L1353" s="22" t="n">
        <f aca="false">ROUND(C1353*K1353,2)</f>
        <v>104.87</v>
      </c>
      <c r="M1353" s="22" t="n">
        <f aca="false">IF(E1353&gt;0,ROUND(E1353*'UCO e Filme'!$A$2,2),0)</f>
        <v>0</v>
      </c>
      <c r="N1353" s="22" t="n">
        <f aca="false">IF(I1353&gt;0,ROUND(I1353*'UCO e Filme'!$A$11,2),0)</f>
        <v>0</v>
      </c>
      <c r="O1353" s="22" t="n">
        <f aca="false">ROUND(L1353+M1353+N1353,2)</f>
        <v>104.87</v>
      </c>
    </row>
    <row r="1354" customFormat="false" ht="11.25" hidden="false" customHeight="true" outlineLevel="0" collapsed="false">
      <c r="A1354" s="17" t="n">
        <v>30726123</v>
      </c>
      <c r="B1354" s="17" t="s">
        <v>1395</v>
      </c>
      <c r="C1354" s="23" t="n">
        <v>1</v>
      </c>
      <c r="D1354" s="25" t="s">
        <v>310</v>
      </c>
      <c r="E1354" s="19"/>
      <c r="F1354" s="21" t="n">
        <v>2</v>
      </c>
      <c r="G1354" s="21" t="n">
        <v>3</v>
      </c>
      <c r="H1354" s="21"/>
      <c r="I1354" s="21"/>
      <c r="J1354" s="21"/>
      <c r="K1354" s="22" t="n">
        <f aca="false">INDEX('Porte Honorário'!B:D,MATCH(TabJud!D1354,'Porte Honorário'!A:A,0),1)</f>
        <v>802.86</v>
      </c>
      <c r="L1354" s="22" t="n">
        <f aca="false">ROUND(C1354*K1354,2)</f>
        <v>802.86</v>
      </c>
      <c r="M1354" s="22" t="n">
        <f aca="false">IF(E1354&gt;0,ROUND(E1354*'UCO e Filme'!$A$2,2),0)</f>
        <v>0</v>
      </c>
      <c r="N1354" s="22" t="n">
        <f aca="false">IF(I1354&gt;0,ROUND(I1354*'UCO e Filme'!$A$11,2),0)</f>
        <v>0</v>
      </c>
      <c r="O1354" s="22" t="n">
        <f aca="false">ROUND(L1354+M1354+N1354,2)</f>
        <v>802.86</v>
      </c>
    </row>
    <row r="1355" customFormat="false" ht="22.5" hidden="false" customHeight="true" outlineLevel="0" collapsed="false">
      <c r="A1355" s="17" t="n">
        <v>30726131</v>
      </c>
      <c r="B1355" s="17" t="s">
        <v>1396</v>
      </c>
      <c r="C1355" s="23" t="n">
        <v>1</v>
      </c>
      <c r="D1355" s="25" t="s">
        <v>310</v>
      </c>
      <c r="E1355" s="19"/>
      <c r="F1355" s="21" t="n">
        <v>2</v>
      </c>
      <c r="G1355" s="21" t="n">
        <v>4</v>
      </c>
      <c r="H1355" s="21"/>
      <c r="I1355" s="21"/>
      <c r="J1355" s="21"/>
      <c r="K1355" s="22" t="n">
        <f aca="false">INDEX('Porte Honorário'!B:D,MATCH(TabJud!D1355,'Porte Honorário'!A:A,0),1)</f>
        <v>802.86</v>
      </c>
      <c r="L1355" s="22" t="n">
        <f aca="false">ROUND(C1355*K1355,2)</f>
        <v>802.86</v>
      </c>
      <c r="M1355" s="22" t="n">
        <f aca="false">IF(E1355&gt;0,ROUND(E1355*'UCO e Filme'!$A$2,2),0)</f>
        <v>0</v>
      </c>
      <c r="N1355" s="22" t="n">
        <f aca="false">IF(I1355&gt;0,ROUND(I1355*'UCO e Filme'!$A$11,2),0)</f>
        <v>0</v>
      </c>
      <c r="O1355" s="22" t="n">
        <f aca="false">ROUND(L1355+M1355+N1355,2)</f>
        <v>802.86</v>
      </c>
    </row>
    <row r="1356" customFormat="false" ht="11.25" hidden="false" customHeight="true" outlineLevel="0" collapsed="false">
      <c r="A1356" s="17" t="n">
        <v>30726140</v>
      </c>
      <c r="B1356" s="17" t="s">
        <v>1397</v>
      </c>
      <c r="C1356" s="23" t="n">
        <v>1</v>
      </c>
      <c r="D1356" s="25" t="s">
        <v>385</v>
      </c>
      <c r="E1356" s="19"/>
      <c r="F1356" s="21" t="n">
        <v>1</v>
      </c>
      <c r="G1356" s="21" t="n">
        <v>4</v>
      </c>
      <c r="H1356" s="21"/>
      <c r="I1356" s="21"/>
      <c r="J1356" s="21"/>
      <c r="K1356" s="22" t="n">
        <f aca="false">INDEX('Porte Honorário'!B:D,MATCH(TabJud!D1356,'Porte Honorário'!A:A,0),1)</f>
        <v>766.81</v>
      </c>
      <c r="L1356" s="22" t="n">
        <f aca="false">ROUND(C1356*K1356,2)</f>
        <v>766.81</v>
      </c>
      <c r="M1356" s="22" t="n">
        <f aca="false">IF(E1356&gt;0,ROUND(E1356*'UCO e Filme'!$A$2,2),0)</f>
        <v>0</v>
      </c>
      <c r="N1356" s="22" t="n">
        <f aca="false">IF(I1356&gt;0,ROUND(I1356*'UCO e Filme'!$A$11,2),0)</f>
        <v>0</v>
      </c>
      <c r="O1356" s="22" t="n">
        <f aca="false">ROUND(L1356+M1356+N1356,2)</f>
        <v>766.81</v>
      </c>
    </row>
    <row r="1357" customFormat="false" ht="22.5" hidden="false" customHeight="true" outlineLevel="0" collapsed="false">
      <c r="A1357" s="17" t="n">
        <v>30726158</v>
      </c>
      <c r="B1357" s="17" t="s">
        <v>1398</v>
      </c>
      <c r="C1357" s="23" t="n">
        <v>1</v>
      </c>
      <c r="D1357" s="25" t="s">
        <v>385</v>
      </c>
      <c r="E1357" s="19"/>
      <c r="F1357" s="21" t="n">
        <v>2</v>
      </c>
      <c r="G1357" s="21" t="n">
        <v>5</v>
      </c>
      <c r="H1357" s="21"/>
      <c r="I1357" s="21"/>
      <c r="J1357" s="21"/>
      <c r="K1357" s="22" t="n">
        <f aca="false">INDEX('Porte Honorário'!B:D,MATCH(TabJud!D1357,'Porte Honorário'!A:A,0),1)</f>
        <v>766.81</v>
      </c>
      <c r="L1357" s="22" t="n">
        <f aca="false">ROUND(C1357*K1357,2)</f>
        <v>766.81</v>
      </c>
      <c r="M1357" s="22" t="n">
        <f aca="false">IF(E1357&gt;0,ROUND(E1357*'UCO e Filme'!$A$2,2),0)</f>
        <v>0</v>
      </c>
      <c r="N1357" s="22" t="n">
        <f aca="false">IF(I1357&gt;0,ROUND(I1357*'UCO e Filme'!$A$11,2),0)</f>
        <v>0</v>
      </c>
      <c r="O1357" s="22" t="n">
        <f aca="false">ROUND(L1357+M1357+N1357,2)</f>
        <v>766.81</v>
      </c>
    </row>
    <row r="1358" customFormat="false" ht="22.5" hidden="false" customHeight="true" outlineLevel="0" collapsed="false">
      <c r="A1358" s="17" t="n">
        <v>30726166</v>
      </c>
      <c r="B1358" s="17" t="s">
        <v>1399</v>
      </c>
      <c r="C1358" s="23" t="n">
        <v>1</v>
      </c>
      <c r="D1358" s="25" t="s">
        <v>310</v>
      </c>
      <c r="E1358" s="19"/>
      <c r="F1358" s="21" t="n">
        <v>1</v>
      </c>
      <c r="G1358" s="21" t="n">
        <v>3</v>
      </c>
      <c r="H1358" s="21"/>
      <c r="I1358" s="21"/>
      <c r="J1358" s="21"/>
      <c r="K1358" s="22" t="n">
        <f aca="false">INDEX('Porte Honorário'!B:D,MATCH(TabJud!D1358,'Porte Honorário'!A:A,0),1)</f>
        <v>802.86</v>
      </c>
      <c r="L1358" s="22" t="n">
        <f aca="false">ROUND(C1358*K1358,2)</f>
        <v>802.86</v>
      </c>
      <c r="M1358" s="22" t="n">
        <f aca="false">IF(E1358&gt;0,ROUND(E1358*'UCO e Filme'!$A$2,2),0)</f>
        <v>0</v>
      </c>
      <c r="N1358" s="22" t="n">
        <f aca="false">IF(I1358&gt;0,ROUND(I1358*'UCO e Filme'!$A$11,2),0)</f>
        <v>0</v>
      </c>
      <c r="O1358" s="22" t="n">
        <f aca="false">ROUND(L1358+M1358+N1358,2)</f>
        <v>802.86</v>
      </c>
    </row>
    <row r="1359" customFormat="false" ht="11.25" hidden="false" customHeight="true" outlineLevel="0" collapsed="false">
      <c r="A1359" s="17" t="n">
        <v>30726174</v>
      </c>
      <c r="B1359" s="17" t="s">
        <v>1400</v>
      </c>
      <c r="C1359" s="23" t="n">
        <v>1</v>
      </c>
      <c r="D1359" s="25" t="s">
        <v>146</v>
      </c>
      <c r="E1359" s="19"/>
      <c r="F1359" s="21" t="n">
        <v>1</v>
      </c>
      <c r="G1359" s="21" t="n">
        <v>1</v>
      </c>
      <c r="H1359" s="21"/>
      <c r="I1359" s="21"/>
      <c r="J1359" s="21"/>
      <c r="K1359" s="22" t="n">
        <f aca="false">INDEX('Porte Honorário'!B:D,MATCH(TabJud!D1359,'Porte Honorário'!A:A,0),1)</f>
        <v>104.87</v>
      </c>
      <c r="L1359" s="22" t="n">
        <f aca="false">ROUND(C1359*K1359,2)</f>
        <v>104.87</v>
      </c>
      <c r="M1359" s="22" t="n">
        <f aca="false">IF(E1359&gt;0,ROUND(E1359*'UCO e Filme'!$A$2,2),0)</f>
        <v>0</v>
      </c>
      <c r="N1359" s="22" t="n">
        <f aca="false">IF(I1359&gt;0,ROUND(I1359*'UCO e Filme'!$A$11,2),0)</f>
        <v>0</v>
      </c>
      <c r="O1359" s="22" t="n">
        <f aca="false">ROUND(L1359+M1359+N1359,2)</f>
        <v>104.87</v>
      </c>
    </row>
    <row r="1360" customFormat="false" ht="11.25" hidden="false" customHeight="true" outlineLevel="0" collapsed="false">
      <c r="A1360" s="17" t="n">
        <v>30726182</v>
      </c>
      <c r="B1360" s="17" t="s">
        <v>1401</v>
      </c>
      <c r="C1360" s="23" t="n">
        <v>1</v>
      </c>
      <c r="D1360" s="25" t="s">
        <v>385</v>
      </c>
      <c r="E1360" s="19"/>
      <c r="F1360" s="21" t="n">
        <v>2</v>
      </c>
      <c r="G1360" s="21" t="n">
        <v>4</v>
      </c>
      <c r="H1360" s="21"/>
      <c r="I1360" s="21"/>
      <c r="J1360" s="21"/>
      <c r="K1360" s="22" t="n">
        <f aca="false">INDEX('Porte Honorário'!B:D,MATCH(TabJud!D1360,'Porte Honorário'!A:A,0),1)</f>
        <v>766.81</v>
      </c>
      <c r="L1360" s="22" t="n">
        <f aca="false">ROUND(C1360*K1360,2)</f>
        <v>766.81</v>
      </c>
      <c r="M1360" s="22" t="n">
        <f aca="false">IF(E1360&gt;0,ROUND(E1360*'UCO e Filme'!$A$2,2),0)</f>
        <v>0</v>
      </c>
      <c r="N1360" s="22" t="n">
        <f aca="false">IF(I1360&gt;0,ROUND(I1360*'UCO e Filme'!$A$11,2),0)</f>
        <v>0</v>
      </c>
      <c r="O1360" s="22" t="n">
        <f aca="false">ROUND(L1360+M1360+N1360,2)</f>
        <v>766.81</v>
      </c>
    </row>
    <row r="1361" customFormat="false" ht="11.25" hidden="false" customHeight="true" outlineLevel="0" collapsed="false">
      <c r="A1361" s="17" t="n">
        <v>30726190</v>
      </c>
      <c r="B1361" s="17" t="s">
        <v>1402</v>
      </c>
      <c r="C1361" s="23" t="n">
        <v>1</v>
      </c>
      <c r="D1361" s="25" t="s">
        <v>339</v>
      </c>
      <c r="E1361" s="19"/>
      <c r="F1361" s="21" t="n">
        <v>2</v>
      </c>
      <c r="G1361" s="21" t="n">
        <v>3</v>
      </c>
      <c r="H1361" s="21"/>
      <c r="I1361" s="21"/>
      <c r="J1361" s="21"/>
      <c r="K1361" s="22" t="n">
        <f aca="false">INDEX('Porte Honorário'!B:D,MATCH(TabJud!D1361,'Porte Honorário'!A:A,0),1)</f>
        <v>991.29</v>
      </c>
      <c r="L1361" s="22" t="n">
        <f aca="false">ROUND(C1361*K1361,2)</f>
        <v>991.29</v>
      </c>
      <c r="M1361" s="22" t="n">
        <f aca="false">IF(E1361&gt;0,ROUND(E1361*'UCO e Filme'!$A$2,2),0)</f>
        <v>0</v>
      </c>
      <c r="N1361" s="22" t="n">
        <f aca="false">IF(I1361&gt;0,ROUND(I1361*'UCO e Filme'!$A$11,2),0)</f>
        <v>0</v>
      </c>
      <c r="O1361" s="22" t="n">
        <f aca="false">ROUND(L1361+M1361+N1361,2)</f>
        <v>991.29</v>
      </c>
    </row>
    <row r="1362" customFormat="false" ht="11.25" hidden="false" customHeight="true" outlineLevel="0" collapsed="false">
      <c r="A1362" s="17" t="n">
        <v>30726204</v>
      </c>
      <c r="B1362" s="17" t="s">
        <v>1403</v>
      </c>
      <c r="C1362" s="23" t="n">
        <v>1</v>
      </c>
      <c r="D1362" s="25" t="s">
        <v>385</v>
      </c>
      <c r="E1362" s="19"/>
      <c r="F1362" s="21" t="n">
        <v>1</v>
      </c>
      <c r="G1362" s="21" t="n">
        <v>4</v>
      </c>
      <c r="H1362" s="21"/>
      <c r="I1362" s="21"/>
      <c r="J1362" s="21"/>
      <c r="K1362" s="22" t="n">
        <f aca="false">INDEX('Porte Honorário'!B:D,MATCH(TabJud!D1362,'Porte Honorário'!A:A,0),1)</f>
        <v>766.81</v>
      </c>
      <c r="L1362" s="22" t="n">
        <f aca="false">ROUND(C1362*K1362,2)</f>
        <v>766.81</v>
      </c>
      <c r="M1362" s="22" t="n">
        <f aca="false">IF(E1362&gt;0,ROUND(E1362*'UCO e Filme'!$A$2,2),0)</f>
        <v>0</v>
      </c>
      <c r="N1362" s="22" t="n">
        <f aca="false">IF(I1362&gt;0,ROUND(I1362*'UCO e Filme'!$A$11,2),0)</f>
        <v>0</v>
      </c>
      <c r="O1362" s="22" t="n">
        <f aca="false">ROUND(L1362+M1362+N1362,2)</f>
        <v>766.81</v>
      </c>
    </row>
    <row r="1363" customFormat="false" ht="11.25" hidden="false" customHeight="true" outlineLevel="0" collapsed="false">
      <c r="A1363" s="17" t="n">
        <v>30726212</v>
      </c>
      <c r="B1363" s="17" t="s">
        <v>1404</v>
      </c>
      <c r="C1363" s="23" t="n">
        <v>1</v>
      </c>
      <c r="D1363" s="25" t="s">
        <v>247</v>
      </c>
      <c r="E1363" s="19"/>
      <c r="F1363" s="21" t="n">
        <v>1</v>
      </c>
      <c r="G1363" s="21" t="n">
        <v>3</v>
      </c>
      <c r="H1363" s="21"/>
      <c r="I1363" s="21"/>
      <c r="J1363" s="21"/>
      <c r="K1363" s="22" t="n">
        <f aca="false">INDEX('Porte Honorário'!B:D,MATCH(TabJud!D1363,'Porte Honorário'!A:A,0),1)</f>
        <v>542.33</v>
      </c>
      <c r="L1363" s="22" t="n">
        <f aca="false">ROUND(C1363*K1363,2)</f>
        <v>542.33</v>
      </c>
      <c r="M1363" s="22" t="n">
        <f aca="false">IF(E1363&gt;0,ROUND(E1363*'UCO e Filme'!$A$2,2),0)</f>
        <v>0</v>
      </c>
      <c r="N1363" s="22" t="n">
        <f aca="false">IF(I1363&gt;0,ROUND(I1363*'UCO e Filme'!$A$11,2),0)</f>
        <v>0</v>
      </c>
      <c r="O1363" s="22" t="n">
        <f aca="false">ROUND(L1363+M1363+N1363,2)</f>
        <v>542.33</v>
      </c>
    </row>
    <row r="1364" customFormat="false" ht="11.25" hidden="false" customHeight="true" outlineLevel="0" collapsed="false">
      <c r="A1364" s="17" t="n">
        <v>30726220</v>
      </c>
      <c r="B1364" s="17" t="s">
        <v>1405</v>
      </c>
      <c r="C1364" s="23" t="n">
        <v>1</v>
      </c>
      <c r="D1364" s="25" t="s">
        <v>310</v>
      </c>
      <c r="E1364" s="19"/>
      <c r="F1364" s="21" t="n">
        <v>2</v>
      </c>
      <c r="G1364" s="21" t="n">
        <v>3</v>
      </c>
      <c r="H1364" s="21"/>
      <c r="I1364" s="21"/>
      <c r="J1364" s="21"/>
      <c r="K1364" s="22" t="n">
        <f aca="false">INDEX('Porte Honorário'!B:D,MATCH(TabJud!D1364,'Porte Honorário'!A:A,0),1)</f>
        <v>802.86</v>
      </c>
      <c r="L1364" s="22" t="n">
        <f aca="false">ROUND(C1364*K1364,2)</f>
        <v>802.86</v>
      </c>
      <c r="M1364" s="22" t="n">
        <f aca="false">IF(E1364&gt;0,ROUND(E1364*'UCO e Filme'!$A$2,2),0)</f>
        <v>0</v>
      </c>
      <c r="N1364" s="22" t="n">
        <f aca="false">IF(I1364&gt;0,ROUND(I1364*'UCO e Filme'!$A$11,2),0)</f>
        <v>0</v>
      </c>
      <c r="O1364" s="22" t="n">
        <f aca="false">ROUND(L1364+M1364+N1364,2)</f>
        <v>802.86</v>
      </c>
    </row>
    <row r="1365" customFormat="false" ht="11.25" hidden="false" customHeight="true" outlineLevel="0" collapsed="false">
      <c r="A1365" s="17" t="n">
        <v>30726239</v>
      </c>
      <c r="B1365" s="17" t="s">
        <v>1406</v>
      </c>
      <c r="C1365" s="23" t="n">
        <v>1</v>
      </c>
      <c r="D1365" s="25" t="s">
        <v>600</v>
      </c>
      <c r="E1365" s="19"/>
      <c r="F1365" s="21" t="n">
        <v>1</v>
      </c>
      <c r="G1365" s="21" t="n">
        <v>3</v>
      </c>
      <c r="H1365" s="21"/>
      <c r="I1365" s="21"/>
      <c r="J1365" s="21"/>
      <c r="K1365" s="22" t="n">
        <f aca="false">INDEX('Porte Honorário'!B:D,MATCH(TabJud!D1365,'Porte Honorário'!A:A,0),1)</f>
        <v>599.66</v>
      </c>
      <c r="L1365" s="22" t="n">
        <f aca="false">ROUND(C1365*K1365,2)</f>
        <v>599.66</v>
      </c>
      <c r="M1365" s="22" t="n">
        <f aca="false">IF(E1365&gt;0,ROUND(E1365*'UCO e Filme'!$A$2,2),0)</f>
        <v>0</v>
      </c>
      <c r="N1365" s="22" t="n">
        <f aca="false">IF(I1365&gt;0,ROUND(I1365*'UCO e Filme'!$A$11,2),0)</f>
        <v>0</v>
      </c>
      <c r="O1365" s="22" t="n">
        <f aca="false">ROUND(L1365+M1365+N1365,2)</f>
        <v>599.66</v>
      </c>
    </row>
    <row r="1366" customFormat="false" ht="11.25" hidden="false" customHeight="true" outlineLevel="0" collapsed="false">
      <c r="A1366" s="17" t="n">
        <v>30726247</v>
      </c>
      <c r="B1366" s="17" t="s">
        <v>1407</v>
      </c>
      <c r="C1366" s="23" t="n">
        <v>1</v>
      </c>
      <c r="D1366" s="25" t="s">
        <v>343</v>
      </c>
      <c r="E1366" s="19"/>
      <c r="F1366" s="21" t="n">
        <v>2</v>
      </c>
      <c r="G1366" s="21" t="n">
        <v>4</v>
      </c>
      <c r="H1366" s="21"/>
      <c r="I1366" s="21"/>
      <c r="J1366" s="21"/>
      <c r="K1366" s="22" t="n">
        <f aca="false">INDEX('Porte Honorário'!B:D,MATCH(TabJud!D1366,'Porte Honorário'!A:A,0),1)</f>
        <v>909.36</v>
      </c>
      <c r="L1366" s="22" t="n">
        <f aca="false">ROUND(C1366*K1366,2)</f>
        <v>909.36</v>
      </c>
      <c r="M1366" s="22" t="n">
        <f aca="false">IF(E1366&gt;0,ROUND(E1366*'UCO e Filme'!$A$2,2),0)</f>
        <v>0</v>
      </c>
      <c r="N1366" s="22" t="n">
        <f aca="false">IF(I1366&gt;0,ROUND(I1366*'UCO e Filme'!$A$11,2),0)</f>
        <v>0</v>
      </c>
      <c r="O1366" s="22" t="n">
        <f aca="false">ROUND(L1366+M1366+N1366,2)</f>
        <v>909.36</v>
      </c>
    </row>
    <row r="1367" customFormat="false" ht="11.25" hidden="false" customHeight="true" outlineLevel="0" collapsed="false">
      <c r="A1367" s="17" t="n">
        <v>30726255</v>
      </c>
      <c r="B1367" s="17" t="s">
        <v>1408</v>
      </c>
      <c r="C1367" s="23" t="n">
        <v>1</v>
      </c>
      <c r="D1367" s="25" t="s">
        <v>335</v>
      </c>
      <c r="E1367" s="19"/>
      <c r="F1367" s="21" t="n">
        <v>2</v>
      </c>
      <c r="G1367" s="21" t="n">
        <v>6</v>
      </c>
      <c r="H1367" s="21"/>
      <c r="I1367" s="21"/>
      <c r="J1367" s="21"/>
      <c r="K1367" s="22" t="n">
        <f aca="false">INDEX('Porte Honorário'!B:D,MATCH(TabJud!D1367,'Porte Honorário'!A:A,0),1)</f>
        <v>1091.25</v>
      </c>
      <c r="L1367" s="22" t="n">
        <f aca="false">ROUND(C1367*K1367,2)</f>
        <v>1091.25</v>
      </c>
      <c r="M1367" s="22" t="n">
        <f aca="false">IF(E1367&gt;0,ROUND(E1367*'UCO e Filme'!$A$2,2),0)</f>
        <v>0</v>
      </c>
      <c r="N1367" s="22" t="n">
        <f aca="false">IF(I1367&gt;0,ROUND(I1367*'UCO e Filme'!$A$11,2),0)</f>
        <v>0</v>
      </c>
      <c r="O1367" s="22" t="n">
        <f aca="false">ROUND(L1367+M1367+N1367,2)</f>
        <v>1091.25</v>
      </c>
    </row>
    <row r="1368" customFormat="false" ht="11.25" hidden="false" customHeight="true" outlineLevel="0" collapsed="false">
      <c r="A1368" s="17" t="n">
        <v>30726263</v>
      </c>
      <c r="B1368" s="17" t="s">
        <v>1409</v>
      </c>
      <c r="C1368" s="23" t="n">
        <v>1</v>
      </c>
      <c r="D1368" s="25" t="s">
        <v>343</v>
      </c>
      <c r="E1368" s="19"/>
      <c r="F1368" s="21" t="n">
        <v>2</v>
      </c>
      <c r="G1368" s="21" t="n">
        <v>3</v>
      </c>
      <c r="H1368" s="21"/>
      <c r="I1368" s="21"/>
      <c r="J1368" s="21"/>
      <c r="K1368" s="22" t="n">
        <f aca="false">INDEX('Porte Honorário'!B:D,MATCH(TabJud!D1368,'Porte Honorário'!A:A,0),1)</f>
        <v>909.36</v>
      </c>
      <c r="L1368" s="22" t="n">
        <f aca="false">ROUND(C1368*K1368,2)</f>
        <v>909.36</v>
      </c>
      <c r="M1368" s="22" t="n">
        <f aca="false">IF(E1368&gt;0,ROUND(E1368*'UCO e Filme'!$A$2,2),0)</f>
        <v>0</v>
      </c>
      <c r="N1368" s="22" t="n">
        <f aca="false">IF(I1368&gt;0,ROUND(I1368*'UCO e Filme'!$A$11,2),0)</f>
        <v>0</v>
      </c>
      <c r="O1368" s="22" t="n">
        <f aca="false">ROUND(L1368+M1368+N1368,2)</f>
        <v>909.36</v>
      </c>
    </row>
    <row r="1369" customFormat="false" ht="11.25" hidden="false" customHeight="true" outlineLevel="0" collapsed="false">
      <c r="A1369" s="17" t="n">
        <v>30726271</v>
      </c>
      <c r="B1369" s="17" t="s">
        <v>1410</v>
      </c>
      <c r="C1369" s="23" t="n">
        <v>1</v>
      </c>
      <c r="D1369" s="25" t="s">
        <v>343</v>
      </c>
      <c r="E1369" s="19"/>
      <c r="F1369" s="21" t="n">
        <v>2</v>
      </c>
      <c r="G1369" s="21" t="n">
        <v>3</v>
      </c>
      <c r="H1369" s="21"/>
      <c r="I1369" s="21"/>
      <c r="J1369" s="21"/>
      <c r="K1369" s="22" t="n">
        <f aca="false">INDEX('Porte Honorário'!B:D,MATCH(TabJud!D1369,'Porte Honorário'!A:A,0),1)</f>
        <v>909.36</v>
      </c>
      <c r="L1369" s="22" t="n">
        <f aca="false">ROUND(C1369*K1369,2)</f>
        <v>909.36</v>
      </c>
      <c r="M1369" s="22" t="n">
        <f aca="false">IF(E1369&gt;0,ROUND(E1369*'UCO e Filme'!$A$2,2),0)</f>
        <v>0</v>
      </c>
      <c r="N1369" s="22" t="n">
        <f aca="false">IF(I1369&gt;0,ROUND(I1369*'UCO e Filme'!$A$11,2),0)</f>
        <v>0</v>
      </c>
      <c r="O1369" s="22" t="n">
        <f aca="false">ROUND(L1369+M1369+N1369,2)</f>
        <v>909.36</v>
      </c>
    </row>
    <row r="1370" customFormat="false" ht="11.25" hidden="false" customHeight="true" outlineLevel="0" collapsed="false">
      <c r="A1370" s="17" t="n">
        <v>30726280</v>
      </c>
      <c r="B1370" s="17" t="s">
        <v>1411</v>
      </c>
      <c r="C1370" s="23" t="n">
        <v>1</v>
      </c>
      <c r="D1370" s="25" t="s">
        <v>600</v>
      </c>
      <c r="E1370" s="19"/>
      <c r="F1370" s="21" t="n">
        <v>1</v>
      </c>
      <c r="G1370" s="21" t="n">
        <v>3</v>
      </c>
      <c r="H1370" s="21"/>
      <c r="I1370" s="21"/>
      <c r="J1370" s="21"/>
      <c r="K1370" s="22" t="n">
        <f aca="false">INDEX('Porte Honorário'!B:D,MATCH(TabJud!D1370,'Porte Honorário'!A:A,0),1)</f>
        <v>599.66</v>
      </c>
      <c r="L1370" s="22" t="n">
        <f aca="false">ROUND(C1370*K1370,2)</f>
        <v>599.66</v>
      </c>
      <c r="M1370" s="22" t="n">
        <f aca="false">IF(E1370&gt;0,ROUND(E1370*'UCO e Filme'!$A$2,2),0)</f>
        <v>0</v>
      </c>
      <c r="N1370" s="22" t="n">
        <f aca="false">IF(I1370&gt;0,ROUND(I1370*'UCO e Filme'!$A$11,2),0)</f>
        <v>0</v>
      </c>
      <c r="O1370" s="22" t="n">
        <f aca="false">ROUND(L1370+M1370+N1370,2)</f>
        <v>599.66</v>
      </c>
    </row>
    <row r="1371" customFormat="false" ht="11.25" hidden="false" customHeight="true" outlineLevel="0" collapsed="false">
      <c r="A1371" s="17" t="n">
        <v>30726298</v>
      </c>
      <c r="B1371" s="17" t="s">
        <v>1412</v>
      </c>
      <c r="C1371" s="23" t="n">
        <v>1</v>
      </c>
      <c r="D1371" s="25" t="s">
        <v>343</v>
      </c>
      <c r="E1371" s="19"/>
      <c r="F1371" s="21" t="n">
        <v>2</v>
      </c>
      <c r="G1371" s="21" t="n">
        <v>3</v>
      </c>
      <c r="H1371" s="21"/>
      <c r="I1371" s="21"/>
      <c r="J1371" s="21"/>
      <c r="K1371" s="22" t="n">
        <f aca="false">INDEX('Porte Honorário'!B:D,MATCH(TabJud!D1371,'Porte Honorário'!A:A,0),1)</f>
        <v>909.36</v>
      </c>
      <c r="L1371" s="22" t="n">
        <f aca="false">ROUND(C1371*K1371,2)</f>
        <v>909.36</v>
      </c>
      <c r="M1371" s="22" t="n">
        <f aca="false">IF(E1371&gt;0,ROUND(E1371*'UCO e Filme'!$A$2,2),0)</f>
        <v>0</v>
      </c>
      <c r="N1371" s="22" t="n">
        <f aca="false">IF(I1371&gt;0,ROUND(I1371*'UCO e Filme'!$A$11,2),0)</f>
        <v>0</v>
      </c>
      <c r="O1371" s="22" t="n">
        <f aca="false">ROUND(L1371+M1371+N1371,2)</f>
        <v>909.36</v>
      </c>
    </row>
    <row r="1372" customFormat="false" ht="11.25" hidden="false" customHeight="true" outlineLevel="0" collapsed="false">
      <c r="A1372" s="17" t="n">
        <v>30726301</v>
      </c>
      <c r="B1372" s="17" t="s">
        <v>1413</v>
      </c>
      <c r="C1372" s="23" t="n">
        <v>1</v>
      </c>
      <c r="D1372" s="25" t="s">
        <v>385</v>
      </c>
      <c r="E1372" s="19"/>
      <c r="F1372" s="21" t="n">
        <v>2</v>
      </c>
      <c r="G1372" s="21" t="n">
        <v>4</v>
      </c>
      <c r="H1372" s="21"/>
      <c r="I1372" s="21"/>
      <c r="J1372" s="21"/>
      <c r="K1372" s="22" t="n">
        <f aca="false">INDEX('Porte Honorário'!B:D,MATCH(TabJud!D1372,'Porte Honorário'!A:A,0),1)</f>
        <v>766.81</v>
      </c>
      <c r="L1372" s="22" t="n">
        <f aca="false">ROUND(C1372*K1372,2)</f>
        <v>766.81</v>
      </c>
      <c r="M1372" s="22" t="n">
        <f aca="false">IF(E1372&gt;0,ROUND(E1372*'UCO e Filme'!$A$2,2),0)</f>
        <v>0</v>
      </c>
      <c r="N1372" s="22" t="n">
        <f aca="false">IF(I1372&gt;0,ROUND(I1372*'UCO e Filme'!$A$11,2),0)</f>
        <v>0</v>
      </c>
      <c r="O1372" s="22" t="n">
        <f aca="false">ROUND(L1372+M1372+N1372,2)</f>
        <v>766.81</v>
      </c>
    </row>
    <row r="1373" customFormat="false" ht="30.95" hidden="false" customHeight="true" outlineLevel="0" collapsed="false">
      <c r="A1373" s="14" t="s">
        <v>1414</v>
      </c>
      <c r="B1373" s="14"/>
      <c r="C1373" s="14"/>
      <c r="D1373" s="14"/>
      <c r="E1373" s="14"/>
      <c r="F1373" s="14"/>
      <c r="G1373" s="14"/>
      <c r="H1373" s="14"/>
      <c r="I1373" s="14"/>
      <c r="J1373" s="14"/>
      <c r="K1373" s="14"/>
      <c r="L1373" s="14"/>
      <c r="M1373" s="14"/>
      <c r="N1373" s="14"/>
      <c r="O1373" s="14"/>
    </row>
    <row r="1374" customFormat="false" ht="27.75" hidden="false" customHeight="true" outlineLevel="0" collapsed="false">
      <c r="A1374" s="17" t="n">
        <v>30727014</v>
      </c>
      <c r="B1374" s="17" t="s">
        <v>1370</v>
      </c>
      <c r="C1374" s="23" t="n">
        <v>1</v>
      </c>
      <c r="D1374" s="25" t="s">
        <v>296</v>
      </c>
      <c r="E1374" s="19"/>
      <c r="F1374" s="21" t="n">
        <v>2</v>
      </c>
      <c r="G1374" s="21" t="n">
        <v>5</v>
      </c>
      <c r="H1374" s="21"/>
      <c r="I1374" s="21"/>
      <c r="J1374" s="21"/>
      <c r="K1374" s="22" t="n">
        <f aca="false">INDEX('Porte Honorário'!B:D,MATCH(TabJud!D1374,'Porte Honorário'!A:A,0),1)</f>
        <v>709.46</v>
      </c>
      <c r="L1374" s="22" t="n">
        <f aca="false">ROUND(C1374*K1374,2)</f>
        <v>709.46</v>
      </c>
      <c r="M1374" s="22" t="n">
        <f aca="false">IF(E1374&gt;0,ROUND(E1374*'UCO e Filme'!$A$2,2),0)</f>
        <v>0</v>
      </c>
      <c r="N1374" s="22" t="n">
        <f aca="false">IF(I1374&gt;0,ROUND(I1374*'UCO e Filme'!$A$11,2),0)</f>
        <v>0</v>
      </c>
      <c r="O1374" s="22" t="n">
        <f aca="false">ROUND(L1374+M1374+N1374,2)</f>
        <v>709.46</v>
      </c>
    </row>
    <row r="1375" customFormat="false" ht="11.25" hidden="false" customHeight="true" outlineLevel="0" collapsed="false">
      <c r="A1375" s="17" t="n">
        <v>30727022</v>
      </c>
      <c r="B1375" s="17" t="s">
        <v>1415</v>
      </c>
      <c r="C1375" s="23" t="n">
        <v>1</v>
      </c>
      <c r="D1375" s="25" t="s">
        <v>385</v>
      </c>
      <c r="E1375" s="19"/>
      <c r="F1375" s="21" t="n">
        <v>2</v>
      </c>
      <c r="G1375" s="21" t="n">
        <v>4</v>
      </c>
      <c r="H1375" s="21"/>
      <c r="I1375" s="21"/>
      <c r="J1375" s="21"/>
      <c r="K1375" s="22" t="n">
        <f aca="false">INDEX('Porte Honorário'!B:D,MATCH(TabJud!D1375,'Porte Honorário'!A:A,0),1)</f>
        <v>766.81</v>
      </c>
      <c r="L1375" s="22" t="n">
        <f aca="false">ROUND(C1375*K1375,2)</f>
        <v>766.81</v>
      </c>
      <c r="M1375" s="22" t="n">
        <f aca="false">IF(E1375&gt;0,ROUND(E1375*'UCO e Filme'!$A$2,2),0)</f>
        <v>0</v>
      </c>
      <c r="N1375" s="22" t="n">
        <f aca="false">IF(I1375&gt;0,ROUND(I1375*'UCO e Filme'!$A$11,2),0)</f>
        <v>0</v>
      </c>
      <c r="O1375" s="22" t="n">
        <f aca="false">ROUND(L1375+M1375+N1375,2)</f>
        <v>766.81</v>
      </c>
    </row>
    <row r="1376" customFormat="false" ht="11.25" hidden="false" customHeight="true" outlineLevel="0" collapsed="false">
      <c r="A1376" s="17" t="n">
        <v>30727030</v>
      </c>
      <c r="B1376" s="17" t="s">
        <v>1416</v>
      </c>
      <c r="C1376" s="23" t="n">
        <v>1</v>
      </c>
      <c r="D1376" s="25" t="s">
        <v>385</v>
      </c>
      <c r="E1376" s="19"/>
      <c r="F1376" s="21" t="n">
        <v>2</v>
      </c>
      <c r="G1376" s="21" t="n">
        <v>4</v>
      </c>
      <c r="H1376" s="21"/>
      <c r="I1376" s="21"/>
      <c r="J1376" s="21"/>
      <c r="K1376" s="22" t="n">
        <f aca="false">INDEX('Porte Honorário'!B:D,MATCH(TabJud!D1376,'Porte Honorário'!A:A,0),1)</f>
        <v>766.81</v>
      </c>
      <c r="L1376" s="22" t="n">
        <f aca="false">ROUND(C1376*K1376,2)</f>
        <v>766.81</v>
      </c>
      <c r="M1376" s="22" t="n">
        <f aca="false">IF(E1376&gt;0,ROUND(E1376*'UCO e Filme'!$A$2,2),0)</f>
        <v>0</v>
      </c>
      <c r="N1376" s="22" t="n">
        <f aca="false">IF(I1376&gt;0,ROUND(I1376*'UCO e Filme'!$A$11,2),0)</f>
        <v>0</v>
      </c>
      <c r="O1376" s="22" t="n">
        <f aca="false">ROUND(L1376+M1376+N1376,2)</f>
        <v>766.81</v>
      </c>
    </row>
    <row r="1377" customFormat="false" ht="11.25" hidden="false" customHeight="true" outlineLevel="0" collapsed="false">
      <c r="A1377" s="17" t="n">
        <v>30727049</v>
      </c>
      <c r="B1377" s="17" t="s">
        <v>1417</v>
      </c>
      <c r="C1377" s="23" t="n">
        <v>1</v>
      </c>
      <c r="D1377" s="25" t="s">
        <v>296</v>
      </c>
      <c r="E1377" s="19"/>
      <c r="F1377" s="21" t="n">
        <v>1</v>
      </c>
      <c r="G1377" s="21" t="n">
        <v>3</v>
      </c>
      <c r="H1377" s="21"/>
      <c r="I1377" s="21"/>
      <c r="J1377" s="21"/>
      <c r="K1377" s="22" t="n">
        <f aca="false">INDEX('Porte Honorário'!B:D,MATCH(TabJud!D1377,'Porte Honorário'!A:A,0),1)</f>
        <v>709.46</v>
      </c>
      <c r="L1377" s="22" t="n">
        <f aca="false">ROUND(C1377*K1377,2)</f>
        <v>709.46</v>
      </c>
      <c r="M1377" s="22" t="n">
        <f aca="false">IF(E1377&gt;0,ROUND(E1377*'UCO e Filme'!$A$2,2),0)</f>
        <v>0</v>
      </c>
      <c r="N1377" s="22" t="n">
        <f aca="false">IF(I1377&gt;0,ROUND(I1377*'UCO e Filme'!$A$11,2),0)</f>
        <v>0</v>
      </c>
      <c r="O1377" s="22" t="n">
        <f aca="false">ROUND(L1377+M1377+N1377,2)</f>
        <v>709.46</v>
      </c>
    </row>
    <row r="1378" customFormat="false" ht="11.25" hidden="false" customHeight="true" outlineLevel="0" collapsed="false">
      <c r="A1378" s="17" t="n">
        <v>30727057</v>
      </c>
      <c r="B1378" s="17" t="s">
        <v>1418</v>
      </c>
      <c r="C1378" s="23" t="n">
        <v>1</v>
      </c>
      <c r="D1378" s="25" t="s">
        <v>69</v>
      </c>
      <c r="E1378" s="19"/>
      <c r="F1378" s="21" t="n">
        <v>1</v>
      </c>
      <c r="G1378" s="21" t="n">
        <v>1</v>
      </c>
      <c r="H1378" s="21"/>
      <c r="I1378" s="21"/>
      <c r="J1378" s="21"/>
      <c r="K1378" s="22" t="n">
        <f aca="false">INDEX('Porte Honorário'!B:D,MATCH(TabJud!D1378,'Porte Honorário'!A:A,0),1)</f>
        <v>209.71</v>
      </c>
      <c r="L1378" s="22" t="n">
        <f aca="false">ROUND(C1378*K1378,2)</f>
        <v>209.71</v>
      </c>
      <c r="M1378" s="22" t="n">
        <f aca="false">IF(E1378&gt;0,ROUND(E1378*'UCO e Filme'!$A$2,2),0)</f>
        <v>0</v>
      </c>
      <c r="N1378" s="22" t="n">
        <f aca="false">IF(I1378&gt;0,ROUND(I1378*'UCO e Filme'!$A$11,2),0)</f>
        <v>0</v>
      </c>
      <c r="O1378" s="22" t="n">
        <f aca="false">ROUND(L1378+M1378+N1378,2)</f>
        <v>209.71</v>
      </c>
    </row>
    <row r="1379" customFormat="false" ht="11.25" hidden="false" customHeight="true" outlineLevel="0" collapsed="false">
      <c r="A1379" s="17" t="n">
        <v>30727065</v>
      </c>
      <c r="B1379" s="17" t="s">
        <v>1419</v>
      </c>
      <c r="C1379" s="23" t="n">
        <v>1</v>
      </c>
      <c r="D1379" s="25" t="s">
        <v>385</v>
      </c>
      <c r="E1379" s="19"/>
      <c r="F1379" s="21" t="n">
        <v>2</v>
      </c>
      <c r="G1379" s="21" t="n">
        <v>4</v>
      </c>
      <c r="H1379" s="21"/>
      <c r="I1379" s="21"/>
      <c r="J1379" s="21"/>
      <c r="K1379" s="22" t="n">
        <f aca="false">INDEX('Porte Honorário'!B:D,MATCH(TabJud!D1379,'Porte Honorário'!A:A,0),1)</f>
        <v>766.81</v>
      </c>
      <c r="L1379" s="22" t="n">
        <f aca="false">ROUND(C1379*K1379,2)</f>
        <v>766.81</v>
      </c>
      <c r="M1379" s="22" t="n">
        <f aca="false">IF(E1379&gt;0,ROUND(E1379*'UCO e Filme'!$A$2,2),0)</f>
        <v>0</v>
      </c>
      <c r="N1379" s="22" t="n">
        <f aca="false">IF(I1379&gt;0,ROUND(I1379*'UCO e Filme'!$A$11,2),0)</f>
        <v>0</v>
      </c>
      <c r="O1379" s="22" t="n">
        <f aca="false">ROUND(L1379+M1379+N1379,2)</f>
        <v>766.81</v>
      </c>
    </row>
    <row r="1380" customFormat="false" ht="11.25" hidden="false" customHeight="true" outlineLevel="0" collapsed="false">
      <c r="A1380" s="17" t="n">
        <v>30727073</v>
      </c>
      <c r="B1380" s="17" t="s">
        <v>1420</v>
      </c>
      <c r="C1380" s="23" t="n">
        <v>1</v>
      </c>
      <c r="D1380" s="25" t="s">
        <v>264</v>
      </c>
      <c r="E1380" s="19"/>
      <c r="F1380" s="21" t="n">
        <v>2</v>
      </c>
      <c r="G1380" s="21" t="n">
        <v>4</v>
      </c>
      <c r="H1380" s="21"/>
      <c r="I1380" s="21"/>
      <c r="J1380" s="21"/>
      <c r="K1380" s="22" t="n">
        <f aca="false">INDEX('Porte Honorário'!B:D,MATCH(TabJud!D1380,'Porte Honorário'!A:A,0),1)</f>
        <v>852.02</v>
      </c>
      <c r="L1380" s="22" t="n">
        <f aca="false">ROUND(C1380*K1380,2)</f>
        <v>852.02</v>
      </c>
      <c r="M1380" s="22" t="n">
        <f aca="false">IF(E1380&gt;0,ROUND(E1380*'UCO e Filme'!$A$2,2),0)</f>
        <v>0</v>
      </c>
      <c r="N1380" s="22" t="n">
        <f aca="false">IF(I1380&gt;0,ROUND(I1380*'UCO e Filme'!$A$11,2),0)</f>
        <v>0</v>
      </c>
      <c r="O1380" s="22" t="n">
        <f aca="false">ROUND(L1380+M1380+N1380,2)</f>
        <v>852.02</v>
      </c>
    </row>
    <row r="1381" customFormat="false" ht="11.25" hidden="false" customHeight="true" outlineLevel="0" collapsed="false">
      <c r="A1381" s="17" t="n">
        <v>30727081</v>
      </c>
      <c r="B1381" s="17" t="s">
        <v>1421</v>
      </c>
      <c r="C1381" s="23" t="n">
        <v>1</v>
      </c>
      <c r="D1381" s="25" t="s">
        <v>385</v>
      </c>
      <c r="E1381" s="19"/>
      <c r="F1381" s="21" t="n">
        <v>2</v>
      </c>
      <c r="G1381" s="21" t="n">
        <v>3</v>
      </c>
      <c r="H1381" s="21"/>
      <c r="I1381" s="21"/>
      <c r="J1381" s="21"/>
      <c r="K1381" s="22" t="n">
        <f aca="false">INDEX('Porte Honorário'!B:D,MATCH(TabJud!D1381,'Porte Honorário'!A:A,0),1)</f>
        <v>766.81</v>
      </c>
      <c r="L1381" s="22" t="n">
        <f aca="false">ROUND(C1381*K1381,2)</f>
        <v>766.81</v>
      </c>
      <c r="M1381" s="22" t="n">
        <f aca="false">IF(E1381&gt;0,ROUND(E1381*'UCO e Filme'!$A$2,2),0)</f>
        <v>0</v>
      </c>
      <c r="N1381" s="22" t="n">
        <f aca="false">IF(I1381&gt;0,ROUND(I1381*'UCO e Filme'!$A$11,2),0)</f>
        <v>0</v>
      </c>
      <c r="O1381" s="22" t="n">
        <f aca="false">ROUND(L1381+M1381+N1381,2)</f>
        <v>766.81</v>
      </c>
    </row>
    <row r="1382" customFormat="false" ht="11.25" hidden="false" customHeight="true" outlineLevel="0" collapsed="false">
      <c r="A1382" s="17" t="n">
        <v>30727090</v>
      </c>
      <c r="B1382" s="17" t="s">
        <v>1422</v>
      </c>
      <c r="C1382" s="23" t="n">
        <v>1</v>
      </c>
      <c r="D1382" s="25" t="s">
        <v>337</v>
      </c>
      <c r="E1382" s="19"/>
      <c r="F1382" s="21" t="n">
        <v>1</v>
      </c>
      <c r="G1382" s="21" t="n">
        <v>2</v>
      </c>
      <c r="H1382" s="21"/>
      <c r="I1382" s="21"/>
      <c r="J1382" s="21"/>
      <c r="K1382" s="22" t="n">
        <f aca="false">INDEX('Porte Honorário'!B:D,MATCH(TabJud!D1382,'Porte Honorário'!A:A,0),1)</f>
        <v>417.82</v>
      </c>
      <c r="L1382" s="22" t="n">
        <f aca="false">ROUND(C1382*K1382,2)</f>
        <v>417.82</v>
      </c>
      <c r="M1382" s="22" t="n">
        <f aca="false">IF(E1382&gt;0,ROUND(E1382*'UCO e Filme'!$A$2,2),0)</f>
        <v>0</v>
      </c>
      <c r="N1382" s="22" t="n">
        <f aca="false">IF(I1382&gt;0,ROUND(I1382*'UCO e Filme'!$A$11,2),0)</f>
        <v>0</v>
      </c>
      <c r="O1382" s="22" t="n">
        <f aca="false">ROUND(L1382+M1382+N1382,2)</f>
        <v>417.82</v>
      </c>
    </row>
    <row r="1383" customFormat="false" ht="11.25" hidden="false" customHeight="true" outlineLevel="0" collapsed="false">
      <c r="A1383" s="17" t="n">
        <v>30727103</v>
      </c>
      <c r="B1383" s="17" t="s">
        <v>1423</v>
      </c>
      <c r="C1383" s="23" t="n">
        <v>1</v>
      </c>
      <c r="D1383" s="25" t="s">
        <v>82</v>
      </c>
      <c r="E1383" s="19"/>
      <c r="F1383" s="21"/>
      <c r="G1383" s="21" t="n">
        <v>0</v>
      </c>
      <c r="H1383" s="21"/>
      <c r="I1383" s="21"/>
      <c r="J1383" s="21"/>
      <c r="K1383" s="22" t="n">
        <f aca="false">INDEX('Porte Honorário'!B:D,MATCH(TabJud!D1383,'Porte Honorário'!A:A,0),1)</f>
        <v>88.48</v>
      </c>
      <c r="L1383" s="22" t="n">
        <f aca="false">ROUND(C1383*K1383,2)</f>
        <v>88.48</v>
      </c>
      <c r="M1383" s="22" t="n">
        <f aca="false">IF(E1383&gt;0,ROUND(E1383*'UCO e Filme'!$A$2,2),0)</f>
        <v>0</v>
      </c>
      <c r="N1383" s="22" t="n">
        <f aca="false">IF(I1383&gt;0,ROUND(I1383*'UCO e Filme'!$A$11,2),0)</f>
        <v>0</v>
      </c>
      <c r="O1383" s="22" t="n">
        <f aca="false">ROUND(L1383+M1383+N1383,2)</f>
        <v>88.48</v>
      </c>
    </row>
    <row r="1384" customFormat="false" ht="11.25" hidden="false" customHeight="true" outlineLevel="0" collapsed="false">
      <c r="A1384" s="17" t="n">
        <v>30727111</v>
      </c>
      <c r="B1384" s="17" t="s">
        <v>1424</v>
      </c>
      <c r="C1384" s="23" t="n">
        <v>1</v>
      </c>
      <c r="D1384" s="25" t="s">
        <v>296</v>
      </c>
      <c r="E1384" s="19"/>
      <c r="F1384" s="21" t="n">
        <v>1</v>
      </c>
      <c r="G1384" s="21" t="n">
        <v>3</v>
      </c>
      <c r="H1384" s="21"/>
      <c r="I1384" s="21"/>
      <c r="J1384" s="21"/>
      <c r="K1384" s="22" t="n">
        <f aca="false">INDEX('Porte Honorário'!B:D,MATCH(TabJud!D1384,'Porte Honorário'!A:A,0),1)</f>
        <v>709.46</v>
      </c>
      <c r="L1384" s="22" t="n">
        <f aca="false">ROUND(C1384*K1384,2)</f>
        <v>709.46</v>
      </c>
      <c r="M1384" s="22" t="n">
        <f aca="false">IF(E1384&gt;0,ROUND(E1384*'UCO e Filme'!$A$2,2),0)</f>
        <v>0</v>
      </c>
      <c r="N1384" s="22" t="n">
        <f aca="false">IF(I1384&gt;0,ROUND(I1384*'UCO e Filme'!$A$11,2),0)</f>
        <v>0</v>
      </c>
      <c r="O1384" s="22" t="n">
        <f aca="false">ROUND(L1384+M1384+N1384,2)</f>
        <v>709.46</v>
      </c>
    </row>
    <row r="1385" customFormat="false" ht="11.25" hidden="false" customHeight="true" outlineLevel="0" collapsed="false">
      <c r="A1385" s="17" t="n">
        <v>30727120</v>
      </c>
      <c r="B1385" s="17" t="s">
        <v>1425</v>
      </c>
      <c r="C1385" s="23" t="n">
        <v>1</v>
      </c>
      <c r="D1385" s="25" t="s">
        <v>52</v>
      </c>
      <c r="E1385" s="19"/>
      <c r="F1385" s="21" t="n">
        <v>1</v>
      </c>
      <c r="G1385" s="21" t="n">
        <v>3</v>
      </c>
      <c r="H1385" s="21"/>
      <c r="I1385" s="21"/>
      <c r="J1385" s="21"/>
      <c r="K1385" s="22" t="n">
        <f aca="false">INDEX('Porte Honorário'!B:D,MATCH(TabJud!D1385,'Porte Honorário'!A:A,0),1)</f>
        <v>144.2</v>
      </c>
      <c r="L1385" s="22" t="n">
        <f aca="false">ROUND(C1385*K1385,2)</f>
        <v>144.2</v>
      </c>
      <c r="M1385" s="22" t="n">
        <f aca="false">IF(E1385&gt;0,ROUND(E1385*'UCO e Filme'!$A$2,2),0)</f>
        <v>0</v>
      </c>
      <c r="N1385" s="22" t="n">
        <f aca="false">IF(I1385&gt;0,ROUND(I1385*'UCO e Filme'!$A$11,2),0)</f>
        <v>0</v>
      </c>
      <c r="O1385" s="22" t="n">
        <f aca="false">ROUND(L1385+M1385+N1385,2)</f>
        <v>144.2</v>
      </c>
    </row>
    <row r="1386" customFormat="false" ht="22.5" hidden="false" customHeight="true" outlineLevel="0" collapsed="false">
      <c r="A1386" s="17" t="n">
        <v>30727138</v>
      </c>
      <c r="B1386" s="17" t="s">
        <v>1426</v>
      </c>
      <c r="C1386" s="23" t="n">
        <v>1</v>
      </c>
      <c r="D1386" s="25" t="s">
        <v>343</v>
      </c>
      <c r="E1386" s="19"/>
      <c r="F1386" s="21" t="n">
        <v>2</v>
      </c>
      <c r="G1386" s="21" t="n">
        <v>4</v>
      </c>
      <c r="H1386" s="21"/>
      <c r="I1386" s="21"/>
      <c r="J1386" s="21"/>
      <c r="K1386" s="22" t="n">
        <f aca="false">INDEX('Porte Honorário'!B:D,MATCH(TabJud!D1386,'Porte Honorário'!A:A,0),1)</f>
        <v>909.36</v>
      </c>
      <c r="L1386" s="22" t="n">
        <f aca="false">ROUND(C1386*K1386,2)</f>
        <v>909.36</v>
      </c>
      <c r="M1386" s="22" t="n">
        <f aca="false">IF(E1386&gt;0,ROUND(E1386*'UCO e Filme'!$A$2,2),0)</f>
        <v>0</v>
      </c>
      <c r="N1386" s="22" t="n">
        <f aca="false">IF(I1386&gt;0,ROUND(I1386*'UCO e Filme'!$A$11,2),0)</f>
        <v>0</v>
      </c>
      <c r="O1386" s="22" t="n">
        <f aca="false">ROUND(L1386+M1386+N1386,2)</f>
        <v>909.36</v>
      </c>
    </row>
    <row r="1387" customFormat="false" ht="11.25" hidden="false" customHeight="true" outlineLevel="0" collapsed="false">
      <c r="A1387" s="17" t="n">
        <v>30727146</v>
      </c>
      <c r="B1387" s="17" t="s">
        <v>1427</v>
      </c>
      <c r="C1387" s="23" t="n">
        <v>1</v>
      </c>
      <c r="D1387" s="25" t="s">
        <v>52</v>
      </c>
      <c r="E1387" s="19"/>
      <c r="F1387" s="21" t="n">
        <v>1</v>
      </c>
      <c r="G1387" s="21" t="n">
        <v>3</v>
      </c>
      <c r="H1387" s="21"/>
      <c r="I1387" s="21"/>
      <c r="J1387" s="21"/>
      <c r="K1387" s="22" t="n">
        <f aca="false">INDEX('Porte Honorário'!B:D,MATCH(TabJud!D1387,'Porte Honorário'!A:A,0),1)</f>
        <v>144.2</v>
      </c>
      <c r="L1387" s="22" t="n">
        <f aca="false">ROUND(C1387*K1387,2)</f>
        <v>144.2</v>
      </c>
      <c r="M1387" s="22" t="n">
        <f aca="false">IF(E1387&gt;0,ROUND(E1387*'UCO e Filme'!$A$2,2),0)</f>
        <v>0</v>
      </c>
      <c r="N1387" s="22" t="n">
        <f aca="false">IF(I1387&gt;0,ROUND(I1387*'UCO e Filme'!$A$11,2),0)</f>
        <v>0</v>
      </c>
      <c r="O1387" s="22" t="n">
        <f aca="false">ROUND(L1387+M1387+N1387,2)</f>
        <v>144.2</v>
      </c>
    </row>
    <row r="1388" customFormat="false" ht="11.25" hidden="false" customHeight="true" outlineLevel="0" collapsed="false">
      <c r="A1388" s="17" t="n">
        <v>30727154</v>
      </c>
      <c r="B1388" s="17" t="s">
        <v>1428</v>
      </c>
      <c r="C1388" s="23" t="n">
        <v>1</v>
      </c>
      <c r="D1388" s="25" t="s">
        <v>337</v>
      </c>
      <c r="E1388" s="19"/>
      <c r="F1388" s="21" t="n">
        <v>1</v>
      </c>
      <c r="G1388" s="21" t="n">
        <v>2</v>
      </c>
      <c r="H1388" s="21"/>
      <c r="I1388" s="21"/>
      <c r="J1388" s="21"/>
      <c r="K1388" s="22" t="n">
        <f aca="false">INDEX('Porte Honorário'!B:D,MATCH(TabJud!D1388,'Porte Honorário'!A:A,0),1)</f>
        <v>417.82</v>
      </c>
      <c r="L1388" s="22" t="n">
        <f aca="false">ROUND(C1388*K1388,2)</f>
        <v>417.82</v>
      </c>
      <c r="M1388" s="22" t="n">
        <f aca="false">IF(E1388&gt;0,ROUND(E1388*'UCO e Filme'!$A$2,2),0)</f>
        <v>0</v>
      </c>
      <c r="N1388" s="22" t="n">
        <f aca="false">IF(I1388&gt;0,ROUND(I1388*'UCO e Filme'!$A$11,2),0)</f>
        <v>0</v>
      </c>
      <c r="O1388" s="22" t="n">
        <f aca="false">ROUND(L1388+M1388+N1388,2)</f>
        <v>417.82</v>
      </c>
    </row>
    <row r="1389" customFormat="false" ht="11.25" hidden="false" customHeight="true" outlineLevel="0" collapsed="false">
      <c r="A1389" s="17" t="n">
        <v>30727162</v>
      </c>
      <c r="B1389" s="17" t="s">
        <v>1429</v>
      </c>
      <c r="C1389" s="23" t="n">
        <v>1</v>
      </c>
      <c r="D1389" s="25" t="s">
        <v>343</v>
      </c>
      <c r="E1389" s="19"/>
      <c r="F1389" s="21" t="n">
        <v>2</v>
      </c>
      <c r="G1389" s="21" t="n">
        <v>3</v>
      </c>
      <c r="H1389" s="21"/>
      <c r="I1389" s="21"/>
      <c r="J1389" s="21"/>
      <c r="K1389" s="22" t="n">
        <f aca="false">INDEX('Porte Honorário'!B:D,MATCH(TabJud!D1389,'Porte Honorário'!A:A,0),1)</f>
        <v>909.36</v>
      </c>
      <c r="L1389" s="22" t="n">
        <f aca="false">ROUND(C1389*K1389,2)</f>
        <v>909.36</v>
      </c>
      <c r="M1389" s="22" t="n">
        <f aca="false">IF(E1389&gt;0,ROUND(E1389*'UCO e Filme'!$A$2,2),0)</f>
        <v>0</v>
      </c>
      <c r="N1389" s="22" t="n">
        <f aca="false">IF(I1389&gt;0,ROUND(I1389*'UCO e Filme'!$A$11,2),0)</f>
        <v>0</v>
      </c>
      <c r="O1389" s="22" t="n">
        <f aca="false">ROUND(L1389+M1389+N1389,2)</f>
        <v>909.36</v>
      </c>
    </row>
    <row r="1390" customFormat="false" ht="11.25" hidden="false" customHeight="true" outlineLevel="0" collapsed="false">
      <c r="A1390" s="17" t="n">
        <v>30727170</v>
      </c>
      <c r="B1390" s="17" t="s">
        <v>1430</v>
      </c>
      <c r="C1390" s="23" t="n">
        <v>1</v>
      </c>
      <c r="D1390" s="25" t="s">
        <v>264</v>
      </c>
      <c r="E1390" s="19"/>
      <c r="F1390" s="21" t="n">
        <v>2</v>
      </c>
      <c r="G1390" s="21" t="n">
        <v>4</v>
      </c>
      <c r="H1390" s="21"/>
      <c r="I1390" s="21"/>
      <c r="J1390" s="21"/>
      <c r="K1390" s="22" t="n">
        <f aca="false">INDEX('Porte Honorário'!B:D,MATCH(TabJud!D1390,'Porte Honorário'!A:A,0),1)</f>
        <v>852.02</v>
      </c>
      <c r="L1390" s="22" t="n">
        <f aca="false">ROUND(C1390*K1390,2)</f>
        <v>852.02</v>
      </c>
      <c r="M1390" s="22" t="n">
        <f aca="false">IF(E1390&gt;0,ROUND(E1390*'UCO e Filme'!$A$2,2),0)</f>
        <v>0</v>
      </c>
      <c r="N1390" s="22" t="n">
        <f aca="false">IF(I1390&gt;0,ROUND(I1390*'UCO e Filme'!$A$11,2),0)</f>
        <v>0</v>
      </c>
      <c r="O1390" s="22" t="n">
        <f aca="false">ROUND(L1390+M1390+N1390,2)</f>
        <v>852.02</v>
      </c>
    </row>
    <row r="1391" customFormat="false" ht="11.25" hidden="false" customHeight="true" outlineLevel="0" collapsed="false">
      <c r="A1391" s="17" t="n">
        <v>30727189</v>
      </c>
      <c r="B1391" s="17" t="s">
        <v>1431</v>
      </c>
      <c r="C1391" s="23" t="n">
        <v>1</v>
      </c>
      <c r="D1391" s="25" t="s">
        <v>337</v>
      </c>
      <c r="E1391" s="19"/>
      <c r="F1391" s="21" t="n">
        <v>2</v>
      </c>
      <c r="G1391" s="21" t="n">
        <v>4</v>
      </c>
      <c r="H1391" s="21"/>
      <c r="I1391" s="21"/>
      <c r="J1391" s="21"/>
      <c r="K1391" s="22" t="n">
        <f aca="false">INDEX('Porte Honorário'!B:D,MATCH(TabJud!D1391,'Porte Honorário'!A:A,0),1)</f>
        <v>417.82</v>
      </c>
      <c r="L1391" s="22" t="n">
        <f aca="false">ROUND(C1391*K1391,2)</f>
        <v>417.82</v>
      </c>
      <c r="M1391" s="22" t="n">
        <f aca="false">IF(E1391&gt;0,ROUND(E1391*'UCO e Filme'!$A$2,2),0)</f>
        <v>0</v>
      </c>
      <c r="N1391" s="22" t="n">
        <f aca="false">IF(I1391&gt;0,ROUND(I1391*'UCO e Filme'!$A$11,2),0)</f>
        <v>0</v>
      </c>
      <c r="O1391" s="22" t="n">
        <f aca="false">ROUND(L1391+M1391+N1391,2)</f>
        <v>417.82</v>
      </c>
    </row>
    <row r="1392" customFormat="false" ht="30.95" hidden="false" customHeight="true" outlineLevel="0" collapsed="false">
      <c r="A1392" s="14" t="s">
        <v>1432</v>
      </c>
      <c r="B1392" s="14"/>
      <c r="C1392" s="14"/>
      <c r="D1392" s="14"/>
      <c r="E1392" s="14"/>
      <c r="F1392" s="14"/>
      <c r="G1392" s="14"/>
      <c r="H1392" s="14"/>
      <c r="I1392" s="14"/>
      <c r="J1392" s="14"/>
      <c r="K1392" s="14"/>
      <c r="L1392" s="14"/>
      <c r="M1392" s="14"/>
      <c r="N1392" s="14"/>
      <c r="O1392" s="14"/>
    </row>
    <row r="1393" customFormat="false" ht="27.75" hidden="false" customHeight="true" outlineLevel="0" collapsed="false">
      <c r="A1393" s="17" t="n">
        <v>30728010</v>
      </c>
      <c r="B1393" s="17" t="s">
        <v>1433</v>
      </c>
      <c r="C1393" s="23" t="n">
        <v>1</v>
      </c>
      <c r="D1393" s="25" t="s">
        <v>296</v>
      </c>
      <c r="E1393" s="19"/>
      <c r="F1393" s="21" t="n">
        <v>1</v>
      </c>
      <c r="G1393" s="21" t="n">
        <v>3</v>
      </c>
      <c r="H1393" s="21"/>
      <c r="I1393" s="21"/>
      <c r="J1393" s="21"/>
      <c r="K1393" s="22" t="n">
        <f aca="false">INDEX('Porte Honorário'!B:D,MATCH(TabJud!D1393,'Porte Honorário'!A:A,0),1)</f>
        <v>709.46</v>
      </c>
      <c r="L1393" s="22" t="n">
        <f aca="false">ROUND(C1393*K1393,2)</f>
        <v>709.46</v>
      </c>
      <c r="M1393" s="22" t="n">
        <f aca="false">IF(E1393&gt;0,ROUND(E1393*'UCO e Filme'!$A$2,2),0)</f>
        <v>0</v>
      </c>
      <c r="N1393" s="22" t="n">
        <f aca="false">IF(I1393&gt;0,ROUND(I1393*'UCO e Filme'!$A$11,2),0)</f>
        <v>0</v>
      </c>
      <c r="O1393" s="22" t="n">
        <f aca="false">ROUND(L1393+M1393+N1393,2)</f>
        <v>709.46</v>
      </c>
    </row>
    <row r="1394" customFormat="false" ht="11.25" hidden="false" customHeight="true" outlineLevel="0" collapsed="false">
      <c r="A1394" s="17" t="n">
        <v>30728029</v>
      </c>
      <c r="B1394" s="17" t="s">
        <v>1434</v>
      </c>
      <c r="C1394" s="23" t="n">
        <v>1</v>
      </c>
      <c r="D1394" s="25" t="s">
        <v>337</v>
      </c>
      <c r="E1394" s="19"/>
      <c r="F1394" s="21" t="n">
        <v>1</v>
      </c>
      <c r="G1394" s="21" t="n">
        <v>2</v>
      </c>
      <c r="H1394" s="21"/>
      <c r="I1394" s="21"/>
      <c r="J1394" s="21"/>
      <c r="K1394" s="22" t="n">
        <f aca="false">INDEX('Porte Honorário'!B:D,MATCH(TabJud!D1394,'Porte Honorário'!A:A,0),1)</f>
        <v>417.82</v>
      </c>
      <c r="L1394" s="22" t="n">
        <f aca="false">ROUND(C1394*K1394,2)</f>
        <v>417.82</v>
      </c>
      <c r="M1394" s="22" t="n">
        <f aca="false">IF(E1394&gt;0,ROUND(E1394*'UCO e Filme'!$A$2,2),0)</f>
        <v>0</v>
      </c>
      <c r="N1394" s="22" t="n">
        <f aca="false">IF(I1394&gt;0,ROUND(I1394*'UCO e Filme'!$A$11,2),0)</f>
        <v>0</v>
      </c>
      <c r="O1394" s="22" t="n">
        <f aca="false">ROUND(L1394+M1394+N1394,2)</f>
        <v>417.82</v>
      </c>
    </row>
    <row r="1395" customFormat="false" ht="11.25" hidden="false" customHeight="true" outlineLevel="0" collapsed="false">
      <c r="A1395" s="17" t="n">
        <v>30728037</v>
      </c>
      <c r="B1395" s="17" t="s">
        <v>1435</v>
      </c>
      <c r="C1395" s="23" t="n">
        <v>1</v>
      </c>
      <c r="D1395" s="25" t="s">
        <v>264</v>
      </c>
      <c r="E1395" s="19"/>
      <c r="F1395" s="21" t="n">
        <v>2</v>
      </c>
      <c r="G1395" s="21" t="n">
        <v>4</v>
      </c>
      <c r="H1395" s="21"/>
      <c r="I1395" s="21"/>
      <c r="J1395" s="21"/>
      <c r="K1395" s="22" t="n">
        <f aca="false">INDEX('Porte Honorário'!B:D,MATCH(TabJud!D1395,'Porte Honorário'!A:A,0),1)</f>
        <v>852.02</v>
      </c>
      <c r="L1395" s="22" t="n">
        <f aca="false">ROUND(C1395*K1395,2)</f>
        <v>852.02</v>
      </c>
      <c r="M1395" s="22" t="n">
        <f aca="false">IF(E1395&gt;0,ROUND(E1395*'UCO e Filme'!$A$2,2),0)</f>
        <v>0</v>
      </c>
      <c r="N1395" s="22" t="n">
        <f aca="false">IF(I1395&gt;0,ROUND(I1395*'UCO e Filme'!$A$11,2),0)</f>
        <v>0</v>
      </c>
      <c r="O1395" s="22" t="n">
        <f aca="false">ROUND(L1395+M1395+N1395,2)</f>
        <v>852.02</v>
      </c>
    </row>
    <row r="1396" customFormat="false" ht="11.25" hidden="false" customHeight="true" outlineLevel="0" collapsed="false">
      <c r="A1396" s="17" t="n">
        <v>30728045</v>
      </c>
      <c r="B1396" s="17" t="s">
        <v>1436</v>
      </c>
      <c r="C1396" s="23" t="n">
        <v>1</v>
      </c>
      <c r="D1396" s="25" t="s">
        <v>264</v>
      </c>
      <c r="E1396" s="19"/>
      <c r="F1396" s="21" t="n">
        <v>1</v>
      </c>
      <c r="G1396" s="21" t="n">
        <v>3</v>
      </c>
      <c r="H1396" s="21"/>
      <c r="I1396" s="21"/>
      <c r="J1396" s="21"/>
      <c r="K1396" s="22" t="n">
        <f aca="false">INDEX('Porte Honorário'!B:D,MATCH(TabJud!D1396,'Porte Honorário'!A:A,0),1)</f>
        <v>852.02</v>
      </c>
      <c r="L1396" s="22" t="n">
        <f aca="false">ROUND(C1396*K1396,2)</f>
        <v>852.02</v>
      </c>
      <c r="M1396" s="22" t="n">
        <f aca="false">IF(E1396&gt;0,ROUND(E1396*'UCO e Filme'!$A$2,2),0)</f>
        <v>0</v>
      </c>
      <c r="N1396" s="22" t="n">
        <f aca="false">IF(I1396&gt;0,ROUND(I1396*'UCO e Filme'!$A$11,2),0)</f>
        <v>0</v>
      </c>
      <c r="O1396" s="22" t="n">
        <f aca="false">ROUND(L1396+M1396+N1396,2)</f>
        <v>852.02</v>
      </c>
    </row>
    <row r="1397" customFormat="false" ht="11.25" hidden="false" customHeight="true" outlineLevel="0" collapsed="false">
      <c r="A1397" s="17" t="n">
        <v>30728053</v>
      </c>
      <c r="B1397" s="17" t="s">
        <v>1437</v>
      </c>
      <c r="C1397" s="23" t="n">
        <v>1</v>
      </c>
      <c r="D1397" s="25" t="s">
        <v>339</v>
      </c>
      <c r="E1397" s="19"/>
      <c r="F1397" s="21" t="n">
        <v>2</v>
      </c>
      <c r="G1397" s="21" t="n">
        <v>5</v>
      </c>
      <c r="H1397" s="21"/>
      <c r="I1397" s="21"/>
      <c r="J1397" s="21"/>
      <c r="K1397" s="22" t="n">
        <f aca="false">INDEX('Porte Honorário'!B:D,MATCH(TabJud!D1397,'Porte Honorário'!A:A,0),1)</f>
        <v>991.29</v>
      </c>
      <c r="L1397" s="22" t="n">
        <f aca="false">ROUND(C1397*K1397,2)</f>
        <v>991.29</v>
      </c>
      <c r="M1397" s="22" t="n">
        <f aca="false">IF(E1397&gt;0,ROUND(E1397*'UCO e Filme'!$A$2,2),0)</f>
        <v>0</v>
      </c>
      <c r="N1397" s="22" t="n">
        <f aca="false">IF(I1397&gt;0,ROUND(I1397*'UCO e Filme'!$A$11,2),0)</f>
        <v>0</v>
      </c>
      <c r="O1397" s="22" t="n">
        <f aca="false">ROUND(L1397+M1397+N1397,2)</f>
        <v>991.29</v>
      </c>
    </row>
    <row r="1398" customFormat="false" ht="11.25" hidden="false" customHeight="true" outlineLevel="0" collapsed="false">
      <c r="A1398" s="17" t="n">
        <v>30728061</v>
      </c>
      <c r="B1398" s="17" t="s">
        <v>1438</v>
      </c>
      <c r="C1398" s="23" t="n">
        <v>1</v>
      </c>
      <c r="D1398" s="25" t="s">
        <v>385</v>
      </c>
      <c r="E1398" s="19"/>
      <c r="F1398" s="21" t="n">
        <v>1</v>
      </c>
      <c r="G1398" s="21" t="n">
        <v>3</v>
      </c>
      <c r="H1398" s="21"/>
      <c r="I1398" s="21"/>
      <c r="J1398" s="21"/>
      <c r="K1398" s="22" t="n">
        <f aca="false">INDEX('Porte Honorário'!B:D,MATCH(TabJud!D1398,'Porte Honorário'!A:A,0),1)</f>
        <v>766.81</v>
      </c>
      <c r="L1398" s="22" t="n">
        <f aca="false">ROUND(C1398*K1398,2)</f>
        <v>766.81</v>
      </c>
      <c r="M1398" s="22" t="n">
        <f aca="false">IF(E1398&gt;0,ROUND(E1398*'UCO e Filme'!$A$2,2),0)</f>
        <v>0</v>
      </c>
      <c r="N1398" s="22" t="n">
        <f aca="false">IF(I1398&gt;0,ROUND(I1398*'UCO e Filme'!$A$11,2),0)</f>
        <v>0</v>
      </c>
      <c r="O1398" s="22" t="n">
        <f aca="false">ROUND(L1398+M1398+N1398,2)</f>
        <v>766.81</v>
      </c>
    </row>
    <row r="1399" customFormat="false" ht="11.25" hidden="false" customHeight="true" outlineLevel="0" collapsed="false">
      <c r="A1399" s="17" t="n">
        <v>30728070</v>
      </c>
      <c r="B1399" s="17" t="s">
        <v>1439</v>
      </c>
      <c r="C1399" s="23" t="n">
        <v>1</v>
      </c>
      <c r="D1399" s="25" t="s">
        <v>144</v>
      </c>
      <c r="E1399" s="19"/>
      <c r="F1399" s="21" t="n">
        <v>1</v>
      </c>
      <c r="G1399" s="21" t="n">
        <v>2</v>
      </c>
      <c r="H1399" s="21"/>
      <c r="I1399" s="21"/>
      <c r="J1399" s="21"/>
      <c r="K1399" s="22" t="n">
        <f aca="false">INDEX('Porte Honorário'!B:D,MATCH(TabJud!D1399,'Porte Honorário'!A:A,0),1)</f>
        <v>501.37</v>
      </c>
      <c r="L1399" s="22" t="n">
        <f aca="false">ROUND(C1399*K1399,2)</f>
        <v>501.37</v>
      </c>
      <c r="M1399" s="22" t="n">
        <f aca="false">IF(E1399&gt;0,ROUND(E1399*'UCO e Filme'!$A$2,2),0)</f>
        <v>0</v>
      </c>
      <c r="N1399" s="22" t="n">
        <f aca="false">IF(I1399&gt;0,ROUND(I1399*'UCO e Filme'!$A$11,2),0)</f>
        <v>0</v>
      </c>
      <c r="O1399" s="22" t="n">
        <f aca="false">ROUND(L1399+M1399+N1399,2)</f>
        <v>501.37</v>
      </c>
    </row>
    <row r="1400" customFormat="false" ht="11.25" hidden="false" customHeight="true" outlineLevel="0" collapsed="false">
      <c r="A1400" s="17" t="n">
        <v>30728088</v>
      </c>
      <c r="B1400" s="17" t="s">
        <v>1440</v>
      </c>
      <c r="C1400" s="23" t="n">
        <v>1</v>
      </c>
      <c r="D1400" s="25" t="s">
        <v>69</v>
      </c>
      <c r="E1400" s="19"/>
      <c r="F1400" s="21" t="n">
        <v>1</v>
      </c>
      <c r="G1400" s="21" t="n">
        <v>1</v>
      </c>
      <c r="H1400" s="21"/>
      <c r="I1400" s="21"/>
      <c r="J1400" s="21"/>
      <c r="K1400" s="22" t="n">
        <f aca="false">INDEX('Porte Honorário'!B:D,MATCH(TabJud!D1400,'Porte Honorário'!A:A,0),1)</f>
        <v>209.71</v>
      </c>
      <c r="L1400" s="22" t="n">
        <f aca="false">ROUND(C1400*K1400,2)</f>
        <v>209.71</v>
      </c>
      <c r="M1400" s="22" t="n">
        <f aca="false">IF(E1400&gt;0,ROUND(E1400*'UCO e Filme'!$A$2,2),0)</f>
        <v>0</v>
      </c>
      <c r="N1400" s="22" t="n">
        <f aca="false">IF(I1400&gt;0,ROUND(I1400*'UCO e Filme'!$A$11,2),0)</f>
        <v>0</v>
      </c>
      <c r="O1400" s="22" t="n">
        <f aca="false">ROUND(L1400+M1400+N1400,2)</f>
        <v>209.71</v>
      </c>
    </row>
    <row r="1401" customFormat="false" ht="11.25" hidden="false" customHeight="true" outlineLevel="0" collapsed="false">
      <c r="A1401" s="17" t="n">
        <v>30728096</v>
      </c>
      <c r="B1401" s="17" t="s">
        <v>1441</v>
      </c>
      <c r="C1401" s="23" t="n">
        <v>1</v>
      </c>
      <c r="D1401" s="25" t="s">
        <v>64</v>
      </c>
      <c r="E1401" s="19"/>
      <c r="F1401" s="21"/>
      <c r="G1401" s="21" t="n">
        <v>0</v>
      </c>
      <c r="H1401" s="21"/>
      <c r="I1401" s="21"/>
      <c r="J1401" s="21"/>
      <c r="K1401" s="22" t="n">
        <f aca="false">INDEX('Porte Honorário'!B:D,MATCH(TabJud!D1401,'Porte Honorário'!A:A,0),1)</f>
        <v>65.56</v>
      </c>
      <c r="L1401" s="22" t="n">
        <f aca="false">ROUND(C1401*K1401,2)</f>
        <v>65.56</v>
      </c>
      <c r="M1401" s="22" t="n">
        <f aca="false">IF(E1401&gt;0,ROUND(E1401*'UCO e Filme'!$A$2,2),0)</f>
        <v>0</v>
      </c>
      <c r="N1401" s="22" t="n">
        <f aca="false">IF(I1401&gt;0,ROUND(I1401*'UCO e Filme'!$A$11,2),0)</f>
        <v>0</v>
      </c>
      <c r="O1401" s="22" t="n">
        <f aca="false">ROUND(L1401+M1401+N1401,2)</f>
        <v>65.56</v>
      </c>
    </row>
    <row r="1402" customFormat="false" ht="22.5" hidden="false" customHeight="true" outlineLevel="0" collapsed="false">
      <c r="A1402" s="17" t="n">
        <v>30728100</v>
      </c>
      <c r="B1402" s="17" t="s">
        <v>1196</v>
      </c>
      <c r="C1402" s="23" t="n">
        <v>1</v>
      </c>
      <c r="D1402" s="25" t="s">
        <v>310</v>
      </c>
      <c r="E1402" s="19"/>
      <c r="F1402" s="21" t="n">
        <v>2</v>
      </c>
      <c r="G1402" s="21" t="n">
        <v>4</v>
      </c>
      <c r="H1402" s="21"/>
      <c r="I1402" s="21"/>
      <c r="J1402" s="21"/>
      <c r="K1402" s="22" t="n">
        <f aca="false">INDEX('Porte Honorário'!B:D,MATCH(TabJud!D1402,'Porte Honorário'!A:A,0),1)</f>
        <v>802.86</v>
      </c>
      <c r="L1402" s="22" t="n">
        <f aca="false">ROUND(C1402*K1402,2)</f>
        <v>802.86</v>
      </c>
      <c r="M1402" s="22" t="n">
        <f aca="false">IF(E1402&gt;0,ROUND(E1402*'UCO e Filme'!$A$2,2),0)</f>
        <v>0</v>
      </c>
      <c r="N1402" s="22" t="n">
        <f aca="false">IF(I1402&gt;0,ROUND(I1402*'UCO e Filme'!$A$11,2),0)</f>
        <v>0</v>
      </c>
      <c r="O1402" s="22" t="n">
        <f aca="false">ROUND(L1402+M1402+N1402,2)</f>
        <v>802.86</v>
      </c>
    </row>
    <row r="1403" customFormat="false" ht="11.25" hidden="false" customHeight="true" outlineLevel="0" collapsed="false">
      <c r="A1403" s="17" t="n">
        <v>30728118</v>
      </c>
      <c r="B1403" s="17" t="s">
        <v>1442</v>
      </c>
      <c r="C1403" s="23" t="n">
        <v>1</v>
      </c>
      <c r="D1403" s="25" t="s">
        <v>52</v>
      </c>
      <c r="E1403" s="19"/>
      <c r="F1403" s="21" t="n">
        <v>1</v>
      </c>
      <c r="G1403" s="21" t="n">
        <v>1</v>
      </c>
      <c r="H1403" s="21"/>
      <c r="I1403" s="21"/>
      <c r="J1403" s="21"/>
      <c r="K1403" s="22" t="n">
        <f aca="false">INDEX('Porte Honorário'!B:D,MATCH(TabJud!D1403,'Porte Honorário'!A:A,0),1)</f>
        <v>144.2</v>
      </c>
      <c r="L1403" s="22" t="n">
        <f aca="false">ROUND(C1403*K1403,2)</f>
        <v>144.2</v>
      </c>
      <c r="M1403" s="22" t="n">
        <f aca="false">IF(E1403&gt;0,ROUND(E1403*'UCO e Filme'!$A$2,2),0)</f>
        <v>0</v>
      </c>
      <c r="N1403" s="22" t="n">
        <f aca="false">IF(I1403&gt;0,ROUND(I1403*'UCO e Filme'!$A$11,2),0)</f>
        <v>0</v>
      </c>
      <c r="O1403" s="22" t="n">
        <f aca="false">ROUND(L1403+M1403+N1403,2)</f>
        <v>144.2</v>
      </c>
    </row>
    <row r="1404" customFormat="false" ht="11.25" hidden="false" customHeight="true" outlineLevel="0" collapsed="false">
      <c r="A1404" s="17" t="n">
        <v>30728126</v>
      </c>
      <c r="B1404" s="17" t="s">
        <v>1443</v>
      </c>
      <c r="C1404" s="23" t="n">
        <v>1</v>
      </c>
      <c r="D1404" s="25" t="s">
        <v>264</v>
      </c>
      <c r="E1404" s="19"/>
      <c r="F1404" s="21" t="n">
        <v>2</v>
      </c>
      <c r="G1404" s="21" t="n">
        <v>3</v>
      </c>
      <c r="H1404" s="21"/>
      <c r="I1404" s="21"/>
      <c r="J1404" s="21"/>
      <c r="K1404" s="22" t="n">
        <f aca="false">INDEX('Porte Honorário'!B:D,MATCH(TabJud!D1404,'Porte Honorário'!A:A,0),1)</f>
        <v>852.02</v>
      </c>
      <c r="L1404" s="22" t="n">
        <f aca="false">ROUND(C1404*K1404,2)</f>
        <v>852.02</v>
      </c>
      <c r="M1404" s="22" t="n">
        <f aca="false">IF(E1404&gt;0,ROUND(E1404*'UCO e Filme'!$A$2,2),0)</f>
        <v>0</v>
      </c>
      <c r="N1404" s="22" t="n">
        <f aca="false">IF(I1404&gt;0,ROUND(I1404*'UCO e Filme'!$A$11,2),0)</f>
        <v>0</v>
      </c>
      <c r="O1404" s="22" t="n">
        <f aca="false">ROUND(L1404+M1404+N1404,2)</f>
        <v>852.02</v>
      </c>
    </row>
    <row r="1405" customFormat="false" ht="11.25" hidden="false" customHeight="true" outlineLevel="0" collapsed="false">
      <c r="A1405" s="17" t="n">
        <v>30728134</v>
      </c>
      <c r="B1405" s="17" t="s">
        <v>1444</v>
      </c>
      <c r="C1405" s="23" t="n">
        <v>1</v>
      </c>
      <c r="D1405" s="25" t="s">
        <v>52</v>
      </c>
      <c r="E1405" s="19"/>
      <c r="F1405" s="21" t="n">
        <v>1</v>
      </c>
      <c r="G1405" s="21" t="n">
        <v>1</v>
      </c>
      <c r="H1405" s="21"/>
      <c r="I1405" s="21"/>
      <c r="J1405" s="21"/>
      <c r="K1405" s="22" t="n">
        <f aca="false">INDEX('Porte Honorário'!B:D,MATCH(TabJud!D1405,'Porte Honorário'!A:A,0),1)</f>
        <v>144.2</v>
      </c>
      <c r="L1405" s="22" t="n">
        <f aca="false">ROUND(C1405*K1405,2)</f>
        <v>144.2</v>
      </c>
      <c r="M1405" s="22" t="n">
        <f aca="false">IF(E1405&gt;0,ROUND(E1405*'UCO e Filme'!$A$2,2),0)</f>
        <v>0</v>
      </c>
      <c r="N1405" s="22" t="n">
        <f aca="false">IF(I1405&gt;0,ROUND(I1405*'UCO e Filme'!$A$11,2),0)</f>
        <v>0</v>
      </c>
      <c r="O1405" s="22" t="n">
        <f aca="false">ROUND(L1405+M1405+N1405,2)</f>
        <v>144.2</v>
      </c>
    </row>
    <row r="1406" customFormat="false" ht="11.25" hidden="false" customHeight="true" outlineLevel="0" collapsed="false">
      <c r="A1406" s="17" t="n">
        <v>30728142</v>
      </c>
      <c r="B1406" s="17" t="s">
        <v>1445</v>
      </c>
      <c r="C1406" s="23" t="n">
        <v>1</v>
      </c>
      <c r="D1406" s="25" t="s">
        <v>264</v>
      </c>
      <c r="E1406" s="19"/>
      <c r="F1406" s="21" t="n">
        <v>1</v>
      </c>
      <c r="G1406" s="21" t="n">
        <v>3</v>
      </c>
      <c r="H1406" s="21"/>
      <c r="I1406" s="21"/>
      <c r="J1406" s="21"/>
      <c r="K1406" s="22" t="n">
        <f aca="false">INDEX('Porte Honorário'!B:D,MATCH(TabJud!D1406,'Porte Honorário'!A:A,0),1)</f>
        <v>852.02</v>
      </c>
      <c r="L1406" s="22" t="n">
        <f aca="false">ROUND(C1406*K1406,2)</f>
        <v>852.02</v>
      </c>
      <c r="M1406" s="22" t="n">
        <f aca="false">IF(E1406&gt;0,ROUND(E1406*'UCO e Filme'!$A$2,2),0)</f>
        <v>0</v>
      </c>
      <c r="N1406" s="22" t="n">
        <f aca="false">IF(I1406&gt;0,ROUND(I1406*'UCO e Filme'!$A$11,2),0)</f>
        <v>0</v>
      </c>
      <c r="O1406" s="22" t="n">
        <f aca="false">ROUND(L1406+M1406+N1406,2)</f>
        <v>852.02</v>
      </c>
    </row>
    <row r="1407" customFormat="false" ht="11.25" hidden="false" customHeight="true" outlineLevel="0" collapsed="false">
      <c r="A1407" s="17" t="n">
        <v>30728150</v>
      </c>
      <c r="B1407" s="17" t="s">
        <v>1446</v>
      </c>
      <c r="C1407" s="23" t="n">
        <v>1</v>
      </c>
      <c r="D1407" s="25" t="s">
        <v>296</v>
      </c>
      <c r="E1407" s="19"/>
      <c r="F1407" s="21" t="n">
        <v>1</v>
      </c>
      <c r="G1407" s="21" t="n">
        <v>3</v>
      </c>
      <c r="H1407" s="21"/>
      <c r="I1407" s="21"/>
      <c r="J1407" s="21"/>
      <c r="K1407" s="22" t="n">
        <f aca="false">INDEX('Porte Honorário'!B:D,MATCH(TabJud!D1407,'Porte Honorário'!A:A,0),1)</f>
        <v>709.46</v>
      </c>
      <c r="L1407" s="22" t="n">
        <f aca="false">ROUND(C1407*K1407,2)</f>
        <v>709.46</v>
      </c>
      <c r="M1407" s="22" t="n">
        <f aca="false">IF(E1407&gt;0,ROUND(E1407*'UCO e Filme'!$A$2,2),0)</f>
        <v>0</v>
      </c>
      <c r="N1407" s="22" t="n">
        <f aca="false">IF(I1407&gt;0,ROUND(I1407*'UCO e Filme'!$A$11,2),0)</f>
        <v>0</v>
      </c>
      <c r="O1407" s="22" t="n">
        <f aca="false">ROUND(L1407+M1407+N1407,2)</f>
        <v>709.46</v>
      </c>
    </row>
    <row r="1408" customFormat="false" ht="11.25" hidden="false" customHeight="true" outlineLevel="0" collapsed="false">
      <c r="A1408" s="17" t="n">
        <v>30728169</v>
      </c>
      <c r="B1408" s="17" t="s">
        <v>1447</v>
      </c>
      <c r="C1408" s="23" t="n">
        <v>1</v>
      </c>
      <c r="D1408" s="25" t="s">
        <v>600</v>
      </c>
      <c r="E1408" s="19"/>
      <c r="F1408" s="21" t="n">
        <v>1</v>
      </c>
      <c r="G1408" s="21" t="n">
        <v>3</v>
      </c>
      <c r="H1408" s="21"/>
      <c r="I1408" s="21"/>
      <c r="J1408" s="21"/>
      <c r="K1408" s="22" t="n">
        <f aca="false">INDEX('Porte Honorário'!B:D,MATCH(TabJud!D1408,'Porte Honorário'!A:A,0),1)</f>
        <v>599.66</v>
      </c>
      <c r="L1408" s="22" t="n">
        <f aca="false">ROUND(C1408*K1408,2)</f>
        <v>599.66</v>
      </c>
      <c r="M1408" s="22" t="n">
        <f aca="false">IF(E1408&gt;0,ROUND(E1408*'UCO e Filme'!$A$2,2),0)</f>
        <v>0</v>
      </c>
      <c r="N1408" s="22" t="n">
        <f aca="false">IF(I1408&gt;0,ROUND(I1408*'UCO e Filme'!$A$11,2),0)</f>
        <v>0</v>
      </c>
      <c r="O1408" s="22" t="n">
        <f aca="false">ROUND(L1408+M1408+N1408,2)</f>
        <v>599.66</v>
      </c>
    </row>
    <row r="1409" customFormat="false" ht="11.25" hidden="false" customHeight="true" outlineLevel="0" collapsed="false">
      <c r="A1409" s="17" t="n">
        <v>30728177</v>
      </c>
      <c r="B1409" s="17" t="s">
        <v>1448</v>
      </c>
      <c r="C1409" s="23" t="n">
        <v>1</v>
      </c>
      <c r="D1409" s="25" t="s">
        <v>310</v>
      </c>
      <c r="E1409" s="19"/>
      <c r="F1409" s="21" t="n">
        <v>2</v>
      </c>
      <c r="G1409" s="21" t="n">
        <v>3</v>
      </c>
      <c r="H1409" s="21"/>
      <c r="I1409" s="21"/>
      <c r="J1409" s="21"/>
      <c r="K1409" s="22" t="n">
        <f aca="false">INDEX('Porte Honorário'!B:D,MATCH(TabJud!D1409,'Porte Honorário'!A:A,0),1)</f>
        <v>802.86</v>
      </c>
      <c r="L1409" s="22" t="n">
        <f aca="false">ROUND(C1409*K1409,2)</f>
        <v>802.86</v>
      </c>
      <c r="M1409" s="22" t="n">
        <f aca="false">IF(E1409&gt;0,ROUND(E1409*'UCO e Filme'!$A$2,2),0)</f>
        <v>0</v>
      </c>
      <c r="N1409" s="22" t="n">
        <f aca="false">IF(I1409&gt;0,ROUND(I1409*'UCO e Filme'!$A$11,2),0)</f>
        <v>0</v>
      </c>
      <c r="O1409" s="22" t="n">
        <f aca="false">ROUND(L1409+M1409+N1409,2)</f>
        <v>802.86</v>
      </c>
    </row>
    <row r="1410" customFormat="false" ht="30.95" hidden="false" customHeight="true" outlineLevel="0" collapsed="false">
      <c r="A1410" s="14" t="s">
        <v>1449</v>
      </c>
      <c r="B1410" s="14"/>
      <c r="C1410" s="14"/>
      <c r="D1410" s="14"/>
      <c r="E1410" s="14"/>
      <c r="F1410" s="14"/>
      <c r="G1410" s="14"/>
      <c r="H1410" s="14"/>
      <c r="I1410" s="14"/>
      <c r="J1410" s="14"/>
      <c r="K1410" s="14"/>
      <c r="L1410" s="14"/>
      <c r="M1410" s="14"/>
      <c r="N1410" s="14"/>
      <c r="O1410" s="14"/>
    </row>
    <row r="1411" customFormat="false" ht="27.75" hidden="false" customHeight="true" outlineLevel="0" collapsed="false">
      <c r="A1411" s="17" t="n">
        <v>30729017</v>
      </c>
      <c r="B1411" s="17" t="s">
        <v>1450</v>
      </c>
      <c r="C1411" s="23" t="n">
        <v>1</v>
      </c>
      <c r="D1411" s="25" t="s">
        <v>296</v>
      </c>
      <c r="E1411" s="19"/>
      <c r="F1411" s="21" t="n">
        <v>1</v>
      </c>
      <c r="G1411" s="21" t="n">
        <v>3</v>
      </c>
      <c r="H1411" s="21"/>
      <c r="I1411" s="21"/>
      <c r="J1411" s="21"/>
      <c r="K1411" s="22" t="n">
        <f aca="false">INDEX('Porte Honorário'!B:D,MATCH(TabJud!D1411,'Porte Honorário'!A:A,0),1)</f>
        <v>709.46</v>
      </c>
      <c r="L1411" s="22" t="n">
        <f aca="false">ROUND(C1411*K1411,2)</f>
        <v>709.46</v>
      </c>
      <c r="M1411" s="22" t="n">
        <f aca="false">IF(E1411&gt;0,ROUND(E1411*'UCO e Filme'!$A$2,2),0)</f>
        <v>0</v>
      </c>
      <c r="N1411" s="22" t="n">
        <f aca="false">IF(I1411&gt;0,ROUND(I1411*'UCO e Filme'!$A$11,2),0)</f>
        <v>0</v>
      </c>
      <c r="O1411" s="22" t="n">
        <f aca="false">ROUND(L1411+M1411+N1411,2)</f>
        <v>709.46</v>
      </c>
    </row>
    <row r="1412" customFormat="false" ht="11.25" hidden="false" customHeight="true" outlineLevel="0" collapsed="false">
      <c r="A1412" s="17" t="n">
        <v>30729025</v>
      </c>
      <c r="B1412" s="17" t="s">
        <v>1451</v>
      </c>
      <c r="C1412" s="23" t="n">
        <v>1</v>
      </c>
      <c r="D1412" s="25" t="s">
        <v>71</v>
      </c>
      <c r="E1412" s="19"/>
      <c r="F1412" s="21" t="n">
        <v>1</v>
      </c>
      <c r="G1412" s="21" t="n">
        <v>1</v>
      </c>
      <c r="H1412" s="21"/>
      <c r="I1412" s="21"/>
      <c r="J1412" s="21"/>
      <c r="K1412" s="22" t="n">
        <f aca="false">INDEX('Porte Honorário'!B:D,MATCH(TabJud!D1412,'Porte Honorário'!A:A,0),1)</f>
        <v>309.68</v>
      </c>
      <c r="L1412" s="22" t="n">
        <f aca="false">ROUND(C1412*K1412,2)</f>
        <v>309.68</v>
      </c>
      <c r="M1412" s="22" t="n">
        <f aca="false">IF(E1412&gt;0,ROUND(E1412*'UCO e Filme'!$A$2,2),0)</f>
        <v>0</v>
      </c>
      <c r="N1412" s="22" t="n">
        <f aca="false">IF(I1412&gt;0,ROUND(I1412*'UCO e Filme'!$A$11,2),0)</f>
        <v>0</v>
      </c>
      <c r="O1412" s="22" t="n">
        <f aca="false">ROUND(L1412+M1412+N1412,2)</f>
        <v>309.68</v>
      </c>
    </row>
    <row r="1413" customFormat="false" ht="11.25" hidden="false" customHeight="true" outlineLevel="0" collapsed="false">
      <c r="A1413" s="17" t="n">
        <v>30729033</v>
      </c>
      <c r="B1413" s="17" t="s">
        <v>1452</v>
      </c>
      <c r="C1413" s="23" t="n">
        <v>1</v>
      </c>
      <c r="D1413" s="25" t="s">
        <v>69</v>
      </c>
      <c r="E1413" s="19"/>
      <c r="F1413" s="21" t="n">
        <v>1</v>
      </c>
      <c r="G1413" s="21" t="n">
        <v>2</v>
      </c>
      <c r="H1413" s="21"/>
      <c r="I1413" s="21"/>
      <c r="J1413" s="21"/>
      <c r="K1413" s="22" t="n">
        <f aca="false">INDEX('Porte Honorário'!B:D,MATCH(TabJud!D1413,'Porte Honorário'!A:A,0),1)</f>
        <v>209.71</v>
      </c>
      <c r="L1413" s="22" t="n">
        <f aca="false">ROUND(C1413*K1413,2)</f>
        <v>209.71</v>
      </c>
      <c r="M1413" s="22" t="n">
        <f aca="false">IF(E1413&gt;0,ROUND(E1413*'UCO e Filme'!$A$2,2),0)</f>
        <v>0</v>
      </c>
      <c r="N1413" s="22" t="n">
        <f aca="false">IF(I1413&gt;0,ROUND(I1413*'UCO e Filme'!$A$11,2),0)</f>
        <v>0</v>
      </c>
      <c r="O1413" s="22" t="n">
        <f aca="false">ROUND(L1413+M1413+N1413,2)</f>
        <v>209.71</v>
      </c>
    </row>
    <row r="1414" customFormat="false" ht="11.25" hidden="false" customHeight="true" outlineLevel="0" collapsed="false">
      <c r="A1414" s="17" t="n">
        <v>30729041</v>
      </c>
      <c r="B1414" s="17" t="s">
        <v>1453</v>
      </c>
      <c r="C1414" s="23" t="n">
        <v>1</v>
      </c>
      <c r="D1414" s="25" t="s">
        <v>385</v>
      </c>
      <c r="E1414" s="19"/>
      <c r="F1414" s="21" t="n">
        <v>1</v>
      </c>
      <c r="G1414" s="21" t="n">
        <v>3</v>
      </c>
      <c r="H1414" s="21"/>
      <c r="I1414" s="21"/>
      <c r="J1414" s="21"/>
      <c r="K1414" s="22" t="n">
        <f aca="false">INDEX('Porte Honorário'!B:D,MATCH(TabJud!D1414,'Porte Honorário'!A:A,0),1)</f>
        <v>766.81</v>
      </c>
      <c r="L1414" s="22" t="n">
        <f aca="false">ROUND(C1414*K1414,2)</f>
        <v>766.81</v>
      </c>
      <c r="M1414" s="22" t="n">
        <f aca="false">IF(E1414&gt;0,ROUND(E1414*'UCO e Filme'!$A$2,2),0)</f>
        <v>0</v>
      </c>
      <c r="N1414" s="22" t="n">
        <f aca="false">IF(I1414&gt;0,ROUND(I1414*'UCO e Filme'!$A$11,2),0)</f>
        <v>0</v>
      </c>
      <c r="O1414" s="22" t="n">
        <f aca="false">ROUND(L1414+M1414+N1414,2)</f>
        <v>766.81</v>
      </c>
    </row>
    <row r="1415" customFormat="false" ht="11.25" hidden="false" customHeight="true" outlineLevel="0" collapsed="false">
      <c r="A1415" s="17" t="n">
        <v>30729050</v>
      </c>
      <c r="B1415" s="17" t="s">
        <v>1454</v>
      </c>
      <c r="C1415" s="23" t="n">
        <v>1</v>
      </c>
      <c r="D1415" s="25" t="s">
        <v>337</v>
      </c>
      <c r="E1415" s="19"/>
      <c r="F1415" s="21" t="n">
        <v>1</v>
      </c>
      <c r="G1415" s="21" t="n">
        <v>2</v>
      </c>
      <c r="H1415" s="21"/>
      <c r="I1415" s="21"/>
      <c r="J1415" s="21"/>
      <c r="K1415" s="22" t="n">
        <f aca="false">INDEX('Porte Honorário'!B:D,MATCH(TabJud!D1415,'Porte Honorário'!A:A,0),1)</f>
        <v>417.82</v>
      </c>
      <c r="L1415" s="22" t="n">
        <f aca="false">ROUND(C1415*K1415,2)</f>
        <v>417.82</v>
      </c>
      <c r="M1415" s="22" t="n">
        <f aca="false">IF(E1415&gt;0,ROUND(E1415*'UCO e Filme'!$A$2,2),0)</f>
        <v>0</v>
      </c>
      <c r="N1415" s="22" t="n">
        <f aca="false">IF(I1415&gt;0,ROUND(I1415*'UCO e Filme'!$A$11,2),0)</f>
        <v>0</v>
      </c>
      <c r="O1415" s="22" t="n">
        <f aca="false">ROUND(L1415+M1415+N1415,2)</f>
        <v>417.82</v>
      </c>
    </row>
    <row r="1416" customFormat="false" ht="11.25" hidden="false" customHeight="true" outlineLevel="0" collapsed="false">
      <c r="A1416" s="17" t="n">
        <v>30729068</v>
      </c>
      <c r="B1416" s="17" t="s">
        <v>1455</v>
      </c>
      <c r="C1416" s="23" t="n">
        <v>1</v>
      </c>
      <c r="D1416" s="25" t="s">
        <v>103</v>
      </c>
      <c r="E1416" s="19"/>
      <c r="F1416" s="21" t="n">
        <v>1</v>
      </c>
      <c r="G1416" s="21" t="n">
        <v>1</v>
      </c>
      <c r="H1416" s="21"/>
      <c r="I1416" s="21"/>
      <c r="J1416" s="21"/>
      <c r="K1416" s="22" t="n">
        <f aca="false">INDEX('Porte Honorário'!B:D,MATCH(TabJud!D1416,'Porte Honorário'!A:A,0),1)</f>
        <v>183.5</v>
      </c>
      <c r="L1416" s="22" t="n">
        <f aca="false">ROUND(C1416*K1416,2)</f>
        <v>183.5</v>
      </c>
      <c r="M1416" s="22" t="n">
        <f aca="false">IF(E1416&gt;0,ROUND(E1416*'UCO e Filme'!$A$2,2),0)</f>
        <v>0</v>
      </c>
      <c r="N1416" s="22" t="n">
        <f aca="false">IF(I1416&gt;0,ROUND(I1416*'UCO e Filme'!$A$11,2),0)</f>
        <v>0</v>
      </c>
      <c r="O1416" s="22" t="n">
        <f aca="false">ROUND(L1416+M1416+N1416,2)</f>
        <v>183.5</v>
      </c>
    </row>
    <row r="1417" customFormat="false" ht="11.25" hidden="false" customHeight="true" outlineLevel="0" collapsed="false">
      <c r="A1417" s="17" t="n">
        <v>30729084</v>
      </c>
      <c r="B1417" s="17" t="s">
        <v>1456</v>
      </c>
      <c r="C1417" s="23" t="n">
        <v>1</v>
      </c>
      <c r="D1417" s="25" t="s">
        <v>337</v>
      </c>
      <c r="E1417" s="19"/>
      <c r="F1417" s="21" t="n">
        <v>1</v>
      </c>
      <c r="G1417" s="21" t="n">
        <v>4</v>
      </c>
      <c r="H1417" s="21"/>
      <c r="I1417" s="21"/>
      <c r="J1417" s="21"/>
      <c r="K1417" s="22" t="n">
        <f aca="false">INDEX('Porte Honorário'!B:D,MATCH(TabJud!D1417,'Porte Honorário'!A:A,0),1)</f>
        <v>417.82</v>
      </c>
      <c r="L1417" s="22" t="n">
        <f aca="false">ROUND(C1417*K1417,2)</f>
        <v>417.82</v>
      </c>
      <c r="M1417" s="22" t="n">
        <f aca="false">IF(E1417&gt;0,ROUND(E1417*'UCO e Filme'!$A$2,2),0)</f>
        <v>0</v>
      </c>
      <c r="N1417" s="22" t="n">
        <f aca="false">IF(I1417&gt;0,ROUND(I1417*'UCO e Filme'!$A$11,2),0)</f>
        <v>0</v>
      </c>
      <c r="O1417" s="22" t="n">
        <f aca="false">ROUND(L1417+M1417+N1417,2)</f>
        <v>417.82</v>
      </c>
    </row>
    <row r="1418" customFormat="false" ht="11.25" hidden="false" customHeight="true" outlineLevel="0" collapsed="false">
      <c r="A1418" s="17" t="n">
        <v>30729092</v>
      </c>
      <c r="B1418" s="17" t="s">
        <v>1457</v>
      </c>
      <c r="C1418" s="23" t="n">
        <v>1</v>
      </c>
      <c r="D1418" s="25" t="s">
        <v>337</v>
      </c>
      <c r="E1418" s="19"/>
      <c r="F1418" s="21" t="n">
        <v>2</v>
      </c>
      <c r="G1418" s="21" t="n">
        <v>3</v>
      </c>
      <c r="H1418" s="21"/>
      <c r="I1418" s="21"/>
      <c r="J1418" s="21"/>
      <c r="K1418" s="22" t="n">
        <f aca="false">INDEX('Porte Honorário'!B:D,MATCH(TabJud!D1418,'Porte Honorário'!A:A,0),1)</f>
        <v>417.82</v>
      </c>
      <c r="L1418" s="22" t="n">
        <f aca="false">ROUND(C1418*K1418,2)</f>
        <v>417.82</v>
      </c>
      <c r="M1418" s="22" t="n">
        <f aca="false">IF(E1418&gt;0,ROUND(E1418*'UCO e Filme'!$A$2,2),0)</f>
        <v>0</v>
      </c>
      <c r="N1418" s="22" t="n">
        <f aca="false">IF(I1418&gt;0,ROUND(I1418*'UCO e Filme'!$A$11,2),0)</f>
        <v>0</v>
      </c>
      <c r="O1418" s="22" t="n">
        <f aca="false">ROUND(L1418+M1418+N1418,2)</f>
        <v>417.82</v>
      </c>
    </row>
    <row r="1419" customFormat="false" ht="11.25" hidden="false" customHeight="true" outlineLevel="0" collapsed="false">
      <c r="A1419" s="17" t="n">
        <v>30729106</v>
      </c>
      <c r="B1419" s="17" t="s">
        <v>1458</v>
      </c>
      <c r="C1419" s="23" t="n">
        <v>1</v>
      </c>
      <c r="D1419" s="25" t="s">
        <v>69</v>
      </c>
      <c r="E1419" s="19"/>
      <c r="F1419" s="21" t="n">
        <v>1</v>
      </c>
      <c r="G1419" s="21" t="n">
        <v>2</v>
      </c>
      <c r="H1419" s="21"/>
      <c r="I1419" s="21"/>
      <c r="J1419" s="21"/>
      <c r="K1419" s="22" t="n">
        <f aca="false">INDEX('Porte Honorário'!B:D,MATCH(TabJud!D1419,'Porte Honorário'!A:A,0),1)</f>
        <v>209.71</v>
      </c>
      <c r="L1419" s="22" t="n">
        <f aca="false">ROUND(C1419*K1419,2)</f>
        <v>209.71</v>
      </c>
      <c r="M1419" s="22" t="n">
        <f aca="false">IF(E1419&gt;0,ROUND(E1419*'UCO e Filme'!$A$2,2),0)</f>
        <v>0</v>
      </c>
      <c r="N1419" s="22" t="n">
        <f aca="false">IF(I1419&gt;0,ROUND(I1419*'UCO e Filme'!$A$11,2),0)</f>
        <v>0</v>
      </c>
      <c r="O1419" s="22" t="n">
        <f aca="false">ROUND(L1419+M1419+N1419,2)</f>
        <v>209.71</v>
      </c>
    </row>
    <row r="1420" customFormat="false" ht="11.25" hidden="false" customHeight="true" outlineLevel="0" collapsed="false">
      <c r="A1420" s="17" t="n">
        <v>30729114</v>
      </c>
      <c r="B1420" s="17" t="s">
        <v>1459</v>
      </c>
      <c r="C1420" s="23" t="n">
        <v>1</v>
      </c>
      <c r="D1420" s="25" t="s">
        <v>82</v>
      </c>
      <c r="E1420" s="19"/>
      <c r="F1420" s="21"/>
      <c r="G1420" s="21" t="n">
        <v>1</v>
      </c>
      <c r="H1420" s="21"/>
      <c r="I1420" s="21"/>
      <c r="J1420" s="21"/>
      <c r="K1420" s="22" t="n">
        <f aca="false">INDEX('Porte Honorário'!B:D,MATCH(TabJud!D1420,'Porte Honorário'!A:A,0),1)</f>
        <v>88.48</v>
      </c>
      <c r="L1420" s="22" t="n">
        <f aca="false">ROUND(C1420*K1420,2)</f>
        <v>88.48</v>
      </c>
      <c r="M1420" s="22" t="n">
        <f aca="false">IF(E1420&gt;0,ROUND(E1420*'UCO e Filme'!$A$2,2),0)</f>
        <v>0</v>
      </c>
      <c r="N1420" s="22" t="n">
        <f aca="false">IF(I1420&gt;0,ROUND(I1420*'UCO e Filme'!$A$11,2),0)</f>
        <v>0</v>
      </c>
      <c r="O1420" s="22" t="n">
        <f aca="false">ROUND(L1420+M1420+N1420,2)</f>
        <v>88.48</v>
      </c>
    </row>
    <row r="1421" customFormat="false" ht="11.25" hidden="false" customHeight="true" outlineLevel="0" collapsed="false">
      <c r="A1421" s="17" t="n">
        <v>30729122</v>
      </c>
      <c r="B1421" s="17" t="s">
        <v>1460</v>
      </c>
      <c r="C1421" s="23" t="n">
        <v>1</v>
      </c>
      <c r="D1421" s="25" t="s">
        <v>71</v>
      </c>
      <c r="E1421" s="19"/>
      <c r="F1421" s="21" t="n">
        <v>1</v>
      </c>
      <c r="G1421" s="21" t="n">
        <v>1</v>
      </c>
      <c r="H1421" s="21"/>
      <c r="I1421" s="21"/>
      <c r="J1421" s="21"/>
      <c r="K1421" s="22" t="n">
        <f aca="false">INDEX('Porte Honorário'!B:D,MATCH(TabJud!D1421,'Porte Honorário'!A:A,0),1)</f>
        <v>309.68</v>
      </c>
      <c r="L1421" s="22" t="n">
        <f aca="false">ROUND(C1421*K1421,2)</f>
        <v>309.68</v>
      </c>
      <c r="M1421" s="22" t="n">
        <f aca="false">IF(E1421&gt;0,ROUND(E1421*'UCO e Filme'!$A$2,2),0)</f>
        <v>0</v>
      </c>
      <c r="N1421" s="22" t="n">
        <f aca="false">IF(I1421&gt;0,ROUND(I1421*'UCO e Filme'!$A$11,2),0)</f>
        <v>0</v>
      </c>
      <c r="O1421" s="22" t="n">
        <f aca="false">ROUND(L1421+M1421+N1421,2)</f>
        <v>309.68</v>
      </c>
    </row>
    <row r="1422" customFormat="false" ht="11.25" hidden="false" customHeight="true" outlineLevel="0" collapsed="false">
      <c r="A1422" s="17" t="n">
        <v>30729130</v>
      </c>
      <c r="B1422" s="17" t="s">
        <v>1461</v>
      </c>
      <c r="C1422" s="23" t="n">
        <v>1</v>
      </c>
      <c r="D1422" s="25" t="s">
        <v>64</v>
      </c>
      <c r="E1422" s="19"/>
      <c r="F1422" s="21"/>
      <c r="G1422" s="21" t="n">
        <v>0</v>
      </c>
      <c r="H1422" s="21"/>
      <c r="I1422" s="21"/>
      <c r="J1422" s="21"/>
      <c r="K1422" s="22" t="n">
        <f aca="false">INDEX('Porte Honorário'!B:D,MATCH(TabJud!D1422,'Porte Honorário'!A:A,0),1)</f>
        <v>65.56</v>
      </c>
      <c r="L1422" s="22" t="n">
        <f aca="false">ROUND(C1422*K1422,2)</f>
        <v>65.56</v>
      </c>
      <c r="M1422" s="22" t="n">
        <f aca="false">IF(E1422&gt;0,ROUND(E1422*'UCO e Filme'!$A$2,2),0)</f>
        <v>0</v>
      </c>
      <c r="N1422" s="22" t="n">
        <f aca="false">IF(I1422&gt;0,ROUND(I1422*'UCO e Filme'!$A$11,2),0)</f>
        <v>0</v>
      </c>
      <c r="O1422" s="22" t="n">
        <f aca="false">ROUND(L1422+M1422+N1422,2)</f>
        <v>65.56</v>
      </c>
    </row>
    <row r="1423" customFormat="false" ht="11.25" hidden="false" customHeight="true" outlineLevel="0" collapsed="false">
      <c r="A1423" s="17" t="n">
        <v>30729149</v>
      </c>
      <c r="B1423" s="17" t="s">
        <v>1462</v>
      </c>
      <c r="C1423" s="23" t="n">
        <v>1</v>
      </c>
      <c r="D1423" s="25" t="s">
        <v>146</v>
      </c>
      <c r="E1423" s="19"/>
      <c r="F1423" s="21" t="n">
        <v>1</v>
      </c>
      <c r="G1423" s="21" t="n">
        <v>1</v>
      </c>
      <c r="H1423" s="21"/>
      <c r="I1423" s="21"/>
      <c r="J1423" s="21"/>
      <c r="K1423" s="22" t="n">
        <f aca="false">INDEX('Porte Honorário'!B:D,MATCH(TabJud!D1423,'Porte Honorário'!A:A,0),1)</f>
        <v>104.87</v>
      </c>
      <c r="L1423" s="22" t="n">
        <f aca="false">ROUND(C1423*K1423,2)</f>
        <v>104.87</v>
      </c>
      <c r="M1423" s="22" t="n">
        <f aca="false">IF(E1423&gt;0,ROUND(E1423*'UCO e Filme'!$A$2,2),0)</f>
        <v>0</v>
      </c>
      <c r="N1423" s="22" t="n">
        <f aca="false">IF(I1423&gt;0,ROUND(I1423*'UCO e Filme'!$A$11,2),0)</f>
        <v>0</v>
      </c>
      <c r="O1423" s="22" t="n">
        <f aca="false">ROUND(L1423+M1423+N1423,2)</f>
        <v>104.87</v>
      </c>
    </row>
    <row r="1424" customFormat="false" ht="11.25" hidden="false" customHeight="true" outlineLevel="0" collapsed="false">
      <c r="A1424" s="17" t="n">
        <v>30729157</v>
      </c>
      <c r="B1424" s="17" t="s">
        <v>1463</v>
      </c>
      <c r="C1424" s="23" t="n">
        <v>1</v>
      </c>
      <c r="D1424" s="25" t="s">
        <v>337</v>
      </c>
      <c r="E1424" s="19"/>
      <c r="F1424" s="21" t="n">
        <v>2</v>
      </c>
      <c r="G1424" s="21" t="n">
        <v>2</v>
      </c>
      <c r="H1424" s="21"/>
      <c r="I1424" s="21"/>
      <c r="J1424" s="21"/>
      <c r="K1424" s="22" t="n">
        <f aca="false">INDEX('Porte Honorário'!B:D,MATCH(TabJud!D1424,'Porte Honorário'!A:A,0),1)</f>
        <v>417.82</v>
      </c>
      <c r="L1424" s="22" t="n">
        <f aca="false">ROUND(C1424*K1424,2)</f>
        <v>417.82</v>
      </c>
      <c r="M1424" s="22" t="n">
        <f aca="false">IF(E1424&gt;0,ROUND(E1424*'UCO e Filme'!$A$2,2),0)</f>
        <v>0</v>
      </c>
      <c r="N1424" s="22" t="n">
        <f aca="false">IF(I1424&gt;0,ROUND(I1424*'UCO e Filme'!$A$11,2),0)</f>
        <v>0</v>
      </c>
      <c r="O1424" s="22" t="n">
        <f aca="false">ROUND(L1424+M1424+N1424,2)</f>
        <v>417.82</v>
      </c>
    </row>
    <row r="1425" customFormat="false" ht="11.25" hidden="false" customHeight="true" outlineLevel="0" collapsed="false">
      <c r="A1425" s="17" t="n">
        <v>30729165</v>
      </c>
      <c r="B1425" s="17" t="s">
        <v>1464</v>
      </c>
      <c r="C1425" s="23" t="n">
        <v>1</v>
      </c>
      <c r="D1425" s="25" t="s">
        <v>82</v>
      </c>
      <c r="E1425" s="19"/>
      <c r="F1425" s="21" t="n">
        <v>1</v>
      </c>
      <c r="G1425" s="21" t="n">
        <v>1</v>
      </c>
      <c r="H1425" s="21"/>
      <c r="I1425" s="21"/>
      <c r="J1425" s="21"/>
      <c r="K1425" s="22" t="n">
        <f aca="false">INDEX('Porte Honorário'!B:D,MATCH(TabJud!D1425,'Porte Honorário'!A:A,0),1)</f>
        <v>88.48</v>
      </c>
      <c r="L1425" s="22" t="n">
        <f aca="false">ROUND(C1425*K1425,2)</f>
        <v>88.48</v>
      </c>
      <c r="M1425" s="22" t="n">
        <f aca="false">IF(E1425&gt;0,ROUND(E1425*'UCO e Filme'!$A$2,2),0)</f>
        <v>0</v>
      </c>
      <c r="N1425" s="22" t="n">
        <f aca="false">IF(I1425&gt;0,ROUND(I1425*'UCO e Filme'!$A$11,2),0)</f>
        <v>0</v>
      </c>
      <c r="O1425" s="22" t="n">
        <f aca="false">ROUND(L1425+M1425+N1425,2)</f>
        <v>88.48</v>
      </c>
    </row>
    <row r="1426" customFormat="false" ht="11.25" hidden="false" customHeight="true" outlineLevel="0" collapsed="false">
      <c r="A1426" s="17" t="n">
        <v>30729173</v>
      </c>
      <c r="B1426" s="17" t="s">
        <v>1465</v>
      </c>
      <c r="C1426" s="23" t="n">
        <v>1</v>
      </c>
      <c r="D1426" s="25" t="s">
        <v>141</v>
      </c>
      <c r="E1426" s="19"/>
      <c r="F1426" s="21" t="n">
        <v>1</v>
      </c>
      <c r="G1426" s="21" t="n">
        <v>2</v>
      </c>
      <c r="H1426" s="21"/>
      <c r="I1426" s="21"/>
      <c r="J1426" s="21"/>
      <c r="K1426" s="22" t="n">
        <f aca="false">INDEX('Porte Honorário'!B:D,MATCH(TabJud!D1426,'Porte Honorário'!A:A,0),1)</f>
        <v>334.24</v>
      </c>
      <c r="L1426" s="22" t="n">
        <f aca="false">ROUND(C1426*K1426,2)</f>
        <v>334.24</v>
      </c>
      <c r="M1426" s="22" t="n">
        <f aca="false">IF(E1426&gt;0,ROUND(E1426*'UCO e Filme'!$A$2,2),0)</f>
        <v>0</v>
      </c>
      <c r="N1426" s="22" t="n">
        <f aca="false">IF(I1426&gt;0,ROUND(I1426*'UCO e Filme'!$A$11,2),0)</f>
        <v>0</v>
      </c>
      <c r="O1426" s="22" t="n">
        <f aca="false">ROUND(L1426+M1426+N1426,2)</f>
        <v>334.24</v>
      </c>
    </row>
    <row r="1427" customFormat="false" ht="11.25" hidden="false" customHeight="true" outlineLevel="0" collapsed="false">
      <c r="A1427" s="17" t="n">
        <v>30729181</v>
      </c>
      <c r="B1427" s="17" t="s">
        <v>1466</v>
      </c>
      <c r="C1427" s="23" t="n">
        <v>1</v>
      </c>
      <c r="D1427" s="25" t="s">
        <v>247</v>
      </c>
      <c r="E1427" s="19"/>
      <c r="F1427" s="21" t="n">
        <v>1</v>
      </c>
      <c r="G1427" s="21" t="n">
        <v>2</v>
      </c>
      <c r="H1427" s="21"/>
      <c r="I1427" s="21"/>
      <c r="J1427" s="21"/>
      <c r="K1427" s="22" t="n">
        <f aca="false">INDEX('Porte Honorário'!B:D,MATCH(TabJud!D1427,'Porte Honorário'!A:A,0),1)</f>
        <v>542.33</v>
      </c>
      <c r="L1427" s="22" t="n">
        <f aca="false">ROUND(C1427*K1427,2)</f>
        <v>542.33</v>
      </c>
      <c r="M1427" s="22" t="n">
        <f aca="false">IF(E1427&gt;0,ROUND(E1427*'UCO e Filme'!$A$2,2),0)</f>
        <v>0</v>
      </c>
      <c r="N1427" s="22" t="n">
        <f aca="false">IF(I1427&gt;0,ROUND(I1427*'UCO e Filme'!$A$11,2),0)</f>
        <v>0</v>
      </c>
      <c r="O1427" s="22" t="n">
        <f aca="false">ROUND(L1427+M1427+N1427,2)</f>
        <v>542.33</v>
      </c>
    </row>
    <row r="1428" customFormat="false" ht="11.25" hidden="false" customHeight="true" outlineLevel="0" collapsed="false">
      <c r="A1428" s="17" t="n">
        <v>30729190</v>
      </c>
      <c r="B1428" s="17" t="s">
        <v>1467</v>
      </c>
      <c r="C1428" s="23" t="n">
        <v>1</v>
      </c>
      <c r="D1428" s="25" t="s">
        <v>144</v>
      </c>
      <c r="E1428" s="19"/>
      <c r="F1428" s="21" t="n">
        <v>1</v>
      </c>
      <c r="G1428" s="21" t="n">
        <v>2</v>
      </c>
      <c r="H1428" s="21"/>
      <c r="I1428" s="21"/>
      <c r="J1428" s="21"/>
      <c r="K1428" s="22" t="n">
        <f aca="false">INDEX('Porte Honorário'!B:D,MATCH(TabJud!D1428,'Porte Honorário'!A:A,0),1)</f>
        <v>501.37</v>
      </c>
      <c r="L1428" s="22" t="n">
        <f aca="false">ROUND(C1428*K1428,2)</f>
        <v>501.37</v>
      </c>
      <c r="M1428" s="22" t="n">
        <f aca="false">IF(E1428&gt;0,ROUND(E1428*'UCO e Filme'!$A$2,2),0)</f>
        <v>0</v>
      </c>
      <c r="N1428" s="22" t="n">
        <f aca="false">IF(I1428&gt;0,ROUND(I1428*'UCO e Filme'!$A$11,2),0)</f>
        <v>0</v>
      </c>
      <c r="O1428" s="22" t="n">
        <f aca="false">ROUND(L1428+M1428+N1428,2)</f>
        <v>501.37</v>
      </c>
    </row>
    <row r="1429" customFormat="false" ht="11.25" hidden="false" customHeight="true" outlineLevel="0" collapsed="false">
      <c r="A1429" s="17" t="n">
        <v>30729203</v>
      </c>
      <c r="B1429" s="17" t="s">
        <v>1468</v>
      </c>
      <c r="C1429" s="23" t="n">
        <v>1</v>
      </c>
      <c r="D1429" s="25" t="s">
        <v>504</v>
      </c>
      <c r="E1429" s="19"/>
      <c r="F1429" s="21" t="n">
        <v>1</v>
      </c>
      <c r="G1429" s="21" t="n">
        <v>2</v>
      </c>
      <c r="H1429" s="21"/>
      <c r="I1429" s="21"/>
      <c r="J1429" s="21"/>
      <c r="K1429" s="22" t="n">
        <f aca="false">INDEX('Porte Honorário'!B:D,MATCH(TabJud!D1429,'Porte Honorário'!A:A,0),1)</f>
        <v>458.79</v>
      </c>
      <c r="L1429" s="22" t="n">
        <f aca="false">ROUND(C1429*K1429,2)</f>
        <v>458.79</v>
      </c>
      <c r="M1429" s="22" t="n">
        <f aca="false">IF(E1429&gt;0,ROUND(E1429*'UCO e Filme'!$A$2,2),0)</f>
        <v>0</v>
      </c>
      <c r="N1429" s="22" t="n">
        <f aca="false">IF(I1429&gt;0,ROUND(I1429*'UCO e Filme'!$A$11,2),0)</f>
        <v>0</v>
      </c>
      <c r="O1429" s="22" t="n">
        <f aca="false">ROUND(L1429+M1429+N1429,2)</f>
        <v>458.79</v>
      </c>
    </row>
    <row r="1430" customFormat="false" ht="11.25" hidden="false" customHeight="true" outlineLevel="0" collapsed="false">
      <c r="A1430" s="17" t="n">
        <v>30729211</v>
      </c>
      <c r="B1430" s="17" t="s">
        <v>1469</v>
      </c>
      <c r="C1430" s="23" t="n">
        <v>1</v>
      </c>
      <c r="D1430" s="25" t="s">
        <v>370</v>
      </c>
      <c r="E1430" s="19"/>
      <c r="F1430" s="21" t="n">
        <v>1</v>
      </c>
      <c r="G1430" s="21" t="n">
        <v>3</v>
      </c>
      <c r="H1430" s="21"/>
      <c r="I1430" s="21"/>
      <c r="J1430" s="21"/>
      <c r="K1430" s="22" t="n">
        <f aca="false">INDEX('Porte Honorário'!B:D,MATCH(TabJud!D1430,'Porte Honorário'!A:A,0),1)</f>
        <v>383.42</v>
      </c>
      <c r="L1430" s="22" t="n">
        <f aca="false">ROUND(C1430*K1430,2)</f>
        <v>383.42</v>
      </c>
      <c r="M1430" s="22" t="n">
        <f aca="false">IF(E1430&gt;0,ROUND(E1430*'UCO e Filme'!$A$2,2),0)</f>
        <v>0</v>
      </c>
      <c r="N1430" s="22" t="n">
        <f aca="false">IF(I1430&gt;0,ROUND(I1430*'UCO e Filme'!$A$11,2),0)</f>
        <v>0</v>
      </c>
      <c r="O1430" s="22" t="n">
        <f aca="false">ROUND(L1430+M1430+N1430,2)</f>
        <v>383.42</v>
      </c>
    </row>
    <row r="1431" customFormat="false" ht="11.25" hidden="false" customHeight="true" outlineLevel="0" collapsed="false">
      <c r="A1431" s="17" t="n">
        <v>30729220</v>
      </c>
      <c r="B1431" s="17" t="s">
        <v>1470</v>
      </c>
      <c r="C1431" s="23" t="n">
        <v>1</v>
      </c>
      <c r="D1431" s="25" t="s">
        <v>385</v>
      </c>
      <c r="E1431" s="19"/>
      <c r="F1431" s="21" t="n">
        <v>1</v>
      </c>
      <c r="G1431" s="21" t="n">
        <v>4</v>
      </c>
      <c r="H1431" s="21"/>
      <c r="I1431" s="21"/>
      <c r="J1431" s="21"/>
      <c r="K1431" s="22" t="n">
        <f aca="false">INDEX('Porte Honorário'!B:D,MATCH(TabJud!D1431,'Porte Honorário'!A:A,0),1)</f>
        <v>766.81</v>
      </c>
      <c r="L1431" s="22" t="n">
        <f aca="false">ROUND(C1431*K1431,2)</f>
        <v>766.81</v>
      </c>
      <c r="M1431" s="22" t="n">
        <f aca="false">IF(E1431&gt;0,ROUND(E1431*'UCO e Filme'!$A$2,2),0)</f>
        <v>0</v>
      </c>
      <c r="N1431" s="22" t="n">
        <f aca="false">IF(I1431&gt;0,ROUND(I1431*'UCO e Filme'!$A$11,2),0)</f>
        <v>0</v>
      </c>
      <c r="O1431" s="22" t="n">
        <f aca="false">ROUND(L1431+M1431+N1431,2)</f>
        <v>766.81</v>
      </c>
    </row>
    <row r="1432" customFormat="false" ht="11.25" hidden="false" customHeight="true" outlineLevel="0" collapsed="false">
      <c r="A1432" s="17" t="n">
        <v>30729238</v>
      </c>
      <c r="B1432" s="17" t="s">
        <v>1471</v>
      </c>
      <c r="C1432" s="23" t="n">
        <v>1</v>
      </c>
      <c r="D1432" s="25" t="s">
        <v>310</v>
      </c>
      <c r="E1432" s="19"/>
      <c r="F1432" s="21" t="n">
        <v>1</v>
      </c>
      <c r="G1432" s="21" t="n">
        <v>4</v>
      </c>
      <c r="H1432" s="21"/>
      <c r="I1432" s="21"/>
      <c r="J1432" s="21"/>
      <c r="K1432" s="22" t="n">
        <f aca="false">INDEX('Porte Honorário'!B:D,MATCH(TabJud!D1432,'Porte Honorário'!A:A,0),1)</f>
        <v>802.86</v>
      </c>
      <c r="L1432" s="22" t="n">
        <f aca="false">ROUND(C1432*K1432,2)</f>
        <v>802.86</v>
      </c>
      <c r="M1432" s="22" t="n">
        <f aca="false">IF(E1432&gt;0,ROUND(E1432*'UCO e Filme'!$A$2,2),0)</f>
        <v>0</v>
      </c>
      <c r="N1432" s="22" t="n">
        <f aca="false">IF(I1432&gt;0,ROUND(I1432*'UCO e Filme'!$A$11,2),0)</f>
        <v>0</v>
      </c>
      <c r="O1432" s="22" t="n">
        <f aca="false">ROUND(L1432+M1432+N1432,2)</f>
        <v>802.86</v>
      </c>
    </row>
    <row r="1433" customFormat="false" ht="11.25" hidden="false" customHeight="true" outlineLevel="0" collapsed="false">
      <c r="A1433" s="17" t="n">
        <v>30729246</v>
      </c>
      <c r="B1433" s="17" t="s">
        <v>1472</v>
      </c>
      <c r="C1433" s="23" t="n">
        <v>1</v>
      </c>
      <c r="D1433" s="25" t="s">
        <v>370</v>
      </c>
      <c r="E1433" s="19"/>
      <c r="F1433" s="21" t="n">
        <v>1</v>
      </c>
      <c r="G1433" s="21" t="n">
        <v>2</v>
      </c>
      <c r="H1433" s="21"/>
      <c r="I1433" s="21"/>
      <c r="J1433" s="21"/>
      <c r="K1433" s="22" t="n">
        <f aca="false">INDEX('Porte Honorário'!B:D,MATCH(TabJud!D1433,'Porte Honorário'!A:A,0),1)</f>
        <v>383.42</v>
      </c>
      <c r="L1433" s="22" t="n">
        <f aca="false">ROUND(C1433*K1433,2)</f>
        <v>383.42</v>
      </c>
      <c r="M1433" s="22" t="n">
        <f aca="false">IF(E1433&gt;0,ROUND(E1433*'UCO e Filme'!$A$2,2),0)</f>
        <v>0</v>
      </c>
      <c r="N1433" s="22" t="n">
        <f aca="false">IF(I1433&gt;0,ROUND(I1433*'UCO e Filme'!$A$11,2),0)</f>
        <v>0</v>
      </c>
      <c r="O1433" s="22" t="n">
        <f aca="false">ROUND(L1433+M1433+N1433,2)</f>
        <v>383.42</v>
      </c>
    </row>
    <row r="1434" customFormat="false" ht="11.25" hidden="false" customHeight="true" outlineLevel="0" collapsed="false">
      <c r="A1434" s="17" t="n">
        <v>30729254</v>
      </c>
      <c r="B1434" s="17" t="s">
        <v>1473</v>
      </c>
      <c r="C1434" s="23" t="n">
        <v>1</v>
      </c>
      <c r="D1434" s="25" t="s">
        <v>73</v>
      </c>
      <c r="E1434" s="19"/>
      <c r="F1434" s="21" t="n">
        <v>1</v>
      </c>
      <c r="G1434" s="21" t="n">
        <v>2</v>
      </c>
      <c r="H1434" s="21"/>
      <c r="I1434" s="21"/>
      <c r="J1434" s="21"/>
      <c r="K1434" s="22" t="n">
        <f aca="false">INDEX('Porte Honorário'!B:D,MATCH(TabJud!D1434,'Porte Honorário'!A:A,0),1)</f>
        <v>360.46</v>
      </c>
      <c r="L1434" s="22" t="n">
        <f aca="false">ROUND(C1434*K1434,2)</f>
        <v>360.46</v>
      </c>
      <c r="M1434" s="22" t="n">
        <f aca="false">IF(E1434&gt;0,ROUND(E1434*'UCO e Filme'!$A$2,2),0)</f>
        <v>0</v>
      </c>
      <c r="N1434" s="22" t="n">
        <f aca="false">IF(I1434&gt;0,ROUND(I1434*'UCO e Filme'!$A$11,2),0)</f>
        <v>0</v>
      </c>
      <c r="O1434" s="22" t="n">
        <f aca="false">ROUND(L1434+M1434+N1434,2)</f>
        <v>360.46</v>
      </c>
    </row>
    <row r="1435" customFormat="false" ht="11.25" hidden="false" customHeight="true" outlineLevel="0" collapsed="false">
      <c r="A1435" s="17" t="n">
        <v>30729262</v>
      </c>
      <c r="B1435" s="17" t="s">
        <v>1474</v>
      </c>
      <c r="C1435" s="23" t="n">
        <v>1</v>
      </c>
      <c r="D1435" s="25" t="s">
        <v>146</v>
      </c>
      <c r="E1435" s="19"/>
      <c r="F1435" s="21" t="n">
        <v>1</v>
      </c>
      <c r="G1435" s="21" t="n">
        <v>1</v>
      </c>
      <c r="H1435" s="21"/>
      <c r="I1435" s="21"/>
      <c r="J1435" s="21"/>
      <c r="K1435" s="22" t="n">
        <f aca="false">INDEX('Porte Honorário'!B:D,MATCH(TabJud!D1435,'Porte Honorário'!A:A,0),1)</f>
        <v>104.87</v>
      </c>
      <c r="L1435" s="22" t="n">
        <f aca="false">ROUND(C1435*K1435,2)</f>
        <v>104.87</v>
      </c>
      <c r="M1435" s="22" t="n">
        <f aca="false">IF(E1435&gt;0,ROUND(E1435*'UCO e Filme'!$A$2,2),0)</f>
        <v>0</v>
      </c>
      <c r="N1435" s="22" t="n">
        <f aca="false">IF(I1435&gt;0,ROUND(I1435*'UCO e Filme'!$A$11,2),0)</f>
        <v>0</v>
      </c>
      <c r="O1435" s="22" t="n">
        <f aca="false">ROUND(L1435+M1435+N1435,2)</f>
        <v>104.87</v>
      </c>
    </row>
    <row r="1436" customFormat="false" ht="11.25" hidden="false" customHeight="true" outlineLevel="0" collapsed="false">
      <c r="A1436" s="17" t="n">
        <v>30729270</v>
      </c>
      <c r="B1436" s="17" t="s">
        <v>1475</v>
      </c>
      <c r="C1436" s="23" t="n">
        <v>1</v>
      </c>
      <c r="D1436" s="25" t="s">
        <v>337</v>
      </c>
      <c r="E1436" s="19"/>
      <c r="F1436" s="21" t="n">
        <v>1</v>
      </c>
      <c r="G1436" s="21" t="n">
        <v>2</v>
      </c>
      <c r="H1436" s="21"/>
      <c r="I1436" s="21"/>
      <c r="J1436" s="21"/>
      <c r="K1436" s="22" t="n">
        <f aca="false">INDEX('Porte Honorário'!B:D,MATCH(TabJud!D1436,'Porte Honorário'!A:A,0),1)</f>
        <v>417.82</v>
      </c>
      <c r="L1436" s="22" t="n">
        <f aca="false">ROUND(C1436*K1436,2)</f>
        <v>417.82</v>
      </c>
      <c r="M1436" s="22" t="n">
        <f aca="false">IF(E1436&gt;0,ROUND(E1436*'UCO e Filme'!$A$2,2),0)</f>
        <v>0</v>
      </c>
      <c r="N1436" s="22" t="n">
        <f aca="false">IF(I1436&gt;0,ROUND(I1436*'UCO e Filme'!$A$11,2),0)</f>
        <v>0</v>
      </c>
      <c r="O1436" s="22" t="n">
        <f aca="false">ROUND(L1436+M1436+N1436,2)</f>
        <v>417.82</v>
      </c>
    </row>
    <row r="1437" customFormat="false" ht="11.25" hidden="false" customHeight="true" outlineLevel="0" collapsed="false">
      <c r="A1437" s="17" t="n">
        <v>30729289</v>
      </c>
      <c r="B1437" s="17" t="s">
        <v>1476</v>
      </c>
      <c r="C1437" s="23" t="n">
        <v>1</v>
      </c>
      <c r="D1437" s="25" t="s">
        <v>343</v>
      </c>
      <c r="E1437" s="19"/>
      <c r="F1437" s="21" t="n">
        <v>2</v>
      </c>
      <c r="G1437" s="21" t="n">
        <v>3</v>
      </c>
      <c r="H1437" s="21"/>
      <c r="I1437" s="21"/>
      <c r="J1437" s="21"/>
      <c r="K1437" s="22" t="n">
        <f aca="false">INDEX('Porte Honorário'!B:D,MATCH(TabJud!D1437,'Porte Honorário'!A:A,0),1)</f>
        <v>909.36</v>
      </c>
      <c r="L1437" s="22" t="n">
        <f aca="false">ROUND(C1437*K1437,2)</f>
        <v>909.36</v>
      </c>
      <c r="M1437" s="22" t="n">
        <f aca="false">IF(E1437&gt;0,ROUND(E1437*'UCO e Filme'!$A$2,2),0)</f>
        <v>0</v>
      </c>
      <c r="N1437" s="22" t="n">
        <f aca="false">IF(I1437&gt;0,ROUND(I1437*'UCO e Filme'!$A$11,2),0)</f>
        <v>0</v>
      </c>
      <c r="O1437" s="22" t="n">
        <f aca="false">ROUND(L1437+M1437+N1437,2)</f>
        <v>909.36</v>
      </c>
    </row>
    <row r="1438" customFormat="false" ht="11.25" hidden="false" customHeight="true" outlineLevel="0" collapsed="false">
      <c r="A1438" s="17" t="n">
        <v>30729297</v>
      </c>
      <c r="B1438" s="17" t="s">
        <v>1477</v>
      </c>
      <c r="C1438" s="23" t="n">
        <v>1</v>
      </c>
      <c r="D1438" s="25" t="s">
        <v>337</v>
      </c>
      <c r="E1438" s="19"/>
      <c r="F1438" s="21" t="n">
        <v>1</v>
      </c>
      <c r="G1438" s="21" t="n">
        <v>3</v>
      </c>
      <c r="H1438" s="21"/>
      <c r="I1438" s="21"/>
      <c r="J1438" s="21"/>
      <c r="K1438" s="22" t="n">
        <f aca="false">INDEX('Porte Honorário'!B:D,MATCH(TabJud!D1438,'Porte Honorário'!A:A,0),1)</f>
        <v>417.82</v>
      </c>
      <c r="L1438" s="22" t="n">
        <f aca="false">ROUND(C1438*K1438,2)</f>
        <v>417.82</v>
      </c>
      <c r="M1438" s="22" t="n">
        <f aca="false">IF(E1438&gt;0,ROUND(E1438*'UCO e Filme'!$A$2,2),0)</f>
        <v>0</v>
      </c>
      <c r="N1438" s="22" t="n">
        <f aca="false">IF(I1438&gt;0,ROUND(I1438*'UCO e Filme'!$A$11,2),0)</f>
        <v>0</v>
      </c>
      <c r="O1438" s="22" t="n">
        <f aca="false">ROUND(L1438+M1438+N1438,2)</f>
        <v>417.82</v>
      </c>
    </row>
    <row r="1439" customFormat="false" ht="11.25" hidden="false" customHeight="true" outlineLevel="0" collapsed="false">
      <c r="A1439" s="17" t="n">
        <v>30729300</v>
      </c>
      <c r="B1439" s="17" t="s">
        <v>1478</v>
      </c>
      <c r="C1439" s="23" t="n">
        <v>1</v>
      </c>
      <c r="D1439" s="25" t="s">
        <v>339</v>
      </c>
      <c r="E1439" s="19"/>
      <c r="F1439" s="21" t="n">
        <v>1</v>
      </c>
      <c r="G1439" s="21" t="n">
        <v>3</v>
      </c>
      <c r="H1439" s="21"/>
      <c r="I1439" s="21"/>
      <c r="J1439" s="21"/>
      <c r="K1439" s="22" t="n">
        <f aca="false">INDEX('Porte Honorário'!B:D,MATCH(TabJud!D1439,'Porte Honorário'!A:A,0),1)</f>
        <v>991.29</v>
      </c>
      <c r="L1439" s="22" t="n">
        <f aca="false">ROUND(C1439*K1439,2)</f>
        <v>991.29</v>
      </c>
      <c r="M1439" s="22" t="n">
        <f aca="false">IF(E1439&gt;0,ROUND(E1439*'UCO e Filme'!$A$2,2),0)</f>
        <v>0</v>
      </c>
      <c r="N1439" s="22" t="n">
        <f aca="false">IF(I1439&gt;0,ROUND(I1439*'UCO e Filme'!$A$11,2),0)</f>
        <v>0</v>
      </c>
      <c r="O1439" s="22" t="n">
        <f aca="false">ROUND(L1439+M1439+N1439,2)</f>
        <v>991.29</v>
      </c>
    </row>
    <row r="1440" customFormat="false" ht="11.25" hidden="false" customHeight="true" outlineLevel="0" collapsed="false">
      <c r="A1440" s="17" t="n">
        <v>30729319</v>
      </c>
      <c r="B1440" s="17" t="s">
        <v>1479</v>
      </c>
      <c r="C1440" s="23" t="n">
        <v>1</v>
      </c>
      <c r="D1440" s="25" t="s">
        <v>343</v>
      </c>
      <c r="E1440" s="19"/>
      <c r="F1440" s="21" t="n">
        <v>2</v>
      </c>
      <c r="G1440" s="21" t="n">
        <v>3</v>
      </c>
      <c r="H1440" s="21"/>
      <c r="I1440" s="21"/>
      <c r="J1440" s="21"/>
      <c r="K1440" s="22" t="n">
        <f aca="false">INDEX('Porte Honorário'!B:D,MATCH(TabJud!D1440,'Porte Honorário'!A:A,0),1)</f>
        <v>909.36</v>
      </c>
      <c r="L1440" s="22" t="n">
        <f aca="false">ROUND(C1440*K1440,2)</f>
        <v>909.36</v>
      </c>
      <c r="M1440" s="22" t="n">
        <f aca="false">IF(E1440&gt;0,ROUND(E1440*'UCO e Filme'!$A$2,2),0)</f>
        <v>0</v>
      </c>
      <c r="N1440" s="22" t="n">
        <f aca="false">IF(I1440&gt;0,ROUND(I1440*'UCO e Filme'!$A$11,2),0)</f>
        <v>0</v>
      </c>
      <c r="O1440" s="22" t="n">
        <f aca="false">ROUND(L1440+M1440+N1440,2)</f>
        <v>909.36</v>
      </c>
    </row>
    <row r="1441" customFormat="false" ht="11.25" hidden="false" customHeight="true" outlineLevel="0" collapsed="false">
      <c r="A1441" s="17" t="n">
        <v>30729327</v>
      </c>
      <c r="B1441" s="17" t="s">
        <v>1480</v>
      </c>
      <c r="C1441" s="23" t="n">
        <v>1</v>
      </c>
      <c r="D1441" s="25" t="s">
        <v>339</v>
      </c>
      <c r="E1441" s="19"/>
      <c r="F1441" s="21" t="n">
        <v>1</v>
      </c>
      <c r="G1441" s="21" t="n">
        <v>3</v>
      </c>
      <c r="H1441" s="21"/>
      <c r="I1441" s="21"/>
      <c r="J1441" s="21"/>
      <c r="K1441" s="22" t="n">
        <f aca="false">INDEX('Porte Honorário'!B:D,MATCH(TabJud!D1441,'Porte Honorário'!A:A,0),1)</f>
        <v>991.29</v>
      </c>
      <c r="L1441" s="22" t="n">
        <f aca="false">ROUND(C1441*K1441,2)</f>
        <v>991.29</v>
      </c>
      <c r="M1441" s="22" t="n">
        <f aca="false">IF(E1441&gt;0,ROUND(E1441*'UCO e Filme'!$A$2,2),0)</f>
        <v>0</v>
      </c>
      <c r="N1441" s="22" t="n">
        <f aca="false">IF(I1441&gt;0,ROUND(I1441*'UCO e Filme'!$A$11,2),0)</f>
        <v>0</v>
      </c>
      <c r="O1441" s="22" t="n">
        <f aca="false">ROUND(L1441+M1441+N1441,2)</f>
        <v>991.29</v>
      </c>
    </row>
    <row r="1442" customFormat="false" ht="11.25" hidden="false" customHeight="true" outlineLevel="0" collapsed="false">
      <c r="A1442" s="17" t="n">
        <v>30729335</v>
      </c>
      <c r="B1442" s="17" t="s">
        <v>1481</v>
      </c>
      <c r="C1442" s="23" t="n">
        <v>1</v>
      </c>
      <c r="D1442" s="25" t="s">
        <v>69</v>
      </c>
      <c r="E1442" s="19"/>
      <c r="F1442" s="21" t="n">
        <v>1</v>
      </c>
      <c r="G1442" s="21" t="n">
        <v>2</v>
      </c>
      <c r="H1442" s="21"/>
      <c r="I1442" s="21"/>
      <c r="J1442" s="21"/>
      <c r="K1442" s="22" t="n">
        <f aca="false">INDEX('Porte Honorário'!B:D,MATCH(TabJud!D1442,'Porte Honorário'!A:A,0),1)</f>
        <v>209.71</v>
      </c>
      <c r="L1442" s="22" t="n">
        <f aca="false">ROUND(C1442*K1442,2)</f>
        <v>209.71</v>
      </c>
      <c r="M1442" s="22" t="n">
        <f aca="false">IF(E1442&gt;0,ROUND(E1442*'UCO e Filme'!$A$2,2),0)</f>
        <v>0</v>
      </c>
      <c r="N1442" s="22" t="n">
        <f aca="false">IF(I1442&gt;0,ROUND(I1442*'UCO e Filme'!$A$11,2),0)</f>
        <v>0</v>
      </c>
      <c r="O1442" s="22" t="n">
        <f aca="false">ROUND(L1442+M1442+N1442,2)</f>
        <v>209.71</v>
      </c>
    </row>
    <row r="1443" customFormat="false" ht="11.25" hidden="false" customHeight="true" outlineLevel="0" collapsed="false">
      <c r="A1443" s="17" t="n">
        <v>30729343</v>
      </c>
      <c r="B1443" s="17" t="s">
        <v>1482</v>
      </c>
      <c r="C1443" s="23" t="n">
        <v>1</v>
      </c>
      <c r="D1443" s="25" t="s">
        <v>339</v>
      </c>
      <c r="E1443" s="19"/>
      <c r="F1443" s="21" t="n">
        <v>1</v>
      </c>
      <c r="G1443" s="21" t="n">
        <v>3</v>
      </c>
      <c r="H1443" s="21"/>
      <c r="I1443" s="21"/>
      <c r="J1443" s="21"/>
      <c r="K1443" s="22" t="n">
        <f aca="false">INDEX('Porte Honorário'!B:D,MATCH(TabJud!D1443,'Porte Honorário'!A:A,0),1)</f>
        <v>991.29</v>
      </c>
      <c r="L1443" s="22" t="n">
        <f aca="false">ROUND(C1443*K1443,2)</f>
        <v>991.29</v>
      </c>
      <c r="M1443" s="22" t="n">
        <f aca="false">IF(E1443&gt;0,ROUND(E1443*'UCO e Filme'!$A$2,2),0)</f>
        <v>0</v>
      </c>
      <c r="N1443" s="22" t="n">
        <f aca="false">IF(I1443&gt;0,ROUND(I1443*'UCO e Filme'!$A$11,2),0)</f>
        <v>0</v>
      </c>
      <c r="O1443" s="22" t="n">
        <f aca="false">ROUND(L1443+M1443+N1443,2)</f>
        <v>991.29</v>
      </c>
    </row>
    <row r="1444" customFormat="false" ht="30.95" hidden="false" customHeight="true" outlineLevel="0" collapsed="false">
      <c r="A1444" s="14" t="s">
        <v>1483</v>
      </c>
      <c r="B1444" s="14"/>
      <c r="C1444" s="14"/>
      <c r="D1444" s="14"/>
      <c r="E1444" s="14"/>
      <c r="F1444" s="14"/>
      <c r="G1444" s="14"/>
      <c r="H1444" s="14"/>
      <c r="I1444" s="14"/>
      <c r="J1444" s="14"/>
      <c r="K1444" s="14"/>
      <c r="L1444" s="14"/>
      <c r="M1444" s="14"/>
      <c r="N1444" s="14"/>
      <c r="O1444" s="14"/>
    </row>
    <row r="1445" customFormat="false" ht="27.75" hidden="false" customHeight="true" outlineLevel="0" collapsed="false">
      <c r="A1445" s="17" t="n">
        <v>30730015</v>
      </c>
      <c r="B1445" s="17" t="s">
        <v>1484</v>
      </c>
      <c r="C1445" s="23" t="n">
        <v>1</v>
      </c>
      <c r="D1445" s="25" t="s">
        <v>146</v>
      </c>
      <c r="E1445" s="19"/>
      <c r="F1445" s="21" t="n">
        <v>1</v>
      </c>
      <c r="G1445" s="21" t="n">
        <v>2</v>
      </c>
      <c r="H1445" s="21"/>
      <c r="I1445" s="21"/>
      <c r="J1445" s="21"/>
      <c r="K1445" s="22" t="n">
        <f aca="false">INDEX('Porte Honorário'!B:D,MATCH(TabJud!D1445,'Porte Honorário'!A:A,0),1)</f>
        <v>104.87</v>
      </c>
      <c r="L1445" s="22" t="n">
        <f aca="false">ROUND(C1445*K1445,2)</f>
        <v>104.87</v>
      </c>
      <c r="M1445" s="22" t="n">
        <f aca="false">IF(E1445&gt;0,ROUND(E1445*'UCO e Filme'!$A$2,2),0)</f>
        <v>0</v>
      </c>
      <c r="N1445" s="22" t="n">
        <f aca="false">IF(I1445&gt;0,ROUND(I1445*'UCO e Filme'!$A$11,2),0)</f>
        <v>0</v>
      </c>
      <c r="O1445" s="22" t="n">
        <f aca="false">ROUND(L1445+M1445+N1445,2)</f>
        <v>104.87</v>
      </c>
    </row>
    <row r="1446" customFormat="false" ht="11.25" hidden="false" customHeight="true" outlineLevel="0" collapsed="false">
      <c r="A1446" s="17" t="n">
        <v>30730023</v>
      </c>
      <c r="B1446" s="17" t="s">
        <v>1485</v>
      </c>
      <c r="C1446" s="23" t="n">
        <v>1</v>
      </c>
      <c r="D1446" s="25" t="s">
        <v>82</v>
      </c>
      <c r="E1446" s="19"/>
      <c r="F1446" s="21" t="n">
        <v>1</v>
      </c>
      <c r="G1446" s="21" t="n">
        <v>1</v>
      </c>
      <c r="H1446" s="21"/>
      <c r="I1446" s="21"/>
      <c r="J1446" s="21"/>
      <c r="K1446" s="22" t="n">
        <f aca="false">INDEX('Porte Honorário'!B:D,MATCH(TabJud!D1446,'Porte Honorário'!A:A,0),1)</f>
        <v>88.48</v>
      </c>
      <c r="L1446" s="22" t="n">
        <f aca="false">ROUND(C1446*K1446,2)</f>
        <v>88.48</v>
      </c>
      <c r="M1446" s="22" t="n">
        <f aca="false">IF(E1446&gt;0,ROUND(E1446*'UCO e Filme'!$A$2,2),0)</f>
        <v>0</v>
      </c>
      <c r="N1446" s="22" t="n">
        <f aca="false">IF(I1446&gt;0,ROUND(I1446*'UCO e Filme'!$A$11,2),0)</f>
        <v>0</v>
      </c>
      <c r="O1446" s="22" t="n">
        <f aca="false">ROUND(L1446+M1446+N1446,2)</f>
        <v>88.48</v>
      </c>
    </row>
    <row r="1447" customFormat="false" ht="11.25" hidden="false" customHeight="true" outlineLevel="0" collapsed="false">
      <c r="A1447" s="17" t="n">
        <v>30730031</v>
      </c>
      <c r="B1447" s="17" t="s">
        <v>1486</v>
      </c>
      <c r="C1447" s="23" t="n">
        <v>1</v>
      </c>
      <c r="D1447" s="25" t="s">
        <v>103</v>
      </c>
      <c r="E1447" s="19"/>
      <c r="F1447" s="21" t="n">
        <v>1</v>
      </c>
      <c r="G1447" s="21" t="n">
        <v>2</v>
      </c>
      <c r="H1447" s="21"/>
      <c r="I1447" s="21"/>
      <c r="J1447" s="21"/>
      <c r="K1447" s="22" t="n">
        <f aca="false">INDEX('Porte Honorário'!B:D,MATCH(TabJud!D1447,'Porte Honorário'!A:A,0),1)</f>
        <v>183.5</v>
      </c>
      <c r="L1447" s="22" t="n">
        <f aca="false">ROUND(C1447*K1447,2)</f>
        <v>183.5</v>
      </c>
      <c r="M1447" s="22" t="n">
        <f aca="false">IF(E1447&gt;0,ROUND(E1447*'UCO e Filme'!$A$2,2),0)</f>
        <v>0</v>
      </c>
      <c r="N1447" s="22" t="n">
        <f aca="false">IF(I1447&gt;0,ROUND(I1447*'UCO e Filme'!$A$11,2),0)</f>
        <v>0</v>
      </c>
      <c r="O1447" s="22" t="n">
        <f aca="false">ROUND(L1447+M1447+N1447,2)</f>
        <v>183.5</v>
      </c>
    </row>
    <row r="1448" customFormat="false" ht="11.25" hidden="false" customHeight="true" outlineLevel="0" collapsed="false">
      <c r="A1448" s="17" t="n">
        <v>30730040</v>
      </c>
      <c r="B1448" s="17" t="s">
        <v>1487</v>
      </c>
      <c r="C1448" s="23" t="n">
        <v>1</v>
      </c>
      <c r="D1448" s="25" t="s">
        <v>69</v>
      </c>
      <c r="E1448" s="19"/>
      <c r="F1448" s="21" t="n">
        <v>1</v>
      </c>
      <c r="G1448" s="21" t="n">
        <v>1</v>
      </c>
      <c r="H1448" s="21"/>
      <c r="I1448" s="21"/>
      <c r="J1448" s="21"/>
      <c r="K1448" s="22" t="n">
        <f aca="false">INDEX('Porte Honorário'!B:D,MATCH(TabJud!D1448,'Porte Honorário'!A:A,0),1)</f>
        <v>209.71</v>
      </c>
      <c r="L1448" s="22" t="n">
        <f aca="false">ROUND(C1448*K1448,2)</f>
        <v>209.71</v>
      </c>
      <c r="M1448" s="22" t="n">
        <f aca="false">IF(E1448&gt;0,ROUND(E1448*'UCO e Filme'!$A$2,2),0)</f>
        <v>0</v>
      </c>
      <c r="N1448" s="22" t="n">
        <f aca="false">IF(I1448&gt;0,ROUND(I1448*'UCO e Filme'!$A$11,2),0)</f>
        <v>0</v>
      </c>
      <c r="O1448" s="22" t="n">
        <f aca="false">ROUND(L1448+M1448+N1448,2)</f>
        <v>209.71</v>
      </c>
    </row>
    <row r="1449" customFormat="false" ht="11.25" hidden="false" customHeight="true" outlineLevel="0" collapsed="false">
      <c r="A1449" s="17" t="n">
        <v>30730058</v>
      </c>
      <c r="B1449" s="17" t="s">
        <v>1488</v>
      </c>
      <c r="C1449" s="23" t="n">
        <v>1</v>
      </c>
      <c r="D1449" s="25" t="s">
        <v>69</v>
      </c>
      <c r="E1449" s="19"/>
      <c r="F1449" s="21" t="n">
        <v>1</v>
      </c>
      <c r="G1449" s="21" t="n">
        <v>1</v>
      </c>
      <c r="H1449" s="21"/>
      <c r="I1449" s="21"/>
      <c r="J1449" s="21"/>
      <c r="K1449" s="22" t="n">
        <f aca="false">INDEX('Porte Honorário'!B:D,MATCH(TabJud!D1449,'Porte Honorário'!A:A,0),1)</f>
        <v>209.71</v>
      </c>
      <c r="L1449" s="22" t="n">
        <f aca="false">ROUND(C1449*K1449,2)</f>
        <v>209.71</v>
      </c>
      <c r="M1449" s="22" t="n">
        <f aca="false">IF(E1449&gt;0,ROUND(E1449*'UCO e Filme'!$A$2,2),0)</f>
        <v>0</v>
      </c>
      <c r="N1449" s="22" t="n">
        <f aca="false">IF(I1449&gt;0,ROUND(I1449*'UCO e Filme'!$A$11,2),0)</f>
        <v>0</v>
      </c>
      <c r="O1449" s="22" t="n">
        <f aca="false">ROUND(L1449+M1449+N1449,2)</f>
        <v>209.71</v>
      </c>
    </row>
    <row r="1450" customFormat="false" ht="11.25" hidden="false" customHeight="true" outlineLevel="0" collapsed="false">
      <c r="A1450" s="17" t="n">
        <v>30730066</v>
      </c>
      <c r="B1450" s="17" t="s">
        <v>1489</v>
      </c>
      <c r="C1450" s="23" t="n">
        <v>1</v>
      </c>
      <c r="D1450" s="25" t="s">
        <v>73</v>
      </c>
      <c r="E1450" s="19"/>
      <c r="F1450" s="21" t="n">
        <v>1</v>
      </c>
      <c r="G1450" s="21" t="n">
        <v>2</v>
      </c>
      <c r="H1450" s="21"/>
      <c r="I1450" s="21"/>
      <c r="J1450" s="21"/>
      <c r="K1450" s="22" t="n">
        <f aca="false">INDEX('Porte Honorário'!B:D,MATCH(TabJud!D1450,'Porte Honorário'!A:A,0),1)</f>
        <v>360.46</v>
      </c>
      <c r="L1450" s="22" t="n">
        <f aca="false">ROUND(C1450*K1450,2)</f>
        <v>360.46</v>
      </c>
      <c r="M1450" s="22" t="n">
        <f aca="false">IF(E1450&gt;0,ROUND(E1450*'UCO e Filme'!$A$2,2),0)</f>
        <v>0</v>
      </c>
      <c r="N1450" s="22" t="n">
        <f aca="false">IF(I1450&gt;0,ROUND(I1450*'UCO e Filme'!$A$11,2),0)</f>
        <v>0</v>
      </c>
      <c r="O1450" s="22" t="n">
        <f aca="false">ROUND(L1450+M1450+N1450,2)</f>
        <v>360.46</v>
      </c>
    </row>
    <row r="1451" customFormat="false" ht="11.25" hidden="false" customHeight="true" outlineLevel="0" collapsed="false">
      <c r="A1451" s="17" t="n">
        <v>30730074</v>
      </c>
      <c r="B1451" s="17" t="s">
        <v>1490</v>
      </c>
      <c r="C1451" s="23" t="n">
        <v>1</v>
      </c>
      <c r="D1451" s="25" t="s">
        <v>71</v>
      </c>
      <c r="E1451" s="19"/>
      <c r="F1451" s="21" t="n">
        <v>1</v>
      </c>
      <c r="G1451" s="21" t="n">
        <v>2</v>
      </c>
      <c r="H1451" s="21"/>
      <c r="I1451" s="21"/>
      <c r="J1451" s="21"/>
      <c r="K1451" s="22" t="n">
        <f aca="false">INDEX('Porte Honorário'!B:D,MATCH(TabJud!D1451,'Porte Honorário'!A:A,0),1)</f>
        <v>309.68</v>
      </c>
      <c r="L1451" s="22" t="n">
        <f aca="false">ROUND(C1451*K1451,2)</f>
        <v>309.68</v>
      </c>
      <c r="M1451" s="22" t="n">
        <f aca="false">IF(E1451&gt;0,ROUND(E1451*'UCO e Filme'!$A$2,2),0)</f>
        <v>0</v>
      </c>
      <c r="N1451" s="22" t="n">
        <f aca="false">IF(I1451&gt;0,ROUND(I1451*'UCO e Filme'!$A$11,2),0)</f>
        <v>0</v>
      </c>
      <c r="O1451" s="22" t="n">
        <f aca="false">ROUND(L1451+M1451+N1451,2)</f>
        <v>309.68</v>
      </c>
    </row>
    <row r="1452" customFormat="false" ht="11.25" hidden="false" customHeight="true" outlineLevel="0" collapsed="false">
      <c r="A1452" s="17" t="n">
        <v>30730082</v>
      </c>
      <c r="B1452" s="17" t="s">
        <v>1491</v>
      </c>
      <c r="C1452" s="23" t="n">
        <v>1</v>
      </c>
      <c r="D1452" s="25" t="s">
        <v>103</v>
      </c>
      <c r="E1452" s="19"/>
      <c r="F1452" s="21" t="n">
        <v>2</v>
      </c>
      <c r="G1452" s="21" t="n">
        <v>3</v>
      </c>
      <c r="H1452" s="21"/>
      <c r="I1452" s="21"/>
      <c r="J1452" s="21"/>
      <c r="K1452" s="22" t="n">
        <f aca="false">INDEX('Porte Honorário'!B:D,MATCH(TabJud!D1452,'Porte Honorário'!A:A,0),1)</f>
        <v>183.5</v>
      </c>
      <c r="L1452" s="22" t="n">
        <f aca="false">ROUND(C1452*K1452,2)</f>
        <v>183.5</v>
      </c>
      <c r="M1452" s="22" t="n">
        <f aca="false">IF(E1452&gt;0,ROUND(E1452*'UCO e Filme'!$A$2,2),0)</f>
        <v>0</v>
      </c>
      <c r="N1452" s="22" t="n">
        <f aca="false">IF(I1452&gt;0,ROUND(I1452*'UCO e Filme'!$A$11,2),0)</f>
        <v>0</v>
      </c>
      <c r="O1452" s="22" t="n">
        <f aca="false">ROUND(L1452+M1452+N1452,2)</f>
        <v>183.5</v>
      </c>
    </row>
    <row r="1453" customFormat="false" ht="11.25" hidden="false" customHeight="true" outlineLevel="0" collapsed="false">
      <c r="A1453" s="17" t="n">
        <v>30730090</v>
      </c>
      <c r="B1453" s="17" t="s">
        <v>1492</v>
      </c>
      <c r="C1453" s="23" t="n">
        <v>1</v>
      </c>
      <c r="D1453" s="25" t="s">
        <v>71</v>
      </c>
      <c r="E1453" s="19"/>
      <c r="F1453" s="21" t="n">
        <v>1</v>
      </c>
      <c r="G1453" s="21" t="n">
        <v>3</v>
      </c>
      <c r="H1453" s="21"/>
      <c r="I1453" s="21"/>
      <c r="J1453" s="21"/>
      <c r="K1453" s="22" t="n">
        <f aca="false">INDEX('Porte Honorário'!B:D,MATCH(TabJud!D1453,'Porte Honorário'!A:A,0),1)</f>
        <v>309.68</v>
      </c>
      <c r="L1453" s="22" t="n">
        <f aca="false">ROUND(C1453*K1453,2)</f>
        <v>309.68</v>
      </c>
      <c r="M1453" s="22" t="n">
        <f aca="false">IF(E1453&gt;0,ROUND(E1453*'UCO e Filme'!$A$2,2),0)</f>
        <v>0</v>
      </c>
      <c r="N1453" s="22" t="n">
        <f aca="false">IF(I1453&gt;0,ROUND(I1453*'UCO e Filme'!$A$11,2),0)</f>
        <v>0</v>
      </c>
      <c r="O1453" s="22" t="n">
        <f aca="false">ROUND(L1453+M1453+N1453,2)</f>
        <v>309.68</v>
      </c>
    </row>
    <row r="1454" customFormat="false" ht="11.25" hidden="false" customHeight="true" outlineLevel="0" collapsed="false">
      <c r="A1454" s="17" t="n">
        <v>30730104</v>
      </c>
      <c r="B1454" s="17" t="s">
        <v>1493</v>
      </c>
      <c r="C1454" s="23" t="n">
        <v>1</v>
      </c>
      <c r="D1454" s="25" t="s">
        <v>71</v>
      </c>
      <c r="E1454" s="19"/>
      <c r="F1454" s="21" t="n">
        <v>1</v>
      </c>
      <c r="G1454" s="21" t="n">
        <v>2</v>
      </c>
      <c r="H1454" s="21"/>
      <c r="I1454" s="21"/>
      <c r="J1454" s="21"/>
      <c r="K1454" s="22" t="n">
        <f aca="false">INDEX('Porte Honorário'!B:D,MATCH(TabJud!D1454,'Porte Honorário'!A:A,0),1)</f>
        <v>309.68</v>
      </c>
      <c r="L1454" s="22" t="n">
        <f aca="false">ROUND(C1454*K1454,2)</f>
        <v>309.68</v>
      </c>
      <c r="M1454" s="22" t="n">
        <f aca="false">IF(E1454&gt;0,ROUND(E1454*'UCO e Filme'!$A$2,2),0)</f>
        <v>0</v>
      </c>
      <c r="N1454" s="22" t="n">
        <f aca="false">IF(I1454&gt;0,ROUND(I1454*'UCO e Filme'!$A$11,2),0)</f>
        <v>0</v>
      </c>
      <c r="O1454" s="22" t="n">
        <f aca="false">ROUND(L1454+M1454+N1454,2)</f>
        <v>309.68</v>
      </c>
    </row>
    <row r="1455" customFormat="false" ht="11.25" hidden="false" customHeight="true" outlineLevel="0" collapsed="false">
      <c r="A1455" s="17" t="n">
        <v>30730112</v>
      </c>
      <c r="B1455" s="17" t="s">
        <v>1494</v>
      </c>
      <c r="C1455" s="23" t="n">
        <v>1</v>
      </c>
      <c r="D1455" s="25" t="s">
        <v>69</v>
      </c>
      <c r="E1455" s="19"/>
      <c r="F1455" s="21" t="n">
        <v>1</v>
      </c>
      <c r="G1455" s="21" t="n">
        <v>1</v>
      </c>
      <c r="H1455" s="21"/>
      <c r="I1455" s="21"/>
      <c r="J1455" s="21"/>
      <c r="K1455" s="22" t="n">
        <f aca="false">INDEX('Porte Honorário'!B:D,MATCH(TabJud!D1455,'Porte Honorário'!A:A,0),1)</f>
        <v>209.71</v>
      </c>
      <c r="L1455" s="22" t="n">
        <f aca="false">ROUND(C1455*K1455,2)</f>
        <v>209.71</v>
      </c>
      <c r="M1455" s="22" t="n">
        <f aca="false">IF(E1455&gt;0,ROUND(E1455*'UCO e Filme'!$A$2,2),0)</f>
        <v>0</v>
      </c>
      <c r="N1455" s="22" t="n">
        <f aca="false">IF(I1455&gt;0,ROUND(I1455*'UCO e Filme'!$A$11,2),0)</f>
        <v>0</v>
      </c>
      <c r="O1455" s="22" t="n">
        <f aca="false">ROUND(L1455+M1455+N1455,2)</f>
        <v>209.71</v>
      </c>
    </row>
    <row r="1456" customFormat="false" ht="11.25" hidden="false" customHeight="true" outlineLevel="0" collapsed="false">
      <c r="A1456" s="17" t="n">
        <v>30730155</v>
      </c>
      <c r="B1456" s="17" t="s">
        <v>1495</v>
      </c>
      <c r="C1456" s="23" t="n">
        <v>1</v>
      </c>
      <c r="D1456" s="25" t="s">
        <v>71</v>
      </c>
      <c r="E1456" s="19"/>
      <c r="F1456" s="21" t="n">
        <v>1</v>
      </c>
      <c r="G1456" s="21" t="n">
        <v>3</v>
      </c>
      <c r="H1456" s="21"/>
      <c r="I1456" s="21"/>
      <c r="J1456" s="21"/>
      <c r="K1456" s="22" t="n">
        <f aca="false">INDEX('Porte Honorário'!B:D,MATCH(TabJud!D1456,'Porte Honorário'!A:A,0),1)</f>
        <v>309.68</v>
      </c>
      <c r="L1456" s="22" t="n">
        <f aca="false">ROUND(C1456*K1456,2)</f>
        <v>309.68</v>
      </c>
      <c r="M1456" s="22" t="n">
        <f aca="false">IF(E1456&gt;0,ROUND(E1456*'UCO e Filme'!$A$2,2),0)</f>
        <v>0</v>
      </c>
      <c r="N1456" s="22" t="n">
        <f aca="false">IF(I1456&gt;0,ROUND(I1456*'UCO e Filme'!$A$11,2),0)</f>
        <v>0</v>
      </c>
      <c r="O1456" s="22" t="n">
        <f aca="false">ROUND(L1456+M1456+N1456,2)</f>
        <v>309.68</v>
      </c>
    </row>
    <row r="1457" customFormat="false" ht="30.95" hidden="false" customHeight="true" outlineLevel="0" collapsed="false">
      <c r="A1457" s="14" t="s">
        <v>1496</v>
      </c>
      <c r="B1457" s="14"/>
      <c r="C1457" s="14"/>
      <c r="D1457" s="14"/>
      <c r="E1457" s="14"/>
      <c r="F1457" s="14"/>
      <c r="G1457" s="14"/>
      <c r="H1457" s="14"/>
      <c r="I1457" s="14"/>
      <c r="J1457" s="14"/>
      <c r="K1457" s="14"/>
      <c r="L1457" s="14"/>
      <c r="M1457" s="14"/>
      <c r="N1457" s="14"/>
      <c r="O1457" s="14"/>
    </row>
    <row r="1458" customFormat="false" ht="27.75" hidden="false" customHeight="true" outlineLevel="0" collapsed="false">
      <c r="A1458" s="17" t="n">
        <v>30731011</v>
      </c>
      <c r="B1458" s="17" t="s">
        <v>1497</v>
      </c>
      <c r="C1458" s="23" t="n">
        <v>1</v>
      </c>
      <c r="D1458" s="25" t="s">
        <v>69</v>
      </c>
      <c r="E1458" s="19"/>
      <c r="F1458" s="21" t="n">
        <v>1</v>
      </c>
      <c r="G1458" s="21" t="n">
        <v>1</v>
      </c>
      <c r="H1458" s="21"/>
      <c r="I1458" s="21"/>
      <c r="J1458" s="21"/>
      <c r="K1458" s="22" t="n">
        <f aca="false">INDEX('Porte Honorário'!B:D,MATCH(TabJud!D1458,'Porte Honorário'!A:A,0),1)</f>
        <v>209.71</v>
      </c>
      <c r="L1458" s="22" t="n">
        <f aca="false">ROUND(C1458*K1458,2)</f>
        <v>209.71</v>
      </c>
      <c r="M1458" s="22" t="n">
        <f aca="false">IF(E1458&gt;0,ROUND(E1458*'UCO e Filme'!$A$2,2),0)</f>
        <v>0</v>
      </c>
      <c r="N1458" s="22" t="n">
        <f aca="false">IF(I1458&gt;0,ROUND(I1458*'UCO e Filme'!$A$11,2),0)</f>
        <v>0</v>
      </c>
      <c r="O1458" s="22" t="n">
        <f aca="false">ROUND(L1458+M1458+N1458,2)</f>
        <v>209.71</v>
      </c>
    </row>
    <row r="1459" customFormat="false" ht="11.25" hidden="false" customHeight="true" outlineLevel="0" collapsed="false">
      <c r="A1459" s="17" t="n">
        <v>30731020</v>
      </c>
      <c r="B1459" s="17" t="s">
        <v>1498</v>
      </c>
      <c r="C1459" s="23" t="n">
        <v>1</v>
      </c>
      <c r="D1459" s="25" t="s">
        <v>103</v>
      </c>
      <c r="E1459" s="19"/>
      <c r="F1459" s="21" t="n">
        <v>1</v>
      </c>
      <c r="G1459" s="21" t="n">
        <v>1</v>
      </c>
      <c r="H1459" s="21"/>
      <c r="I1459" s="21"/>
      <c r="J1459" s="21"/>
      <c r="K1459" s="22" t="n">
        <f aca="false">INDEX('Porte Honorário'!B:D,MATCH(TabJud!D1459,'Porte Honorário'!A:A,0),1)</f>
        <v>183.5</v>
      </c>
      <c r="L1459" s="22" t="n">
        <f aca="false">ROUND(C1459*K1459,2)</f>
        <v>183.5</v>
      </c>
      <c r="M1459" s="22" t="n">
        <f aca="false">IF(E1459&gt;0,ROUND(E1459*'UCO e Filme'!$A$2,2),0)</f>
        <v>0</v>
      </c>
      <c r="N1459" s="22" t="n">
        <f aca="false">IF(I1459&gt;0,ROUND(I1459*'UCO e Filme'!$A$11,2),0)</f>
        <v>0</v>
      </c>
      <c r="O1459" s="22" t="n">
        <f aca="false">ROUND(L1459+M1459+N1459,2)</f>
        <v>183.5</v>
      </c>
    </row>
    <row r="1460" customFormat="false" ht="11.25" hidden="false" customHeight="true" outlineLevel="0" collapsed="false">
      <c r="A1460" s="17" t="n">
        <v>30731038</v>
      </c>
      <c r="B1460" s="17" t="s">
        <v>1499</v>
      </c>
      <c r="C1460" s="23" t="n">
        <v>1</v>
      </c>
      <c r="D1460" s="25" t="s">
        <v>69</v>
      </c>
      <c r="E1460" s="19"/>
      <c r="F1460" s="21" t="n">
        <v>1</v>
      </c>
      <c r="G1460" s="21" t="n">
        <v>1</v>
      </c>
      <c r="H1460" s="21"/>
      <c r="I1460" s="21"/>
      <c r="J1460" s="21"/>
      <c r="K1460" s="22" t="n">
        <f aca="false">INDEX('Porte Honorário'!B:D,MATCH(TabJud!D1460,'Porte Honorário'!A:A,0),1)</f>
        <v>209.71</v>
      </c>
      <c r="L1460" s="22" t="n">
        <f aca="false">ROUND(C1460*K1460,2)</f>
        <v>209.71</v>
      </c>
      <c r="M1460" s="22" t="n">
        <f aca="false">IF(E1460&gt;0,ROUND(E1460*'UCO e Filme'!$A$2,2),0)</f>
        <v>0</v>
      </c>
      <c r="N1460" s="22" t="n">
        <f aca="false">IF(I1460&gt;0,ROUND(I1460*'UCO e Filme'!$A$11,2),0)</f>
        <v>0</v>
      </c>
      <c r="O1460" s="22" t="n">
        <f aca="false">ROUND(L1460+M1460+N1460,2)</f>
        <v>209.71</v>
      </c>
    </row>
    <row r="1461" customFormat="false" ht="11.25" hidden="false" customHeight="true" outlineLevel="0" collapsed="false">
      <c r="A1461" s="17" t="n">
        <v>30731046</v>
      </c>
      <c r="B1461" s="17" t="s">
        <v>1500</v>
      </c>
      <c r="C1461" s="23" t="n">
        <v>1</v>
      </c>
      <c r="D1461" s="25" t="s">
        <v>103</v>
      </c>
      <c r="E1461" s="19"/>
      <c r="F1461" s="21" t="n">
        <v>1</v>
      </c>
      <c r="G1461" s="21" t="n">
        <v>1</v>
      </c>
      <c r="H1461" s="21"/>
      <c r="I1461" s="21"/>
      <c r="J1461" s="21"/>
      <c r="K1461" s="22" t="n">
        <f aca="false">INDEX('Porte Honorário'!B:D,MATCH(TabJud!D1461,'Porte Honorário'!A:A,0),1)</f>
        <v>183.5</v>
      </c>
      <c r="L1461" s="22" t="n">
        <f aca="false">ROUND(C1461*K1461,2)</f>
        <v>183.5</v>
      </c>
      <c r="M1461" s="22" t="n">
        <f aca="false">IF(E1461&gt;0,ROUND(E1461*'UCO e Filme'!$A$2,2),0)</f>
        <v>0</v>
      </c>
      <c r="N1461" s="22" t="n">
        <f aca="false">IF(I1461&gt;0,ROUND(I1461*'UCO e Filme'!$A$11,2),0)</f>
        <v>0</v>
      </c>
      <c r="O1461" s="22" t="n">
        <f aca="false">ROUND(L1461+M1461+N1461,2)</f>
        <v>183.5</v>
      </c>
    </row>
    <row r="1462" customFormat="false" ht="11.25" hidden="false" customHeight="true" outlineLevel="0" collapsed="false">
      <c r="A1462" s="17" t="n">
        <v>30731054</v>
      </c>
      <c r="B1462" s="17" t="s">
        <v>1501</v>
      </c>
      <c r="C1462" s="23" t="n">
        <v>1</v>
      </c>
      <c r="D1462" s="25" t="s">
        <v>69</v>
      </c>
      <c r="E1462" s="19"/>
      <c r="F1462" s="21" t="n">
        <v>1</v>
      </c>
      <c r="G1462" s="21" t="n">
        <v>2</v>
      </c>
      <c r="H1462" s="21"/>
      <c r="I1462" s="21"/>
      <c r="J1462" s="21"/>
      <c r="K1462" s="22" t="n">
        <f aca="false">INDEX('Porte Honorário'!B:D,MATCH(TabJud!D1462,'Porte Honorário'!A:A,0),1)</f>
        <v>209.71</v>
      </c>
      <c r="L1462" s="22" t="n">
        <f aca="false">ROUND(C1462*K1462,2)</f>
        <v>209.71</v>
      </c>
      <c r="M1462" s="22" t="n">
        <f aca="false">IF(E1462&gt;0,ROUND(E1462*'UCO e Filme'!$A$2,2),0)</f>
        <v>0</v>
      </c>
      <c r="N1462" s="22" t="n">
        <f aca="false">IF(I1462&gt;0,ROUND(I1462*'UCO e Filme'!$A$11,2),0)</f>
        <v>0</v>
      </c>
      <c r="O1462" s="22" t="n">
        <f aca="false">ROUND(L1462+M1462+N1462,2)</f>
        <v>209.71</v>
      </c>
    </row>
    <row r="1463" customFormat="false" ht="11.25" hidden="false" customHeight="true" outlineLevel="0" collapsed="false">
      <c r="A1463" s="17" t="n">
        <v>30731062</v>
      </c>
      <c r="B1463" s="17" t="s">
        <v>1502</v>
      </c>
      <c r="C1463" s="23" t="n">
        <v>1</v>
      </c>
      <c r="D1463" s="25" t="s">
        <v>73</v>
      </c>
      <c r="E1463" s="19"/>
      <c r="F1463" s="21" t="n">
        <v>1</v>
      </c>
      <c r="G1463" s="21" t="n">
        <v>2</v>
      </c>
      <c r="H1463" s="21"/>
      <c r="I1463" s="21"/>
      <c r="J1463" s="21"/>
      <c r="K1463" s="22" t="n">
        <f aca="false">INDEX('Porte Honorário'!B:D,MATCH(TabJud!D1463,'Porte Honorário'!A:A,0),1)</f>
        <v>360.46</v>
      </c>
      <c r="L1463" s="22" t="n">
        <f aca="false">ROUND(C1463*K1463,2)</f>
        <v>360.46</v>
      </c>
      <c r="M1463" s="22" t="n">
        <f aca="false">IF(E1463&gt;0,ROUND(E1463*'UCO e Filme'!$A$2,2),0)</f>
        <v>0</v>
      </c>
      <c r="N1463" s="22" t="n">
        <f aca="false">IF(I1463&gt;0,ROUND(I1463*'UCO e Filme'!$A$11,2),0)</f>
        <v>0</v>
      </c>
      <c r="O1463" s="22" t="n">
        <f aca="false">ROUND(L1463+M1463+N1463,2)</f>
        <v>360.46</v>
      </c>
    </row>
    <row r="1464" customFormat="false" ht="11.25" hidden="false" customHeight="true" outlineLevel="0" collapsed="false">
      <c r="A1464" s="17" t="n">
        <v>30731070</v>
      </c>
      <c r="B1464" s="17" t="s">
        <v>1503</v>
      </c>
      <c r="C1464" s="23" t="n">
        <v>1</v>
      </c>
      <c r="D1464" s="25" t="s">
        <v>337</v>
      </c>
      <c r="E1464" s="19"/>
      <c r="F1464" s="21" t="n">
        <v>1</v>
      </c>
      <c r="G1464" s="21" t="n">
        <v>3</v>
      </c>
      <c r="H1464" s="21"/>
      <c r="I1464" s="21"/>
      <c r="J1464" s="21"/>
      <c r="K1464" s="22" t="n">
        <f aca="false">INDEX('Porte Honorário'!B:D,MATCH(TabJud!D1464,'Porte Honorário'!A:A,0),1)</f>
        <v>417.82</v>
      </c>
      <c r="L1464" s="22" t="n">
        <f aca="false">ROUND(C1464*K1464,2)</f>
        <v>417.82</v>
      </c>
      <c r="M1464" s="22" t="n">
        <f aca="false">IF(E1464&gt;0,ROUND(E1464*'UCO e Filme'!$A$2,2),0)</f>
        <v>0</v>
      </c>
      <c r="N1464" s="22" t="n">
        <f aca="false">IF(I1464&gt;0,ROUND(I1464*'UCO e Filme'!$A$11,2),0)</f>
        <v>0</v>
      </c>
      <c r="O1464" s="22" t="n">
        <f aca="false">ROUND(L1464+M1464+N1464,2)</f>
        <v>417.82</v>
      </c>
    </row>
    <row r="1465" customFormat="false" ht="11.25" hidden="false" customHeight="true" outlineLevel="0" collapsed="false">
      <c r="A1465" s="17" t="n">
        <v>30731089</v>
      </c>
      <c r="B1465" s="17" t="s">
        <v>1504</v>
      </c>
      <c r="C1465" s="23" t="n">
        <v>1</v>
      </c>
      <c r="D1465" s="25" t="s">
        <v>73</v>
      </c>
      <c r="E1465" s="19"/>
      <c r="F1465" s="21" t="n">
        <v>1</v>
      </c>
      <c r="G1465" s="21" t="n">
        <v>1</v>
      </c>
      <c r="H1465" s="21"/>
      <c r="I1465" s="21"/>
      <c r="J1465" s="21"/>
      <c r="K1465" s="22" t="n">
        <f aca="false">INDEX('Porte Honorário'!B:D,MATCH(TabJud!D1465,'Porte Honorário'!A:A,0),1)</f>
        <v>360.46</v>
      </c>
      <c r="L1465" s="22" t="n">
        <f aca="false">ROUND(C1465*K1465,2)</f>
        <v>360.46</v>
      </c>
      <c r="M1465" s="22" t="n">
        <f aca="false">IF(E1465&gt;0,ROUND(E1465*'UCO e Filme'!$A$2,2),0)</f>
        <v>0</v>
      </c>
      <c r="N1465" s="22" t="n">
        <f aca="false">IF(I1465&gt;0,ROUND(I1465*'UCO e Filme'!$A$11,2),0)</f>
        <v>0</v>
      </c>
      <c r="O1465" s="22" t="n">
        <f aca="false">ROUND(L1465+M1465+N1465,2)</f>
        <v>360.46</v>
      </c>
    </row>
    <row r="1466" customFormat="false" ht="11.25" hidden="false" customHeight="true" outlineLevel="0" collapsed="false">
      <c r="A1466" s="17" t="n">
        <v>30731097</v>
      </c>
      <c r="B1466" s="17" t="s">
        <v>1505</v>
      </c>
      <c r="C1466" s="23" t="n">
        <v>1</v>
      </c>
      <c r="D1466" s="25" t="s">
        <v>337</v>
      </c>
      <c r="E1466" s="19"/>
      <c r="F1466" s="21" t="n">
        <v>1</v>
      </c>
      <c r="G1466" s="21" t="n">
        <v>3</v>
      </c>
      <c r="H1466" s="21"/>
      <c r="I1466" s="21"/>
      <c r="J1466" s="21"/>
      <c r="K1466" s="22" t="n">
        <f aca="false">INDEX('Porte Honorário'!B:D,MATCH(TabJud!D1466,'Porte Honorário'!A:A,0),1)</f>
        <v>417.82</v>
      </c>
      <c r="L1466" s="22" t="n">
        <f aca="false">ROUND(C1466*K1466,2)</f>
        <v>417.82</v>
      </c>
      <c r="M1466" s="22" t="n">
        <f aca="false">IF(E1466&gt;0,ROUND(E1466*'UCO e Filme'!$A$2,2),0)</f>
        <v>0</v>
      </c>
      <c r="N1466" s="22" t="n">
        <f aca="false">IF(I1466&gt;0,ROUND(I1466*'UCO e Filme'!$A$11,2),0)</f>
        <v>0</v>
      </c>
      <c r="O1466" s="22" t="n">
        <f aca="false">ROUND(L1466+M1466+N1466,2)</f>
        <v>417.82</v>
      </c>
    </row>
    <row r="1467" customFormat="false" ht="11.25" hidden="false" customHeight="true" outlineLevel="0" collapsed="false">
      <c r="A1467" s="17" t="n">
        <v>30731100</v>
      </c>
      <c r="B1467" s="17" t="s">
        <v>1506</v>
      </c>
      <c r="C1467" s="23" t="n">
        <v>1</v>
      </c>
      <c r="D1467" s="25" t="s">
        <v>71</v>
      </c>
      <c r="E1467" s="19"/>
      <c r="F1467" s="21" t="n">
        <v>1</v>
      </c>
      <c r="G1467" s="21" t="n">
        <v>2</v>
      </c>
      <c r="H1467" s="21"/>
      <c r="I1467" s="21"/>
      <c r="J1467" s="21"/>
      <c r="K1467" s="22" t="n">
        <f aca="false">INDEX('Porte Honorário'!B:D,MATCH(TabJud!D1467,'Porte Honorário'!A:A,0),1)</f>
        <v>309.68</v>
      </c>
      <c r="L1467" s="22" t="n">
        <f aca="false">ROUND(C1467*K1467,2)</f>
        <v>309.68</v>
      </c>
      <c r="M1467" s="22" t="n">
        <f aca="false">IF(E1467&gt;0,ROUND(E1467*'UCO e Filme'!$A$2,2),0)</f>
        <v>0</v>
      </c>
      <c r="N1467" s="22" t="n">
        <f aca="false">IF(I1467&gt;0,ROUND(I1467*'UCO e Filme'!$A$11,2),0)</f>
        <v>0</v>
      </c>
      <c r="O1467" s="22" t="n">
        <f aca="false">ROUND(L1467+M1467+N1467,2)</f>
        <v>309.68</v>
      </c>
    </row>
    <row r="1468" customFormat="false" ht="11.25" hidden="false" customHeight="true" outlineLevel="0" collapsed="false">
      <c r="A1468" s="17" t="n">
        <v>30731119</v>
      </c>
      <c r="B1468" s="17" t="s">
        <v>1507</v>
      </c>
      <c r="C1468" s="23" t="n">
        <v>1</v>
      </c>
      <c r="D1468" s="25" t="s">
        <v>337</v>
      </c>
      <c r="E1468" s="19"/>
      <c r="F1468" s="21" t="n">
        <v>1</v>
      </c>
      <c r="G1468" s="21" t="n">
        <v>3</v>
      </c>
      <c r="H1468" s="21"/>
      <c r="I1468" s="21"/>
      <c r="J1468" s="21"/>
      <c r="K1468" s="22" t="n">
        <f aca="false">INDEX('Porte Honorário'!B:D,MATCH(TabJud!D1468,'Porte Honorário'!A:A,0),1)</f>
        <v>417.82</v>
      </c>
      <c r="L1468" s="22" t="n">
        <f aca="false">ROUND(C1468*K1468,2)</f>
        <v>417.82</v>
      </c>
      <c r="M1468" s="22" t="n">
        <f aca="false">IF(E1468&gt;0,ROUND(E1468*'UCO e Filme'!$A$2,2),0)</f>
        <v>0</v>
      </c>
      <c r="N1468" s="22" t="n">
        <f aca="false">IF(I1468&gt;0,ROUND(I1468*'UCO e Filme'!$A$11,2),0)</f>
        <v>0</v>
      </c>
      <c r="O1468" s="22" t="n">
        <f aca="false">ROUND(L1468+M1468+N1468,2)</f>
        <v>417.82</v>
      </c>
    </row>
    <row r="1469" customFormat="false" ht="11.25" hidden="false" customHeight="true" outlineLevel="0" collapsed="false">
      <c r="A1469" s="17" t="n">
        <v>30731127</v>
      </c>
      <c r="B1469" s="17" t="s">
        <v>1508</v>
      </c>
      <c r="C1469" s="23" t="n">
        <v>1</v>
      </c>
      <c r="D1469" s="25" t="s">
        <v>71</v>
      </c>
      <c r="E1469" s="19"/>
      <c r="F1469" s="21" t="n">
        <v>2</v>
      </c>
      <c r="G1469" s="21" t="n">
        <v>4</v>
      </c>
      <c r="H1469" s="21"/>
      <c r="I1469" s="21"/>
      <c r="J1469" s="21"/>
      <c r="K1469" s="22" t="n">
        <f aca="false">INDEX('Porte Honorário'!B:D,MATCH(TabJud!D1469,'Porte Honorário'!A:A,0),1)</f>
        <v>309.68</v>
      </c>
      <c r="L1469" s="22" t="n">
        <f aca="false">ROUND(C1469*K1469,2)</f>
        <v>309.68</v>
      </c>
      <c r="M1469" s="22" t="n">
        <f aca="false">IF(E1469&gt;0,ROUND(E1469*'UCO e Filme'!$A$2,2),0)</f>
        <v>0</v>
      </c>
      <c r="N1469" s="22" t="n">
        <f aca="false">IF(I1469&gt;0,ROUND(I1469*'UCO e Filme'!$A$11,2),0)</f>
        <v>0</v>
      </c>
      <c r="O1469" s="22" t="n">
        <f aca="false">ROUND(L1469+M1469+N1469,2)</f>
        <v>309.68</v>
      </c>
    </row>
    <row r="1470" customFormat="false" ht="11.25" hidden="false" customHeight="true" outlineLevel="0" collapsed="false">
      <c r="A1470" s="17" t="n">
        <v>30731135</v>
      </c>
      <c r="B1470" s="17" t="s">
        <v>1509</v>
      </c>
      <c r="C1470" s="23" t="n">
        <v>1</v>
      </c>
      <c r="D1470" s="25" t="s">
        <v>71</v>
      </c>
      <c r="E1470" s="19"/>
      <c r="F1470" s="21" t="n">
        <v>1</v>
      </c>
      <c r="G1470" s="21" t="n">
        <v>3</v>
      </c>
      <c r="H1470" s="21"/>
      <c r="I1470" s="21"/>
      <c r="J1470" s="21"/>
      <c r="K1470" s="22" t="n">
        <f aca="false">INDEX('Porte Honorário'!B:D,MATCH(TabJud!D1470,'Porte Honorário'!A:A,0),1)</f>
        <v>309.68</v>
      </c>
      <c r="L1470" s="22" t="n">
        <f aca="false">ROUND(C1470*K1470,2)</f>
        <v>309.68</v>
      </c>
      <c r="M1470" s="22" t="n">
        <f aca="false">IF(E1470&gt;0,ROUND(E1470*'UCO e Filme'!$A$2,2),0)</f>
        <v>0</v>
      </c>
      <c r="N1470" s="22" t="n">
        <f aca="false">IF(I1470&gt;0,ROUND(I1470*'UCO e Filme'!$A$11,2),0)</f>
        <v>0</v>
      </c>
      <c r="O1470" s="22" t="n">
        <f aca="false">ROUND(L1470+M1470+N1470,2)</f>
        <v>309.68</v>
      </c>
    </row>
    <row r="1471" customFormat="false" ht="11.25" hidden="false" customHeight="true" outlineLevel="0" collapsed="false">
      <c r="A1471" s="17" t="n">
        <v>30731143</v>
      </c>
      <c r="B1471" s="17" t="s">
        <v>1510</v>
      </c>
      <c r="C1471" s="23" t="n">
        <v>1</v>
      </c>
      <c r="D1471" s="25" t="s">
        <v>337</v>
      </c>
      <c r="E1471" s="19"/>
      <c r="F1471" s="21" t="n">
        <v>1</v>
      </c>
      <c r="G1471" s="21" t="n">
        <v>3</v>
      </c>
      <c r="H1471" s="21"/>
      <c r="I1471" s="21"/>
      <c r="J1471" s="21"/>
      <c r="K1471" s="22" t="n">
        <f aca="false">INDEX('Porte Honorário'!B:D,MATCH(TabJud!D1471,'Porte Honorário'!A:A,0),1)</f>
        <v>417.82</v>
      </c>
      <c r="L1471" s="22" t="n">
        <f aca="false">ROUND(C1471*K1471,2)</f>
        <v>417.82</v>
      </c>
      <c r="M1471" s="22" t="n">
        <f aca="false">IF(E1471&gt;0,ROUND(E1471*'UCO e Filme'!$A$2,2),0)</f>
        <v>0</v>
      </c>
      <c r="N1471" s="22" t="n">
        <f aca="false">IF(I1471&gt;0,ROUND(I1471*'UCO e Filme'!$A$11,2),0)</f>
        <v>0</v>
      </c>
      <c r="O1471" s="22" t="n">
        <f aca="false">ROUND(L1471+M1471+N1471,2)</f>
        <v>417.82</v>
      </c>
    </row>
    <row r="1472" customFormat="false" ht="11.25" hidden="false" customHeight="true" outlineLevel="0" collapsed="false">
      <c r="A1472" s="17" t="n">
        <v>30731151</v>
      </c>
      <c r="B1472" s="17" t="s">
        <v>1511</v>
      </c>
      <c r="C1472" s="23" t="n">
        <v>1</v>
      </c>
      <c r="D1472" s="25" t="s">
        <v>71</v>
      </c>
      <c r="E1472" s="19"/>
      <c r="F1472" s="21" t="n">
        <v>1</v>
      </c>
      <c r="G1472" s="21" t="n">
        <v>2</v>
      </c>
      <c r="H1472" s="21"/>
      <c r="I1472" s="21"/>
      <c r="J1472" s="21"/>
      <c r="K1472" s="22" t="n">
        <f aca="false">INDEX('Porte Honorário'!B:D,MATCH(TabJud!D1472,'Porte Honorário'!A:A,0),1)</f>
        <v>309.68</v>
      </c>
      <c r="L1472" s="22" t="n">
        <f aca="false">ROUND(C1472*K1472,2)</f>
        <v>309.68</v>
      </c>
      <c r="M1472" s="22" t="n">
        <f aca="false">IF(E1472&gt;0,ROUND(E1472*'UCO e Filme'!$A$2,2),0)</f>
        <v>0</v>
      </c>
      <c r="N1472" s="22" t="n">
        <f aca="false">IF(I1472&gt;0,ROUND(I1472*'UCO e Filme'!$A$11,2),0)</f>
        <v>0</v>
      </c>
      <c r="O1472" s="22" t="n">
        <f aca="false">ROUND(L1472+M1472+N1472,2)</f>
        <v>309.68</v>
      </c>
    </row>
    <row r="1473" customFormat="false" ht="11.25" hidden="false" customHeight="true" outlineLevel="0" collapsed="false">
      <c r="A1473" s="17" t="n">
        <v>30731160</v>
      </c>
      <c r="B1473" s="17" t="s">
        <v>1512</v>
      </c>
      <c r="C1473" s="23" t="n">
        <v>1</v>
      </c>
      <c r="D1473" s="25" t="s">
        <v>69</v>
      </c>
      <c r="E1473" s="19"/>
      <c r="F1473" s="21" t="n">
        <v>1</v>
      </c>
      <c r="G1473" s="21" t="n">
        <v>2</v>
      </c>
      <c r="H1473" s="21"/>
      <c r="I1473" s="21"/>
      <c r="J1473" s="21"/>
      <c r="K1473" s="22" t="n">
        <f aca="false">INDEX('Porte Honorário'!B:D,MATCH(TabJud!D1473,'Porte Honorário'!A:A,0),1)</f>
        <v>209.71</v>
      </c>
      <c r="L1473" s="22" t="n">
        <f aca="false">ROUND(C1473*K1473,2)</f>
        <v>209.71</v>
      </c>
      <c r="M1473" s="22" t="n">
        <f aca="false">IF(E1473&gt;0,ROUND(E1473*'UCO e Filme'!$A$2,2),0)</f>
        <v>0</v>
      </c>
      <c r="N1473" s="22" t="n">
        <f aca="false">IF(I1473&gt;0,ROUND(I1473*'UCO e Filme'!$A$11,2),0)</f>
        <v>0</v>
      </c>
      <c r="O1473" s="22" t="n">
        <f aca="false">ROUND(L1473+M1473+N1473,2)</f>
        <v>209.71</v>
      </c>
    </row>
    <row r="1474" customFormat="false" ht="11.25" hidden="false" customHeight="true" outlineLevel="0" collapsed="false">
      <c r="A1474" s="17" t="n">
        <v>30731178</v>
      </c>
      <c r="B1474" s="17" t="s">
        <v>1513</v>
      </c>
      <c r="C1474" s="23" t="n">
        <v>1</v>
      </c>
      <c r="D1474" s="25" t="s">
        <v>71</v>
      </c>
      <c r="E1474" s="19"/>
      <c r="F1474" s="21" t="n">
        <v>1</v>
      </c>
      <c r="G1474" s="21" t="n">
        <v>2</v>
      </c>
      <c r="H1474" s="21"/>
      <c r="I1474" s="21"/>
      <c r="J1474" s="21"/>
      <c r="K1474" s="22" t="n">
        <f aca="false">INDEX('Porte Honorário'!B:D,MATCH(TabJud!D1474,'Porte Honorário'!A:A,0),1)</f>
        <v>309.68</v>
      </c>
      <c r="L1474" s="22" t="n">
        <f aca="false">ROUND(C1474*K1474,2)</f>
        <v>309.68</v>
      </c>
      <c r="M1474" s="22" t="n">
        <f aca="false">IF(E1474&gt;0,ROUND(E1474*'UCO e Filme'!$A$2,2),0)</f>
        <v>0</v>
      </c>
      <c r="N1474" s="22" t="n">
        <f aca="false">IF(I1474&gt;0,ROUND(I1474*'UCO e Filme'!$A$11,2),0)</f>
        <v>0</v>
      </c>
      <c r="O1474" s="22" t="n">
        <f aca="false">ROUND(L1474+M1474+N1474,2)</f>
        <v>309.68</v>
      </c>
    </row>
    <row r="1475" customFormat="false" ht="11.25" hidden="false" customHeight="true" outlineLevel="0" collapsed="false">
      <c r="A1475" s="17" t="n">
        <v>30731186</v>
      </c>
      <c r="B1475" s="17" t="s">
        <v>1514</v>
      </c>
      <c r="C1475" s="23" t="n">
        <v>1</v>
      </c>
      <c r="D1475" s="25" t="s">
        <v>146</v>
      </c>
      <c r="E1475" s="19"/>
      <c r="F1475" s="21" t="n">
        <v>1</v>
      </c>
      <c r="G1475" s="21" t="n">
        <v>1</v>
      </c>
      <c r="H1475" s="21"/>
      <c r="I1475" s="21"/>
      <c r="J1475" s="21"/>
      <c r="K1475" s="22" t="n">
        <f aca="false">INDEX('Porte Honorário'!B:D,MATCH(TabJud!D1475,'Porte Honorário'!A:A,0),1)</f>
        <v>104.87</v>
      </c>
      <c r="L1475" s="22" t="n">
        <f aca="false">ROUND(C1475*K1475,2)</f>
        <v>104.87</v>
      </c>
      <c r="M1475" s="22" t="n">
        <f aca="false">IF(E1475&gt;0,ROUND(E1475*'UCO e Filme'!$A$2,2),0)</f>
        <v>0</v>
      </c>
      <c r="N1475" s="22" t="n">
        <f aca="false">IF(I1475&gt;0,ROUND(I1475*'UCO e Filme'!$A$11,2),0)</f>
        <v>0</v>
      </c>
      <c r="O1475" s="22" t="n">
        <f aca="false">ROUND(L1475+M1475+N1475,2)</f>
        <v>104.87</v>
      </c>
    </row>
    <row r="1476" customFormat="false" ht="11.25" hidden="false" customHeight="true" outlineLevel="0" collapsed="false">
      <c r="A1476" s="17" t="n">
        <v>30731194</v>
      </c>
      <c r="B1476" s="17" t="s">
        <v>1515</v>
      </c>
      <c r="C1476" s="23" t="n">
        <v>1</v>
      </c>
      <c r="D1476" s="25" t="s">
        <v>103</v>
      </c>
      <c r="E1476" s="19"/>
      <c r="F1476" s="21" t="n">
        <v>1</v>
      </c>
      <c r="G1476" s="21" t="n">
        <v>1</v>
      </c>
      <c r="H1476" s="21"/>
      <c r="I1476" s="21"/>
      <c r="J1476" s="21"/>
      <c r="K1476" s="22" t="n">
        <f aca="false">INDEX('Porte Honorário'!B:D,MATCH(TabJud!D1476,'Porte Honorário'!A:A,0),1)</f>
        <v>183.5</v>
      </c>
      <c r="L1476" s="22" t="n">
        <f aca="false">ROUND(C1476*K1476,2)</f>
        <v>183.5</v>
      </c>
      <c r="M1476" s="22" t="n">
        <f aca="false">IF(E1476&gt;0,ROUND(E1476*'UCO e Filme'!$A$2,2),0)</f>
        <v>0</v>
      </c>
      <c r="N1476" s="22" t="n">
        <f aca="false">IF(I1476&gt;0,ROUND(I1476*'UCO e Filme'!$A$11,2),0)</f>
        <v>0</v>
      </c>
      <c r="O1476" s="22" t="n">
        <f aca="false">ROUND(L1476+M1476+N1476,2)</f>
        <v>183.5</v>
      </c>
    </row>
    <row r="1477" customFormat="false" ht="11.25" hidden="false" customHeight="true" outlineLevel="0" collapsed="false">
      <c r="A1477" s="17" t="n">
        <v>30731208</v>
      </c>
      <c r="B1477" s="17" t="s">
        <v>1516</v>
      </c>
      <c r="C1477" s="23" t="n">
        <v>1</v>
      </c>
      <c r="D1477" s="25" t="s">
        <v>73</v>
      </c>
      <c r="E1477" s="19"/>
      <c r="F1477" s="21" t="n">
        <v>1</v>
      </c>
      <c r="G1477" s="21" t="n">
        <v>1</v>
      </c>
      <c r="H1477" s="21"/>
      <c r="I1477" s="21"/>
      <c r="J1477" s="21"/>
      <c r="K1477" s="22" t="n">
        <f aca="false">INDEX('Porte Honorário'!B:D,MATCH(TabJud!D1477,'Porte Honorário'!A:A,0),1)</f>
        <v>360.46</v>
      </c>
      <c r="L1477" s="22" t="n">
        <f aca="false">ROUND(C1477*K1477,2)</f>
        <v>360.46</v>
      </c>
      <c r="M1477" s="22" t="n">
        <f aca="false">IF(E1477&gt;0,ROUND(E1477*'UCO e Filme'!$A$2,2),0)</f>
        <v>0</v>
      </c>
      <c r="N1477" s="22" t="n">
        <f aca="false">IF(I1477&gt;0,ROUND(I1477*'UCO e Filme'!$A$11,2),0)</f>
        <v>0</v>
      </c>
      <c r="O1477" s="22" t="n">
        <f aca="false">ROUND(L1477+M1477+N1477,2)</f>
        <v>360.46</v>
      </c>
    </row>
    <row r="1478" customFormat="false" ht="11.25" hidden="false" customHeight="true" outlineLevel="0" collapsed="false">
      <c r="A1478" s="17" t="n">
        <v>30731216</v>
      </c>
      <c r="B1478" s="17" t="s">
        <v>1517</v>
      </c>
      <c r="C1478" s="23" t="n">
        <v>1</v>
      </c>
      <c r="D1478" s="25" t="s">
        <v>337</v>
      </c>
      <c r="E1478" s="19"/>
      <c r="F1478" s="21" t="n">
        <v>1</v>
      </c>
      <c r="G1478" s="21" t="n">
        <v>4</v>
      </c>
      <c r="H1478" s="21"/>
      <c r="I1478" s="21"/>
      <c r="J1478" s="21"/>
      <c r="K1478" s="22" t="n">
        <f aca="false">INDEX('Porte Honorário'!B:D,MATCH(TabJud!D1478,'Porte Honorário'!A:A,0),1)</f>
        <v>417.82</v>
      </c>
      <c r="L1478" s="22" t="n">
        <f aca="false">ROUND(C1478*K1478,2)</f>
        <v>417.82</v>
      </c>
      <c r="M1478" s="22" t="n">
        <f aca="false">IF(E1478&gt;0,ROUND(E1478*'UCO e Filme'!$A$2,2),0)</f>
        <v>0</v>
      </c>
      <c r="N1478" s="22" t="n">
        <f aca="false">IF(I1478&gt;0,ROUND(I1478*'UCO e Filme'!$A$11,2),0)</f>
        <v>0</v>
      </c>
      <c r="O1478" s="22" t="n">
        <f aca="false">ROUND(L1478+M1478+N1478,2)</f>
        <v>417.82</v>
      </c>
    </row>
    <row r="1479" customFormat="false" ht="11.25" hidden="false" customHeight="true" outlineLevel="0" collapsed="false">
      <c r="A1479" s="17" t="n">
        <v>30731224</v>
      </c>
      <c r="B1479" s="17" t="s">
        <v>1518</v>
      </c>
      <c r="C1479" s="23" t="n">
        <v>1</v>
      </c>
      <c r="D1479" s="25" t="s">
        <v>71</v>
      </c>
      <c r="E1479" s="19"/>
      <c r="F1479" s="21" t="n">
        <v>2</v>
      </c>
      <c r="G1479" s="21" t="n">
        <v>4</v>
      </c>
      <c r="H1479" s="21"/>
      <c r="I1479" s="21"/>
      <c r="J1479" s="21"/>
      <c r="K1479" s="22" t="n">
        <f aca="false">INDEX('Porte Honorário'!B:D,MATCH(TabJud!D1479,'Porte Honorário'!A:A,0),1)</f>
        <v>309.68</v>
      </c>
      <c r="L1479" s="22" t="n">
        <f aca="false">ROUND(C1479*K1479,2)</f>
        <v>309.68</v>
      </c>
      <c r="M1479" s="22" t="n">
        <f aca="false">IF(E1479&gt;0,ROUND(E1479*'UCO e Filme'!$A$2,2),0)</f>
        <v>0</v>
      </c>
      <c r="N1479" s="22" t="n">
        <f aca="false">IF(I1479&gt;0,ROUND(I1479*'UCO e Filme'!$A$11,2),0)</f>
        <v>0</v>
      </c>
      <c r="O1479" s="22" t="n">
        <f aca="false">ROUND(L1479+M1479+N1479,2)</f>
        <v>309.68</v>
      </c>
    </row>
    <row r="1480" customFormat="false" ht="11.25" hidden="false" customHeight="true" outlineLevel="0" collapsed="false">
      <c r="A1480" s="17" t="n">
        <v>30731232</v>
      </c>
      <c r="B1480" s="17" t="s">
        <v>1519</v>
      </c>
      <c r="C1480" s="23" t="n">
        <v>1</v>
      </c>
      <c r="D1480" s="25" t="s">
        <v>69</v>
      </c>
      <c r="E1480" s="19"/>
      <c r="F1480" s="21" t="n">
        <v>1</v>
      </c>
      <c r="G1480" s="21" t="n">
        <v>1</v>
      </c>
      <c r="H1480" s="21"/>
      <c r="I1480" s="21"/>
      <c r="J1480" s="21"/>
      <c r="K1480" s="22" t="n">
        <f aca="false">INDEX('Porte Honorário'!B:D,MATCH(TabJud!D1480,'Porte Honorário'!A:A,0),1)</f>
        <v>209.71</v>
      </c>
      <c r="L1480" s="22" t="n">
        <f aca="false">ROUND(C1480*K1480,2)</f>
        <v>209.71</v>
      </c>
      <c r="M1480" s="22" t="n">
        <f aca="false">IF(E1480&gt;0,ROUND(E1480*'UCO e Filme'!$A$2,2),0)</f>
        <v>0</v>
      </c>
      <c r="N1480" s="22" t="n">
        <f aca="false">IF(I1480&gt;0,ROUND(I1480*'UCO e Filme'!$A$11,2),0)</f>
        <v>0</v>
      </c>
      <c r="O1480" s="22" t="n">
        <f aca="false">ROUND(L1480+M1480+N1480,2)</f>
        <v>209.71</v>
      </c>
    </row>
    <row r="1481" customFormat="false" ht="30.95" hidden="false" customHeight="true" outlineLevel="0" collapsed="false">
      <c r="A1481" s="14" t="s">
        <v>1520</v>
      </c>
      <c r="B1481" s="14"/>
      <c r="C1481" s="14"/>
      <c r="D1481" s="14"/>
      <c r="E1481" s="14"/>
      <c r="F1481" s="14"/>
      <c r="G1481" s="14"/>
      <c r="H1481" s="14"/>
      <c r="I1481" s="14"/>
      <c r="J1481" s="14"/>
      <c r="K1481" s="14"/>
      <c r="L1481" s="14"/>
      <c r="M1481" s="14"/>
      <c r="N1481" s="14"/>
      <c r="O1481" s="14"/>
    </row>
    <row r="1482" customFormat="false" ht="27.75" hidden="false" customHeight="true" outlineLevel="0" collapsed="false">
      <c r="A1482" s="17" t="n">
        <v>30732018</v>
      </c>
      <c r="B1482" s="17" t="s">
        <v>1521</v>
      </c>
      <c r="C1482" s="23" t="n">
        <v>1</v>
      </c>
      <c r="D1482" s="25" t="s">
        <v>473</v>
      </c>
      <c r="E1482" s="19"/>
      <c r="F1482" s="21" t="n">
        <v>3</v>
      </c>
      <c r="G1482" s="21" t="n">
        <v>5</v>
      </c>
      <c r="H1482" s="21"/>
      <c r="I1482" s="21"/>
      <c r="J1482" s="21"/>
      <c r="K1482" s="22" t="n">
        <f aca="false">INDEX('Porte Honorário'!B:D,MATCH(TabJud!D1482,'Porte Honorário'!A:A,0),1)</f>
        <v>1491.02</v>
      </c>
      <c r="L1482" s="22" t="n">
        <f aca="false">ROUND(C1482*K1482,2)</f>
        <v>1491.02</v>
      </c>
      <c r="M1482" s="22" t="n">
        <f aca="false">IF(E1482&gt;0,ROUND(E1482*'UCO e Filme'!$A$2,2),0)</f>
        <v>0</v>
      </c>
      <c r="N1482" s="22" t="n">
        <f aca="false">IF(I1482&gt;0,ROUND(I1482*'UCO e Filme'!$A$11,2),0)</f>
        <v>0</v>
      </c>
      <c r="O1482" s="22" t="n">
        <f aca="false">ROUND(L1482+M1482+N1482,2)</f>
        <v>1491.02</v>
      </c>
    </row>
    <row r="1483" customFormat="false" ht="11.25" hidden="false" customHeight="true" outlineLevel="0" collapsed="false">
      <c r="A1483" s="17" t="n">
        <v>30732026</v>
      </c>
      <c r="B1483" s="17" t="s">
        <v>1522</v>
      </c>
      <c r="C1483" s="23" t="n">
        <v>1</v>
      </c>
      <c r="D1483" s="25" t="s">
        <v>310</v>
      </c>
      <c r="E1483" s="19"/>
      <c r="F1483" s="21" t="n">
        <v>2</v>
      </c>
      <c r="G1483" s="21" t="n">
        <v>2</v>
      </c>
      <c r="H1483" s="21"/>
      <c r="I1483" s="21"/>
      <c r="J1483" s="21"/>
      <c r="K1483" s="22" t="n">
        <f aca="false">INDEX('Porte Honorário'!B:D,MATCH(TabJud!D1483,'Porte Honorário'!A:A,0),1)</f>
        <v>802.86</v>
      </c>
      <c r="L1483" s="22" t="n">
        <f aca="false">ROUND(C1483*K1483,2)</f>
        <v>802.86</v>
      </c>
      <c r="M1483" s="22" t="n">
        <f aca="false">IF(E1483&gt;0,ROUND(E1483*'UCO e Filme'!$A$2,2),0)</f>
        <v>0</v>
      </c>
      <c r="N1483" s="22" t="n">
        <f aca="false">IF(I1483&gt;0,ROUND(I1483*'UCO e Filme'!$A$11,2),0)</f>
        <v>0</v>
      </c>
      <c r="O1483" s="22" t="n">
        <f aca="false">ROUND(L1483+M1483+N1483,2)</f>
        <v>802.86</v>
      </c>
    </row>
    <row r="1484" customFormat="false" ht="11.25" hidden="false" customHeight="true" outlineLevel="0" collapsed="false">
      <c r="A1484" s="17" t="n">
        <v>30732034</v>
      </c>
      <c r="B1484" s="17" t="s">
        <v>1523</v>
      </c>
      <c r="C1484" s="23" t="n">
        <v>1</v>
      </c>
      <c r="D1484" s="25" t="s">
        <v>343</v>
      </c>
      <c r="E1484" s="19"/>
      <c r="F1484" s="21" t="n">
        <v>2</v>
      </c>
      <c r="G1484" s="21" t="n">
        <v>5</v>
      </c>
      <c r="H1484" s="21"/>
      <c r="I1484" s="21"/>
      <c r="J1484" s="21"/>
      <c r="K1484" s="22" t="n">
        <f aca="false">INDEX('Porte Honorário'!B:D,MATCH(TabJud!D1484,'Porte Honorário'!A:A,0),1)</f>
        <v>909.36</v>
      </c>
      <c r="L1484" s="22" t="n">
        <f aca="false">ROUND(C1484*K1484,2)</f>
        <v>909.36</v>
      </c>
      <c r="M1484" s="22" t="n">
        <f aca="false">IF(E1484&gt;0,ROUND(E1484*'UCO e Filme'!$A$2,2),0)</f>
        <v>0</v>
      </c>
      <c r="N1484" s="22" t="n">
        <f aca="false">IF(I1484&gt;0,ROUND(I1484*'UCO e Filme'!$A$11,2),0)</f>
        <v>0</v>
      </c>
      <c r="O1484" s="22" t="n">
        <f aca="false">ROUND(L1484+M1484+N1484,2)</f>
        <v>909.36</v>
      </c>
    </row>
    <row r="1485" customFormat="false" ht="11.25" hidden="false" customHeight="true" outlineLevel="0" collapsed="false">
      <c r="A1485" s="17" t="n">
        <v>30732085</v>
      </c>
      <c r="B1485" s="17" t="s">
        <v>1524</v>
      </c>
      <c r="C1485" s="23" t="n">
        <v>1</v>
      </c>
      <c r="D1485" s="25" t="s">
        <v>343</v>
      </c>
      <c r="E1485" s="19"/>
      <c r="F1485" s="21" t="n">
        <v>2</v>
      </c>
      <c r="G1485" s="21" t="n">
        <v>5</v>
      </c>
      <c r="H1485" s="21"/>
      <c r="I1485" s="21"/>
      <c r="J1485" s="21"/>
      <c r="K1485" s="22" t="n">
        <f aca="false">INDEX('Porte Honorário'!B:D,MATCH(TabJud!D1485,'Porte Honorário'!A:A,0),1)</f>
        <v>909.36</v>
      </c>
      <c r="L1485" s="22" t="n">
        <f aca="false">ROUND(C1485*K1485,2)</f>
        <v>909.36</v>
      </c>
      <c r="M1485" s="22" t="n">
        <f aca="false">IF(E1485&gt;0,ROUND(E1485*'UCO e Filme'!$A$2,2),0)</f>
        <v>0</v>
      </c>
      <c r="N1485" s="22" t="n">
        <f aca="false">IF(I1485&gt;0,ROUND(I1485*'UCO e Filme'!$A$11,2),0)</f>
        <v>0</v>
      </c>
      <c r="O1485" s="22" t="n">
        <f aca="false">ROUND(L1485+M1485+N1485,2)</f>
        <v>909.36</v>
      </c>
    </row>
    <row r="1486" customFormat="false" ht="11.25" hidden="false" customHeight="true" outlineLevel="0" collapsed="false">
      <c r="A1486" s="17" t="n">
        <v>30732093</v>
      </c>
      <c r="B1486" s="17" t="s">
        <v>1525</v>
      </c>
      <c r="C1486" s="23" t="n">
        <v>1</v>
      </c>
      <c r="D1486" s="25" t="s">
        <v>264</v>
      </c>
      <c r="E1486" s="19"/>
      <c r="F1486" s="21" t="n">
        <v>2</v>
      </c>
      <c r="G1486" s="21" t="n">
        <v>4</v>
      </c>
      <c r="H1486" s="21"/>
      <c r="I1486" s="21"/>
      <c r="J1486" s="21"/>
      <c r="K1486" s="22" t="n">
        <f aca="false">INDEX('Porte Honorário'!B:D,MATCH(TabJud!D1486,'Porte Honorário'!A:A,0),1)</f>
        <v>852.02</v>
      </c>
      <c r="L1486" s="22" t="n">
        <f aca="false">ROUND(C1486*K1486,2)</f>
        <v>852.02</v>
      </c>
      <c r="M1486" s="22" t="n">
        <f aca="false">IF(E1486&gt;0,ROUND(E1486*'UCO e Filme'!$A$2,2),0)</f>
        <v>0</v>
      </c>
      <c r="N1486" s="22" t="n">
        <f aca="false">IF(I1486&gt;0,ROUND(I1486*'UCO e Filme'!$A$11,2),0)</f>
        <v>0</v>
      </c>
      <c r="O1486" s="22" t="n">
        <f aca="false">ROUND(L1486+M1486+N1486,2)</f>
        <v>852.02</v>
      </c>
    </row>
    <row r="1487" customFormat="false" ht="11.25" hidden="false" customHeight="true" outlineLevel="0" collapsed="false">
      <c r="A1487" s="17" t="n">
        <v>30732107</v>
      </c>
      <c r="B1487" s="17" t="s">
        <v>1526</v>
      </c>
      <c r="C1487" s="23" t="n">
        <v>1</v>
      </c>
      <c r="D1487" s="25" t="s">
        <v>264</v>
      </c>
      <c r="E1487" s="19"/>
      <c r="F1487" s="21" t="n">
        <v>2</v>
      </c>
      <c r="G1487" s="21" t="n">
        <v>4</v>
      </c>
      <c r="H1487" s="21"/>
      <c r="I1487" s="21"/>
      <c r="J1487" s="21"/>
      <c r="K1487" s="22" t="n">
        <f aca="false">INDEX('Porte Honorário'!B:D,MATCH(TabJud!D1487,'Porte Honorário'!A:A,0),1)</f>
        <v>852.02</v>
      </c>
      <c r="L1487" s="22" t="n">
        <f aca="false">ROUND(C1487*K1487,2)</f>
        <v>852.02</v>
      </c>
      <c r="M1487" s="22" t="n">
        <f aca="false">IF(E1487&gt;0,ROUND(E1487*'UCO e Filme'!$A$2,2),0)</f>
        <v>0</v>
      </c>
      <c r="N1487" s="22" t="n">
        <f aca="false">IF(I1487&gt;0,ROUND(I1487*'UCO e Filme'!$A$11,2),0)</f>
        <v>0</v>
      </c>
      <c r="O1487" s="22" t="n">
        <f aca="false">ROUND(L1487+M1487+N1487,2)</f>
        <v>852.02</v>
      </c>
    </row>
    <row r="1488" customFormat="false" ht="11.25" hidden="false" customHeight="true" outlineLevel="0" collapsed="false">
      <c r="A1488" s="17" t="n">
        <v>30732115</v>
      </c>
      <c r="B1488" s="17" t="s">
        <v>1527</v>
      </c>
      <c r="C1488" s="23" t="n">
        <v>1</v>
      </c>
      <c r="D1488" s="25" t="s">
        <v>335</v>
      </c>
      <c r="E1488" s="19"/>
      <c r="F1488" s="21" t="n">
        <v>2</v>
      </c>
      <c r="G1488" s="21" t="n">
        <v>4</v>
      </c>
      <c r="H1488" s="21"/>
      <c r="I1488" s="21"/>
      <c r="J1488" s="21"/>
      <c r="K1488" s="22" t="n">
        <f aca="false">INDEX('Porte Honorário'!B:D,MATCH(TabJud!D1488,'Porte Honorário'!A:A,0),1)</f>
        <v>1091.25</v>
      </c>
      <c r="L1488" s="22" t="n">
        <f aca="false">ROUND(C1488*K1488,2)</f>
        <v>1091.25</v>
      </c>
      <c r="M1488" s="22" t="n">
        <f aca="false">IF(E1488&gt;0,ROUND(E1488*'UCO e Filme'!$A$2,2),0)</f>
        <v>0</v>
      </c>
      <c r="N1488" s="22" t="n">
        <f aca="false">IF(I1488&gt;0,ROUND(I1488*'UCO e Filme'!$A$11,2),0)</f>
        <v>0</v>
      </c>
      <c r="O1488" s="22" t="n">
        <f aca="false">ROUND(L1488+M1488+N1488,2)</f>
        <v>1091.25</v>
      </c>
    </row>
    <row r="1489" customFormat="false" ht="11.25" hidden="false" customHeight="true" outlineLevel="0" collapsed="false">
      <c r="A1489" s="17" t="n">
        <v>30732123</v>
      </c>
      <c r="B1489" s="17" t="s">
        <v>1528</v>
      </c>
      <c r="C1489" s="23" t="n">
        <v>1</v>
      </c>
      <c r="D1489" s="25" t="s">
        <v>385</v>
      </c>
      <c r="E1489" s="19"/>
      <c r="F1489" s="21" t="n">
        <v>1</v>
      </c>
      <c r="G1489" s="21" t="n">
        <v>3</v>
      </c>
      <c r="H1489" s="21"/>
      <c r="I1489" s="21"/>
      <c r="J1489" s="21"/>
      <c r="K1489" s="22" t="n">
        <f aca="false">INDEX('Porte Honorário'!B:D,MATCH(TabJud!D1489,'Porte Honorário'!A:A,0),1)</f>
        <v>766.81</v>
      </c>
      <c r="L1489" s="22" t="n">
        <f aca="false">ROUND(C1489*K1489,2)</f>
        <v>766.81</v>
      </c>
      <c r="M1489" s="22" t="n">
        <f aca="false">IF(E1489&gt;0,ROUND(E1489*'UCO e Filme'!$A$2,2),0)</f>
        <v>0</v>
      </c>
      <c r="N1489" s="22" t="n">
        <f aca="false">IF(I1489&gt;0,ROUND(I1489*'UCO e Filme'!$A$11,2),0)</f>
        <v>0</v>
      </c>
      <c r="O1489" s="22" t="n">
        <f aca="false">ROUND(L1489+M1489+N1489,2)</f>
        <v>766.81</v>
      </c>
    </row>
    <row r="1490" customFormat="false" ht="11.25" hidden="false" customHeight="true" outlineLevel="0" collapsed="false">
      <c r="A1490" s="17" t="n">
        <v>30732131</v>
      </c>
      <c r="B1490" s="17" t="s">
        <v>1529</v>
      </c>
      <c r="C1490" s="23" t="n">
        <v>1</v>
      </c>
      <c r="D1490" s="25" t="s">
        <v>385</v>
      </c>
      <c r="E1490" s="19"/>
      <c r="F1490" s="21" t="n">
        <v>1</v>
      </c>
      <c r="G1490" s="21" t="n">
        <v>3</v>
      </c>
      <c r="H1490" s="21"/>
      <c r="I1490" s="21"/>
      <c r="J1490" s="21"/>
      <c r="K1490" s="22" t="n">
        <f aca="false">INDEX('Porte Honorário'!B:D,MATCH(TabJud!D1490,'Porte Honorário'!A:A,0),1)</f>
        <v>766.81</v>
      </c>
      <c r="L1490" s="22" t="n">
        <f aca="false">ROUND(C1490*K1490,2)</f>
        <v>766.81</v>
      </c>
      <c r="M1490" s="22" t="n">
        <f aca="false">IF(E1490&gt;0,ROUND(E1490*'UCO e Filme'!$A$2,2),0)</f>
        <v>0</v>
      </c>
      <c r="N1490" s="22" t="n">
        <f aca="false">IF(I1490&gt;0,ROUND(I1490*'UCO e Filme'!$A$11,2),0)</f>
        <v>0</v>
      </c>
      <c r="O1490" s="22" t="n">
        <f aca="false">ROUND(L1490+M1490+N1490,2)</f>
        <v>766.81</v>
      </c>
    </row>
    <row r="1491" customFormat="false" ht="30.95" hidden="false" customHeight="true" outlineLevel="0" collapsed="false">
      <c r="A1491" s="14" t="s">
        <v>1530</v>
      </c>
      <c r="B1491" s="14"/>
      <c r="C1491" s="14"/>
      <c r="D1491" s="14"/>
      <c r="E1491" s="14"/>
      <c r="F1491" s="14"/>
      <c r="G1491" s="14"/>
      <c r="H1491" s="14"/>
      <c r="I1491" s="14"/>
      <c r="J1491" s="14"/>
      <c r="K1491" s="14"/>
      <c r="L1491" s="14"/>
      <c r="M1491" s="14"/>
      <c r="N1491" s="14"/>
      <c r="O1491" s="14"/>
    </row>
    <row r="1492" customFormat="false" ht="27.75" hidden="false" customHeight="true" outlineLevel="0" collapsed="false">
      <c r="A1492" s="17" t="n">
        <v>30733014</v>
      </c>
      <c r="B1492" s="17" t="s">
        <v>1531</v>
      </c>
      <c r="C1492" s="23" t="n">
        <v>1</v>
      </c>
      <c r="D1492" s="25" t="s">
        <v>335</v>
      </c>
      <c r="E1492" s="19" t="n">
        <v>33.8</v>
      </c>
      <c r="F1492" s="21" t="n">
        <v>1</v>
      </c>
      <c r="G1492" s="21" t="n">
        <v>5</v>
      </c>
      <c r="H1492" s="21"/>
      <c r="I1492" s="21"/>
      <c r="J1492" s="21"/>
      <c r="K1492" s="22" t="n">
        <f aca="false">INDEX('Porte Honorário'!B:D,MATCH(TabJud!D1492,'Porte Honorário'!A:A,0),1)</f>
        <v>1091.25</v>
      </c>
      <c r="L1492" s="22" t="n">
        <f aca="false">ROUND(C1492*K1492,2)</f>
        <v>1091.25</v>
      </c>
      <c r="M1492" s="22" t="n">
        <f aca="false">IF(E1492&gt;0,ROUND(E1492*'UCO e Filme'!$A$2,2),0)</f>
        <v>637.47</v>
      </c>
      <c r="N1492" s="22" t="n">
        <f aca="false">IF(I1492&gt;0,ROUND(I1492*'UCO e Filme'!$A$11,2),0)</f>
        <v>0</v>
      </c>
      <c r="O1492" s="22" t="n">
        <f aca="false">ROUND(L1492+M1492+N1492,2)</f>
        <v>1728.72</v>
      </c>
    </row>
    <row r="1493" customFormat="false" ht="11.25" hidden="false" customHeight="true" outlineLevel="0" collapsed="false">
      <c r="A1493" s="17" t="n">
        <v>30733022</v>
      </c>
      <c r="B1493" s="17" t="s">
        <v>1532</v>
      </c>
      <c r="C1493" s="23" t="n">
        <v>1</v>
      </c>
      <c r="D1493" s="25" t="s">
        <v>264</v>
      </c>
      <c r="E1493" s="19" t="n">
        <v>33.8</v>
      </c>
      <c r="F1493" s="21" t="n">
        <v>1</v>
      </c>
      <c r="G1493" s="21" t="n">
        <v>4</v>
      </c>
      <c r="H1493" s="21"/>
      <c r="I1493" s="21"/>
      <c r="J1493" s="21"/>
      <c r="K1493" s="22" t="n">
        <f aca="false">INDEX('Porte Honorário'!B:D,MATCH(TabJud!D1493,'Porte Honorário'!A:A,0),1)</f>
        <v>852.02</v>
      </c>
      <c r="L1493" s="22" t="n">
        <f aca="false">ROUND(C1493*K1493,2)</f>
        <v>852.02</v>
      </c>
      <c r="M1493" s="22" t="n">
        <f aca="false">IF(E1493&gt;0,ROUND(E1493*'UCO e Filme'!$A$2,2),0)</f>
        <v>637.47</v>
      </c>
      <c r="N1493" s="22" t="n">
        <f aca="false">IF(I1493&gt;0,ROUND(I1493*'UCO e Filme'!$A$11,2),0)</f>
        <v>0</v>
      </c>
      <c r="O1493" s="22" t="n">
        <f aca="false">ROUND(L1493+M1493+N1493,2)</f>
        <v>1489.49</v>
      </c>
    </row>
    <row r="1494" customFormat="false" ht="11.25" hidden="false" customHeight="true" outlineLevel="0" collapsed="false">
      <c r="A1494" s="17" t="n">
        <v>30733030</v>
      </c>
      <c r="B1494" s="17" t="s">
        <v>1533</v>
      </c>
      <c r="C1494" s="23" t="n">
        <v>1</v>
      </c>
      <c r="D1494" s="25" t="s">
        <v>264</v>
      </c>
      <c r="E1494" s="19" t="n">
        <v>33.8</v>
      </c>
      <c r="F1494" s="21" t="n">
        <v>1</v>
      </c>
      <c r="G1494" s="21" t="n">
        <v>4</v>
      </c>
      <c r="H1494" s="21"/>
      <c r="I1494" s="21"/>
      <c r="J1494" s="21"/>
      <c r="K1494" s="22" t="n">
        <f aca="false">INDEX('Porte Honorário'!B:D,MATCH(TabJud!D1494,'Porte Honorário'!A:A,0),1)</f>
        <v>852.02</v>
      </c>
      <c r="L1494" s="22" t="n">
        <f aca="false">ROUND(C1494*K1494,2)</f>
        <v>852.02</v>
      </c>
      <c r="M1494" s="22" t="n">
        <f aca="false">IF(E1494&gt;0,ROUND(E1494*'UCO e Filme'!$A$2,2),0)</f>
        <v>637.47</v>
      </c>
      <c r="N1494" s="22" t="n">
        <f aca="false">IF(I1494&gt;0,ROUND(I1494*'UCO e Filme'!$A$11,2),0)</f>
        <v>0</v>
      </c>
      <c r="O1494" s="22" t="n">
        <f aca="false">ROUND(L1494+M1494+N1494,2)</f>
        <v>1489.49</v>
      </c>
    </row>
    <row r="1495" customFormat="false" ht="11.25" hidden="false" customHeight="true" outlineLevel="0" collapsed="false">
      <c r="A1495" s="17" t="n">
        <v>30733049</v>
      </c>
      <c r="B1495" s="17" t="s">
        <v>1534</v>
      </c>
      <c r="C1495" s="23" t="n">
        <v>1</v>
      </c>
      <c r="D1495" s="25" t="s">
        <v>490</v>
      </c>
      <c r="E1495" s="19" t="n">
        <v>38.5</v>
      </c>
      <c r="F1495" s="21" t="n">
        <v>1</v>
      </c>
      <c r="G1495" s="21" t="n">
        <v>6</v>
      </c>
      <c r="H1495" s="21"/>
      <c r="I1495" s="21"/>
      <c r="J1495" s="21"/>
      <c r="K1495" s="22" t="n">
        <f aca="false">INDEX('Porte Honorário'!B:D,MATCH(TabJud!D1495,'Porte Honorário'!A:A,0),1)</f>
        <v>1409.1</v>
      </c>
      <c r="L1495" s="22" t="n">
        <f aca="false">ROUND(C1495*K1495,2)</f>
        <v>1409.1</v>
      </c>
      <c r="M1495" s="22" t="n">
        <f aca="false">IF(E1495&gt;0,ROUND(E1495*'UCO e Filme'!$A$2,2),0)</f>
        <v>726.11</v>
      </c>
      <c r="N1495" s="22" t="n">
        <f aca="false">IF(I1495&gt;0,ROUND(I1495*'UCO e Filme'!$A$11,2),0)</f>
        <v>0</v>
      </c>
      <c r="O1495" s="22" t="n">
        <f aca="false">ROUND(L1495+M1495+N1495,2)</f>
        <v>2135.21</v>
      </c>
    </row>
    <row r="1496" customFormat="false" ht="11.25" hidden="false" customHeight="true" outlineLevel="0" collapsed="false">
      <c r="A1496" s="17" t="n">
        <v>30733057</v>
      </c>
      <c r="B1496" s="17" t="s">
        <v>1535</v>
      </c>
      <c r="C1496" s="23" t="n">
        <v>1</v>
      </c>
      <c r="D1496" s="25" t="s">
        <v>264</v>
      </c>
      <c r="E1496" s="19" t="n">
        <v>33.8</v>
      </c>
      <c r="F1496" s="21" t="n">
        <v>1</v>
      </c>
      <c r="G1496" s="21" t="n">
        <v>4</v>
      </c>
      <c r="H1496" s="21"/>
      <c r="I1496" s="21"/>
      <c r="J1496" s="21"/>
      <c r="K1496" s="22" t="n">
        <f aca="false">INDEX('Porte Honorário'!B:D,MATCH(TabJud!D1496,'Porte Honorário'!A:A,0),1)</f>
        <v>852.02</v>
      </c>
      <c r="L1496" s="22" t="n">
        <f aca="false">ROUND(C1496*K1496,2)</f>
        <v>852.02</v>
      </c>
      <c r="M1496" s="22" t="n">
        <f aca="false">IF(E1496&gt;0,ROUND(E1496*'UCO e Filme'!$A$2,2),0)</f>
        <v>637.47</v>
      </c>
      <c r="N1496" s="22" t="n">
        <f aca="false">IF(I1496&gt;0,ROUND(I1496*'UCO e Filme'!$A$11,2),0)</f>
        <v>0</v>
      </c>
      <c r="O1496" s="22" t="n">
        <f aca="false">ROUND(L1496+M1496+N1496,2)</f>
        <v>1489.49</v>
      </c>
    </row>
    <row r="1497" customFormat="false" ht="11.25" hidden="false" customHeight="true" outlineLevel="0" collapsed="false">
      <c r="A1497" s="17" t="n">
        <v>30733065</v>
      </c>
      <c r="B1497" s="17" t="s">
        <v>1536</v>
      </c>
      <c r="C1497" s="23" t="n">
        <v>1</v>
      </c>
      <c r="D1497" s="25" t="s">
        <v>490</v>
      </c>
      <c r="E1497" s="19" t="n">
        <v>38.5</v>
      </c>
      <c r="F1497" s="21" t="n">
        <v>1</v>
      </c>
      <c r="G1497" s="21" t="n">
        <v>6</v>
      </c>
      <c r="H1497" s="21"/>
      <c r="I1497" s="21"/>
      <c r="J1497" s="21"/>
      <c r="K1497" s="22" t="n">
        <f aca="false">INDEX('Porte Honorário'!B:D,MATCH(TabJud!D1497,'Porte Honorário'!A:A,0),1)</f>
        <v>1409.1</v>
      </c>
      <c r="L1497" s="22" t="n">
        <f aca="false">ROUND(C1497*K1497,2)</f>
        <v>1409.1</v>
      </c>
      <c r="M1497" s="22" t="n">
        <f aca="false">IF(E1497&gt;0,ROUND(E1497*'UCO e Filme'!$A$2,2),0)</f>
        <v>726.11</v>
      </c>
      <c r="N1497" s="22" t="n">
        <f aca="false">IF(I1497&gt;0,ROUND(I1497*'UCO e Filme'!$A$11,2),0)</f>
        <v>0</v>
      </c>
      <c r="O1497" s="22" t="n">
        <f aca="false">ROUND(L1497+M1497+N1497,2)</f>
        <v>2135.21</v>
      </c>
    </row>
    <row r="1498" customFormat="false" ht="11.25" hidden="false" customHeight="true" outlineLevel="0" collapsed="false">
      <c r="A1498" s="17" t="n">
        <v>30733073</v>
      </c>
      <c r="B1498" s="17" t="s">
        <v>1537</v>
      </c>
      <c r="C1498" s="23" t="n">
        <v>1</v>
      </c>
      <c r="D1498" s="25" t="s">
        <v>490</v>
      </c>
      <c r="E1498" s="19" t="n">
        <v>38.5</v>
      </c>
      <c r="F1498" s="21" t="n">
        <v>1</v>
      </c>
      <c r="G1498" s="21" t="n">
        <v>6</v>
      </c>
      <c r="H1498" s="21"/>
      <c r="I1498" s="21"/>
      <c r="J1498" s="21"/>
      <c r="K1498" s="22" t="n">
        <f aca="false">INDEX('Porte Honorário'!B:D,MATCH(TabJud!D1498,'Porte Honorário'!A:A,0),1)</f>
        <v>1409.1</v>
      </c>
      <c r="L1498" s="22" t="n">
        <f aca="false">ROUND(C1498*K1498,2)</f>
        <v>1409.1</v>
      </c>
      <c r="M1498" s="22" t="n">
        <f aca="false">IF(E1498&gt;0,ROUND(E1498*'UCO e Filme'!$A$2,2),0)</f>
        <v>726.11</v>
      </c>
      <c r="N1498" s="22" t="n">
        <f aca="false">IF(I1498&gt;0,ROUND(I1498*'UCO e Filme'!$A$11,2),0)</f>
        <v>0</v>
      </c>
      <c r="O1498" s="22" t="n">
        <f aca="false">ROUND(L1498+M1498+N1498,2)</f>
        <v>2135.21</v>
      </c>
    </row>
    <row r="1499" customFormat="false" ht="11.25" hidden="false" customHeight="true" outlineLevel="0" collapsed="false">
      <c r="A1499" s="17" t="n">
        <v>30733081</v>
      </c>
      <c r="B1499" s="17" t="s">
        <v>1538</v>
      </c>
      <c r="C1499" s="23" t="n">
        <v>1</v>
      </c>
      <c r="D1499" s="25" t="s">
        <v>335</v>
      </c>
      <c r="E1499" s="19" t="n">
        <v>33.8</v>
      </c>
      <c r="F1499" s="21" t="n">
        <v>1</v>
      </c>
      <c r="G1499" s="21" t="n">
        <v>5</v>
      </c>
      <c r="H1499" s="21"/>
      <c r="I1499" s="21"/>
      <c r="J1499" s="21"/>
      <c r="K1499" s="22" t="n">
        <f aca="false">INDEX('Porte Honorário'!B:D,MATCH(TabJud!D1499,'Porte Honorário'!A:A,0),1)</f>
        <v>1091.25</v>
      </c>
      <c r="L1499" s="22" t="n">
        <f aca="false">ROUND(C1499*K1499,2)</f>
        <v>1091.25</v>
      </c>
      <c r="M1499" s="22" t="n">
        <f aca="false">IF(E1499&gt;0,ROUND(E1499*'UCO e Filme'!$A$2,2),0)</f>
        <v>637.47</v>
      </c>
      <c r="N1499" s="22" t="n">
        <f aca="false">IF(I1499&gt;0,ROUND(I1499*'UCO e Filme'!$A$11,2),0)</f>
        <v>0</v>
      </c>
      <c r="O1499" s="22" t="n">
        <f aca="false">ROUND(L1499+M1499+N1499,2)</f>
        <v>1728.72</v>
      </c>
    </row>
    <row r="1500" customFormat="false" ht="11.25" hidden="false" customHeight="true" outlineLevel="0" collapsed="false">
      <c r="A1500" s="17" t="n">
        <v>30733090</v>
      </c>
      <c r="B1500" s="17" t="s">
        <v>1539</v>
      </c>
      <c r="C1500" s="23" t="n">
        <v>1</v>
      </c>
      <c r="D1500" s="25" t="s">
        <v>436</v>
      </c>
      <c r="E1500" s="19" t="n">
        <v>38.5</v>
      </c>
      <c r="F1500" s="21" t="n">
        <v>1</v>
      </c>
      <c r="G1500" s="21" t="n">
        <v>6</v>
      </c>
      <c r="H1500" s="21"/>
      <c r="I1500" s="21"/>
      <c r="J1500" s="21"/>
      <c r="K1500" s="22" t="n">
        <f aca="false">INDEX('Porte Honorário'!B:D,MATCH(TabJud!D1500,'Porte Honorário'!A:A,0),1)</f>
        <v>1269.81</v>
      </c>
      <c r="L1500" s="22" t="n">
        <f aca="false">ROUND(C1500*K1500,2)</f>
        <v>1269.81</v>
      </c>
      <c r="M1500" s="22" t="n">
        <f aca="false">IF(E1500&gt;0,ROUND(E1500*'UCO e Filme'!$A$2,2),0)</f>
        <v>726.11</v>
      </c>
      <c r="N1500" s="22" t="n">
        <f aca="false">IF(I1500&gt;0,ROUND(I1500*'UCO e Filme'!$A$11,2),0)</f>
        <v>0</v>
      </c>
      <c r="O1500" s="22" t="n">
        <f aca="false">ROUND(L1500+M1500+N1500,2)</f>
        <v>1995.92</v>
      </c>
    </row>
    <row r="1501" customFormat="false" ht="22.5" hidden="false" customHeight="true" outlineLevel="0" collapsed="false">
      <c r="A1501" s="17" t="n">
        <v>30733103</v>
      </c>
      <c r="B1501" s="17" t="s">
        <v>1540</v>
      </c>
      <c r="C1501" s="23" t="n">
        <v>1</v>
      </c>
      <c r="D1501" s="25" t="s">
        <v>490</v>
      </c>
      <c r="E1501" s="19" t="n">
        <v>38.5</v>
      </c>
      <c r="F1501" s="21" t="n">
        <v>1</v>
      </c>
      <c r="G1501" s="21" t="n">
        <v>6</v>
      </c>
      <c r="H1501" s="21"/>
      <c r="I1501" s="21"/>
      <c r="J1501" s="21"/>
      <c r="K1501" s="22" t="n">
        <f aca="false">INDEX('Porte Honorário'!B:D,MATCH(TabJud!D1501,'Porte Honorário'!A:A,0),1)</f>
        <v>1409.1</v>
      </c>
      <c r="L1501" s="22" t="n">
        <f aca="false">ROUND(C1501*K1501,2)</f>
        <v>1409.1</v>
      </c>
      <c r="M1501" s="22" t="n">
        <f aca="false">IF(E1501&gt;0,ROUND(E1501*'UCO e Filme'!$A$2,2),0)</f>
        <v>726.11</v>
      </c>
      <c r="N1501" s="22" t="n">
        <f aca="false">IF(I1501&gt;0,ROUND(I1501*'UCO e Filme'!$A$11,2),0)</f>
        <v>0</v>
      </c>
      <c r="O1501" s="22" t="n">
        <f aca="false">ROUND(L1501+M1501+N1501,2)</f>
        <v>2135.21</v>
      </c>
    </row>
    <row r="1502" customFormat="false" ht="30.95" hidden="false" customHeight="true" outlineLevel="0" collapsed="false">
      <c r="A1502" s="14" t="s">
        <v>1541</v>
      </c>
      <c r="B1502" s="14"/>
      <c r="C1502" s="14"/>
      <c r="D1502" s="14"/>
      <c r="E1502" s="14"/>
      <c r="F1502" s="14"/>
      <c r="G1502" s="14"/>
      <c r="H1502" s="14"/>
      <c r="I1502" s="14"/>
      <c r="J1502" s="14"/>
      <c r="K1502" s="14"/>
      <c r="L1502" s="14"/>
      <c r="M1502" s="14"/>
      <c r="N1502" s="14"/>
      <c r="O1502" s="14"/>
    </row>
    <row r="1503" customFormat="false" ht="27.75" hidden="false" customHeight="true" outlineLevel="0" collapsed="false">
      <c r="A1503" s="17" t="n">
        <v>30734010</v>
      </c>
      <c r="B1503" s="17" t="s">
        <v>1531</v>
      </c>
      <c r="C1503" s="23" t="n">
        <v>1</v>
      </c>
      <c r="D1503" s="25" t="s">
        <v>335</v>
      </c>
      <c r="E1503" s="19" t="n">
        <v>33.8</v>
      </c>
      <c r="F1503" s="21" t="n">
        <v>1</v>
      </c>
      <c r="G1503" s="21" t="n">
        <v>5</v>
      </c>
      <c r="H1503" s="21"/>
      <c r="I1503" s="21"/>
      <c r="J1503" s="21"/>
      <c r="K1503" s="22" t="n">
        <f aca="false">INDEX('Porte Honorário'!B:D,MATCH(TabJud!D1503,'Porte Honorário'!A:A,0),1)</f>
        <v>1091.25</v>
      </c>
      <c r="L1503" s="22" t="n">
        <f aca="false">ROUND(C1503*K1503,2)</f>
        <v>1091.25</v>
      </c>
      <c r="M1503" s="22" t="n">
        <f aca="false">IF(E1503&gt;0,ROUND(E1503*'UCO e Filme'!$A$2,2),0)</f>
        <v>637.47</v>
      </c>
      <c r="N1503" s="22" t="n">
        <f aca="false">IF(I1503&gt;0,ROUND(I1503*'UCO e Filme'!$A$11,2),0)</f>
        <v>0</v>
      </c>
      <c r="O1503" s="22" t="n">
        <f aca="false">ROUND(L1503+M1503+N1503,2)</f>
        <v>1728.72</v>
      </c>
    </row>
    <row r="1504" customFormat="false" ht="11.25" hidden="false" customHeight="true" outlineLevel="0" collapsed="false">
      <c r="A1504" s="17" t="n">
        <v>30734029</v>
      </c>
      <c r="B1504" s="17" t="s">
        <v>1532</v>
      </c>
      <c r="C1504" s="23" t="n">
        <v>1</v>
      </c>
      <c r="D1504" s="25" t="s">
        <v>264</v>
      </c>
      <c r="E1504" s="19" t="n">
        <v>33.8</v>
      </c>
      <c r="F1504" s="21" t="n">
        <v>1</v>
      </c>
      <c r="G1504" s="21" t="n">
        <v>4</v>
      </c>
      <c r="H1504" s="21"/>
      <c r="I1504" s="21"/>
      <c r="J1504" s="21"/>
      <c r="K1504" s="22" t="n">
        <f aca="false">INDEX('Porte Honorário'!B:D,MATCH(TabJud!D1504,'Porte Honorário'!A:A,0),1)</f>
        <v>852.02</v>
      </c>
      <c r="L1504" s="22" t="n">
        <f aca="false">ROUND(C1504*K1504,2)</f>
        <v>852.02</v>
      </c>
      <c r="M1504" s="22" t="n">
        <f aca="false">IF(E1504&gt;0,ROUND(E1504*'UCO e Filme'!$A$2,2),0)</f>
        <v>637.47</v>
      </c>
      <c r="N1504" s="22" t="n">
        <f aca="false">IF(I1504&gt;0,ROUND(I1504*'UCO e Filme'!$A$11,2),0)</f>
        <v>0</v>
      </c>
      <c r="O1504" s="22" t="n">
        <f aca="false">ROUND(L1504+M1504+N1504,2)</f>
        <v>1489.49</v>
      </c>
    </row>
    <row r="1505" customFormat="false" ht="11.25" hidden="false" customHeight="true" outlineLevel="0" collapsed="false">
      <c r="A1505" s="17" t="n">
        <v>30734037</v>
      </c>
      <c r="B1505" s="17" t="s">
        <v>1533</v>
      </c>
      <c r="C1505" s="23" t="n">
        <v>1</v>
      </c>
      <c r="D1505" s="25" t="s">
        <v>264</v>
      </c>
      <c r="E1505" s="19" t="n">
        <v>33.8</v>
      </c>
      <c r="F1505" s="21" t="n">
        <v>1</v>
      </c>
      <c r="G1505" s="21" t="n">
        <v>4</v>
      </c>
      <c r="H1505" s="21"/>
      <c r="I1505" s="21"/>
      <c r="J1505" s="21"/>
      <c r="K1505" s="22" t="n">
        <f aca="false">INDEX('Porte Honorário'!B:D,MATCH(TabJud!D1505,'Porte Honorário'!A:A,0),1)</f>
        <v>852.02</v>
      </c>
      <c r="L1505" s="22" t="n">
        <f aca="false">ROUND(C1505*K1505,2)</f>
        <v>852.02</v>
      </c>
      <c r="M1505" s="22" t="n">
        <f aca="false">IF(E1505&gt;0,ROUND(E1505*'UCO e Filme'!$A$2,2),0)</f>
        <v>637.47</v>
      </c>
      <c r="N1505" s="22" t="n">
        <f aca="false">IF(I1505&gt;0,ROUND(I1505*'UCO e Filme'!$A$11,2),0)</f>
        <v>0</v>
      </c>
      <c r="O1505" s="22" t="n">
        <f aca="false">ROUND(L1505+M1505+N1505,2)</f>
        <v>1489.49</v>
      </c>
    </row>
    <row r="1506" customFormat="false" ht="11.25" hidden="false" customHeight="true" outlineLevel="0" collapsed="false">
      <c r="A1506" s="17" t="n">
        <v>30734045</v>
      </c>
      <c r="B1506" s="17" t="s">
        <v>1542</v>
      </c>
      <c r="C1506" s="23" t="n">
        <v>1</v>
      </c>
      <c r="D1506" s="25" t="s">
        <v>490</v>
      </c>
      <c r="E1506" s="19" t="n">
        <v>38.5</v>
      </c>
      <c r="F1506" s="21" t="n">
        <v>1</v>
      </c>
      <c r="G1506" s="21" t="n">
        <v>6</v>
      </c>
      <c r="H1506" s="21"/>
      <c r="I1506" s="21"/>
      <c r="J1506" s="21"/>
      <c r="K1506" s="22" t="n">
        <f aca="false">INDEX('Porte Honorário'!B:D,MATCH(TabJud!D1506,'Porte Honorário'!A:A,0),1)</f>
        <v>1409.1</v>
      </c>
      <c r="L1506" s="22" t="n">
        <f aca="false">ROUND(C1506*K1506,2)</f>
        <v>1409.1</v>
      </c>
      <c r="M1506" s="22" t="n">
        <f aca="false">IF(E1506&gt;0,ROUND(E1506*'UCO e Filme'!$A$2,2),0)</f>
        <v>726.11</v>
      </c>
      <c r="N1506" s="22" t="n">
        <f aca="false">IF(I1506&gt;0,ROUND(I1506*'UCO e Filme'!$A$11,2),0)</f>
        <v>0</v>
      </c>
      <c r="O1506" s="22" t="n">
        <f aca="false">ROUND(L1506+M1506+N1506,2)</f>
        <v>2135.21</v>
      </c>
    </row>
    <row r="1507" customFormat="false" ht="11.25" hidden="false" customHeight="true" outlineLevel="0" collapsed="false">
      <c r="A1507" s="17" t="n">
        <v>30734053</v>
      </c>
      <c r="B1507" s="17" t="s">
        <v>1543</v>
      </c>
      <c r="C1507" s="23" t="n">
        <v>1</v>
      </c>
      <c r="D1507" s="25" t="s">
        <v>490</v>
      </c>
      <c r="E1507" s="19" t="n">
        <v>38.5</v>
      </c>
      <c r="F1507" s="21" t="n">
        <v>1</v>
      </c>
      <c r="G1507" s="21" t="n">
        <v>6</v>
      </c>
      <c r="H1507" s="21"/>
      <c r="I1507" s="21"/>
      <c r="J1507" s="21"/>
      <c r="K1507" s="22" t="n">
        <f aca="false">INDEX('Porte Honorário'!B:D,MATCH(TabJud!D1507,'Porte Honorário'!A:A,0),1)</f>
        <v>1409.1</v>
      </c>
      <c r="L1507" s="22" t="n">
        <f aca="false">ROUND(C1507*K1507,2)</f>
        <v>1409.1</v>
      </c>
      <c r="M1507" s="22" t="n">
        <f aca="false">IF(E1507&gt;0,ROUND(E1507*'UCO e Filme'!$A$2,2),0)</f>
        <v>726.11</v>
      </c>
      <c r="N1507" s="22" t="n">
        <f aca="false">IF(I1507&gt;0,ROUND(I1507*'UCO e Filme'!$A$11,2),0)</f>
        <v>0</v>
      </c>
      <c r="O1507" s="22" t="n">
        <f aca="false">ROUND(L1507+M1507+N1507,2)</f>
        <v>2135.21</v>
      </c>
    </row>
    <row r="1508" customFormat="false" ht="11.25" hidden="false" customHeight="true" outlineLevel="0" collapsed="false">
      <c r="A1508" s="17" t="n">
        <v>30734061</v>
      </c>
      <c r="B1508" s="17" t="s">
        <v>1544</v>
      </c>
      <c r="C1508" s="23" t="n">
        <v>1</v>
      </c>
      <c r="D1508" s="25" t="s">
        <v>335</v>
      </c>
      <c r="E1508" s="19" t="n">
        <v>33.8</v>
      </c>
      <c r="F1508" s="21" t="n">
        <v>1</v>
      </c>
      <c r="G1508" s="21" t="n">
        <v>5</v>
      </c>
      <c r="H1508" s="21"/>
      <c r="I1508" s="21"/>
      <c r="J1508" s="21"/>
      <c r="K1508" s="22" t="n">
        <f aca="false">INDEX('Porte Honorário'!B:D,MATCH(TabJud!D1508,'Porte Honorário'!A:A,0),1)</f>
        <v>1091.25</v>
      </c>
      <c r="L1508" s="22" t="n">
        <f aca="false">ROUND(C1508*K1508,2)</f>
        <v>1091.25</v>
      </c>
      <c r="M1508" s="22" t="n">
        <f aca="false">IF(E1508&gt;0,ROUND(E1508*'UCO e Filme'!$A$2,2),0)</f>
        <v>637.47</v>
      </c>
      <c r="N1508" s="22" t="n">
        <f aca="false">IF(I1508&gt;0,ROUND(I1508*'UCO e Filme'!$A$11,2),0)</f>
        <v>0</v>
      </c>
      <c r="O1508" s="22" t="n">
        <f aca="false">ROUND(L1508+M1508+N1508,2)</f>
        <v>1728.72</v>
      </c>
    </row>
    <row r="1509" customFormat="false" ht="30.95" hidden="false" customHeight="true" outlineLevel="0" collapsed="false">
      <c r="A1509" s="14" t="s">
        <v>1545</v>
      </c>
      <c r="B1509" s="14"/>
      <c r="C1509" s="14"/>
      <c r="D1509" s="14"/>
      <c r="E1509" s="14"/>
      <c r="F1509" s="14"/>
      <c r="G1509" s="14"/>
      <c r="H1509" s="14"/>
      <c r="I1509" s="14"/>
      <c r="J1509" s="14"/>
      <c r="K1509" s="14"/>
      <c r="L1509" s="14"/>
      <c r="M1509" s="14"/>
      <c r="N1509" s="14"/>
      <c r="O1509" s="14"/>
    </row>
    <row r="1510" customFormat="false" ht="27.75" hidden="false" customHeight="true" outlineLevel="0" collapsed="false">
      <c r="A1510" s="17" t="n">
        <v>30735017</v>
      </c>
      <c r="B1510" s="17" t="s">
        <v>1531</v>
      </c>
      <c r="C1510" s="23" t="n">
        <v>1</v>
      </c>
      <c r="D1510" s="25" t="s">
        <v>335</v>
      </c>
      <c r="E1510" s="19" t="n">
        <v>33.8</v>
      </c>
      <c r="F1510" s="21" t="n">
        <v>1</v>
      </c>
      <c r="G1510" s="21" t="n">
        <v>5</v>
      </c>
      <c r="H1510" s="21"/>
      <c r="I1510" s="21"/>
      <c r="J1510" s="21"/>
      <c r="K1510" s="22" t="n">
        <f aca="false">INDEX('Porte Honorário'!B:D,MATCH(TabJud!D1510,'Porte Honorário'!A:A,0),1)</f>
        <v>1091.25</v>
      </c>
      <c r="L1510" s="22" t="n">
        <f aca="false">ROUND(C1510*K1510,2)</f>
        <v>1091.25</v>
      </c>
      <c r="M1510" s="22" t="n">
        <f aca="false">IF(E1510&gt;0,ROUND(E1510*'UCO e Filme'!$A$2,2),0)</f>
        <v>637.47</v>
      </c>
      <c r="N1510" s="22" t="n">
        <f aca="false">IF(I1510&gt;0,ROUND(I1510*'UCO e Filme'!$A$11,2),0)</f>
        <v>0</v>
      </c>
      <c r="O1510" s="22" t="n">
        <f aca="false">ROUND(L1510+M1510+N1510,2)</f>
        <v>1728.72</v>
      </c>
    </row>
    <row r="1511" customFormat="false" ht="11.25" hidden="false" customHeight="true" outlineLevel="0" collapsed="false">
      <c r="A1511" s="17" t="n">
        <v>30735025</v>
      </c>
      <c r="B1511" s="17" t="s">
        <v>1532</v>
      </c>
      <c r="C1511" s="23" t="n">
        <v>1</v>
      </c>
      <c r="D1511" s="25" t="s">
        <v>264</v>
      </c>
      <c r="E1511" s="19" t="n">
        <v>33.8</v>
      </c>
      <c r="F1511" s="21" t="n">
        <v>1</v>
      </c>
      <c r="G1511" s="21" t="n">
        <v>4</v>
      </c>
      <c r="H1511" s="21"/>
      <c r="I1511" s="21"/>
      <c r="J1511" s="21"/>
      <c r="K1511" s="22" t="n">
        <f aca="false">INDEX('Porte Honorário'!B:D,MATCH(TabJud!D1511,'Porte Honorário'!A:A,0),1)</f>
        <v>852.02</v>
      </c>
      <c r="L1511" s="22" t="n">
        <f aca="false">ROUND(C1511*K1511,2)</f>
        <v>852.02</v>
      </c>
      <c r="M1511" s="22" t="n">
        <f aca="false">IF(E1511&gt;0,ROUND(E1511*'UCO e Filme'!$A$2,2),0)</f>
        <v>637.47</v>
      </c>
      <c r="N1511" s="22" t="n">
        <f aca="false">IF(I1511&gt;0,ROUND(I1511*'UCO e Filme'!$A$11,2),0)</f>
        <v>0</v>
      </c>
      <c r="O1511" s="22" t="n">
        <f aca="false">ROUND(L1511+M1511+N1511,2)</f>
        <v>1489.49</v>
      </c>
    </row>
    <row r="1512" customFormat="false" ht="11.25" hidden="false" customHeight="true" outlineLevel="0" collapsed="false">
      <c r="A1512" s="17" t="n">
        <v>30735033</v>
      </c>
      <c r="B1512" s="17" t="s">
        <v>1546</v>
      </c>
      <c r="C1512" s="23" t="n">
        <v>1</v>
      </c>
      <c r="D1512" s="25" t="s">
        <v>335</v>
      </c>
      <c r="E1512" s="19" t="n">
        <v>33.8</v>
      </c>
      <c r="F1512" s="21" t="n">
        <v>1</v>
      </c>
      <c r="G1512" s="21" t="n">
        <v>5</v>
      </c>
      <c r="H1512" s="21"/>
      <c r="I1512" s="21"/>
      <c r="J1512" s="21"/>
      <c r="K1512" s="22" t="n">
        <f aca="false">INDEX('Porte Honorário'!B:D,MATCH(TabJud!D1512,'Porte Honorário'!A:A,0),1)</f>
        <v>1091.25</v>
      </c>
      <c r="L1512" s="22" t="n">
        <f aca="false">ROUND(C1512*K1512,2)</f>
        <v>1091.25</v>
      </c>
      <c r="M1512" s="22" t="n">
        <f aca="false">IF(E1512&gt;0,ROUND(E1512*'UCO e Filme'!$A$2,2),0)</f>
        <v>637.47</v>
      </c>
      <c r="N1512" s="22" t="n">
        <f aca="false">IF(I1512&gt;0,ROUND(I1512*'UCO e Filme'!$A$11,2),0)</f>
        <v>0</v>
      </c>
      <c r="O1512" s="22" t="n">
        <f aca="false">ROUND(L1512+M1512+N1512,2)</f>
        <v>1728.72</v>
      </c>
    </row>
    <row r="1513" customFormat="false" ht="11.25" hidden="false" customHeight="true" outlineLevel="0" collapsed="false">
      <c r="A1513" s="17" t="n">
        <v>30735041</v>
      </c>
      <c r="B1513" s="17" t="s">
        <v>1547</v>
      </c>
      <c r="C1513" s="23" t="n">
        <v>1</v>
      </c>
      <c r="D1513" s="25" t="s">
        <v>490</v>
      </c>
      <c r="E1513" s="19" t="n">
        <v>38.5</v>
      </c>
      <c r="F1513" s="21" t="n">
        <v>1</v>
      </c>
      <c r="G1513" s="21" t="n">
        <v>6</v>
      </c>
      <c r="H1513" s="21"/>
      <c r="I1513" s="21"/>
      <c r="J1513" s="21"/>
      <c r="K1513" s="22" t="n">
        <f aca="false">INDEX('Porte Honorário'!B:D,MATCH(TabJud!D1513,'Porte Honorário'!A:A,0),1)</f>
        <v>1409.1</v>
      </c>
      <c r="L1513" s="22" t="n">
        <f aca="false">ROUND(C1513*K1513,2)</f>
        <v>1409.1</v>
      </c>
      <c r="M1513" s="22" t="n">
        <f aca="false">IF(E1513&gt;0,ROUND(E1513*'UCO e Filme'!$A$2,2),0)</f>
        <v>726.11</v>
      </c>
      <c r="N1513" s="22" t="n">
        <f aca="false">IF(I1513&gt;0,ROUND(I1513*'UCO e Filme'!$A$11,2),0)</f>
        <v>0</v>
      </c>
      <c r="O1513" s="22" t="n">
        <f aca="false">ROUND(L1513+M1513+N1513,2)</f>
        <v>2135.21</v>
      </c>
    </row>
    <row r="1514" customFormat="false" ht="11.25" hidden="false" customHeight="true" outlineLevel="0" collapsed="false">
      <c r="A1514" s="17" t="n">
        <v>30735050</v>
      </c>
      <c r="B1514" s="17" t="s">
        <v>1548</v>
      </c>
      <c r="C1514" s="23" t="n">
        <v>1</v>
      </c>
      <c r="D1514" s="25" t="s">
        <v>490</v>
      </c>
      <c r="E1514" s="19" t="n">
        <v>38.5</v>
      </c>
      <c r="F1514" s="21" t="n">
        <v>1</v>
      </c>
      <c r="G1514" s="21" t="n">
        <v>6</v>
      </c>
      <c r="H1514" s="21"/>
      <c r="I1514" s="21"/>
      <c r="J1514" s="21"/>
      <c r="K1514" s="22" t="n">
        <f aca="false">INDEX('Porte Honorário'!B:D,MATCH(TabJud!D1514,'Porte Honorário'!A:A,0),1)</f>
        <v>1409.1</v>
      </c>
      <c r="L1514" s="22" t="n">
        <f aca="false">ROUND(C1514*K1514,2)</f>
        <v>1409.1</v>
      </c>
      <c r="M1514" s="22" t="n">
        <f aca="false">IF(E1514&gt;0,ROUND(E1514*'UCO e Filme'!$A$2,2),0)</f>
        <v>726.11</v>
      </c>
      <c r="N1514" s="22" t="n">
        <f aca="false">IF(I1514&gt;0,ROUND(I1514*'UCO e Filme'!$A$11,2),0)</f>
        <v>0</v>
      </c>
      <c r="O1514" s="22" t="n">
        <f aca="false">ROUND(L1514+M1514+N1514,2)</f>
        <v>2135.21</v>
      </c>
    </row>
    <row r="1515" customFormat="false" ht="11.25" hidden="false" customHeight="true" outlineLevel="0" collapsed="false">
      <c r="A1515" s="17" t="n">
        <v>30735068</v>
      </c>
      <c r="B1515" s="17" t="s">
        <v>1549</v>
      </c>
      <c r="C1515" s="23" t="n">
        <v>1</v>
      </c>
      <c r="D1515" s="25" t="s">
        <v>490</v>
      </c>
      <c r="E1515" s="19" t="n">
        <v>38.5</v>
      </c>
      <c r="F1515" s="21" t="n">
        <v>1</v>
      </c>
      <c r="G1515" s="21" t="n">
        <v>6</v>
      </c>
      <c r="H1515" s="21"/>
      <c r="I1515" s="21"/>
      <c r="J1515" s="21"/>
      <c r="K1515" s="22" t="n">
        <f aca="false">INDEX('Porte Honorário'!B:D,MATCH(TabJud!D1515,'Porte Honorário'!A:A,0),1)</f>
        <v>1409.1</v>
      </c>
      <c r="L1515" s="22" t="n">
        <f aca="false">ROUND(C1515*K1515,2)</f>
        <v>1409.1</v>
      </c>
      <c r="M1515" s="22" t="n">
        <f aca="false">IF(E1515&gt;0,ROUND(E1515*'UCO e Filme'!$A$2,2),0)</f>
        <v>726.11</v>
      </c>
      <c r="N1515" s="22" t="n">
        <f aca="false">IF(I1515&gt;0,ROUND(I1515*'UCO e Filme'!$A$11,2),0)</f>
        <v>0</v>
      </c>
      <c r="O1515" s="22" t="n">
        <f aca="false">ROUND(L1515+M1515+N1515,2)</f>
        <v>2135.21</v>
      </c>
    </row>
    <row r="1516" customFormat="false" ht="11.25" hidden="false" customHeight="true" outlineLevel="0" collapsed="false">
      <c r="A1516" s="17" t="n">
        <v>30735076</v>
      </c>
      <c r="B1516" s="17" t="s">
        <v>1550</v>
      </c>
      <c r="C1516" s="23" t="n">
        <v>1</v>
      </c>
      <c r="D1516" s="25" t="s">
        <v>490</v>
      </c>
      <c r="E1516" s="19" t="n">
        <v>38.5</v>
      </c>
      <c r="F1516" s="21" t="n">
        <v>1</v>
      </c>
      <c r="G1516" s="21" t="n">
        <v>6</v>
      </c>
      <c r="H1516" s="21"/>
      <c r="I1516" s="21"/>
      <c r="J1516" s="21"/>
      <c r="K1516" s="22" t="n">
        <f aca="false">INDEX('Porte Honorário'!B:D,MATCH(TabJud!D1516,'Porte Honorário'!A:A,0),1)</f>
        <v>1409.1</v>
      </c>
      <c r="L1516" s="22" t="n">
        <f aca="false">ROUND(C1516*K1516,2)</f>
        <v>1409.1</v>
      </c>
      <c r="M1516" s="22" t="n">
        <f aca="false">IF(E1516&gt;0,ROUND(E1516*'UCO e Filme'!$A$2,2),0)</f>
        <v>726.11</v>
      </c>
      <c r="N1516" s="22" t="n">
        <f aca="false">IF(I1516&gt;0,ROUND(I1516*'UCO e Filme'!$A$11,2),0)</f>
        <v>0</v>
      </c>
      <c r="O1516" s="22" t="n">
        <f aca="false">ROUND(L1516+M1516+N1516,2)</f>
        <v>2135.21</v>
      </c>
    </row>
    <row r="1517" customFormat="false" ht="11.25" hidden="false" customHeight="true" outlineLevel="0" collapsed="false">
      <c r="A1517" s="17" t="n">
        <v>30735084</v>
      </c>
      <c r="B1517" s="17" t="s">
        <v>1551</v>
      </c>
      <c r="C1517" s="23" t="n">
        <v>1</v>
      </c>
      <c r="D1517" s="25" t="s">
        <v>335</v>
      </c>
      <c r="E1517" s="19" t="n">
        <v>33.8</v>
      </c>
      <c r="F1517" s="21" t="n">
        <v>1</v>
      </c>
      <c r="G1517" s="21" t="n">
        <v>5</v>
      </c>
      <c r="H1517" s="21"/>
      <c r="I1517" s="21"/>
      <c r="J1517" s="21"/>
      <c r="K1517" s="22" t="n">
        <f aca="false">INDEX('Porte Honorário'!B:D,MATCH(TabJud!D1517,'Porte Honorário'!A:A,0),1)</f>
        <v>1091.25</v>
      </c>
      <c r="L1517" s="22" t="n">
        <f aca="false">ROUND(C1517*K1517,2)</f>
        <v>1091.25</v>
      </c>
      <c r="M1517" s="22" t="n">
        <f aca="false">IF(E1517&gt;0,ROUND(E1517*'UCO e Filme'!$A$2,2),0)</f>
        <v>637.47</v>
      </c>
      <c r="N1517" s="22" t="n">
        <f aca="false">IF(I1517&gt;0,ROUND(I1517*'UCO e Filme'!$A$11,2),0)</f>
        <v>0</v>
      </c>
      <c r="O1517" s="22" t="n">
        <f aca="false">ROUND(L1517+M1517+N1517,2)</f>
        <v>1728.72</v>
      </c>
    </row>
    <row r="1518" customFormat="false" ht="11.25" hidden="false" customHeight="true" outlineLevel="0" collapsed="false">
      <c r="A1518" s="17" t="n">
        <v>30735092</v>
      </c>
      <c r="B1518" s="17" t="s">
        <v>1552</v>
      </c>
      <c r="C1518" s="23" t="n">
        <v>1</v>
      </c>
      <c r="D1518" s="25" t="s">
        <v>335</v>
      </c>
      <c r="E1518" s="19" t="n">
        <v>33.8</v>
      </c>
      <c r="F1518" s="21" t="n">
        <v>1</v>
      </c>
      <c r="G1518" s="21" t="n">
        <v>5</v>
      </c>
      <c r="H1518" s="21"/>
      <c r="I1518" s="21"/>
      <c r="J1518" s="21"/>
      <c r="K1518" s="22" t="n">
        <f aca="false">INDEX('Porte Honorário'!B:D,MATCH(TabJud!D1518,'Porte Honorário'!A:A,0),1)</f>
        <v>1091.25</v>
      </c>
      <c r="L1518" s="22" t="n">
        <f aca="false">ROUND(C1518*K1518,2)</f>
        <v>1091.25</v>
      </c>
      <c r="M1518" s="22" t="n">
        <f aca="false">IF(E1518&gt;0,ROUND(E1518*'UCO e Filme'!$A$2,2),0)</f>
        <v>637.47</v>
      </c>
      <c r="N1518" s="22" t="n">
        <f aca="false">IF(I1518&gt;0,ROUND(I1518*'UCO e Filme'!$A$11,2),0)</f>
        <v>0</v>
      </c>
      <c r="O1518" s="22" t="n">
        <f aca="false">ROUND(L1518+M1518+N1518,2)</f>
        <v>1728.72</v>
      </c>
    </row>
    <row r="1519" customFormat="false" ht="30.95" hidden="false" customHeight="true" outlineLevel="0" collapsed="false">
      <c r="A1519" s="14" t="s">
        <v>1553</v>
      </c>
      <c r="B1519" s="14"/>
      <c r="C1519" s="14"/>
      <c r="D1519" s="14"/>
      <c r="E1519" s="14"/>
      <c r="F1519" s="14"/>
      <c r="G1519" s="14"/>
      <c r="H1519" s="14"/>
      <c r="I1519" s="14"/>
      <c r="J1519" s="14"/>
      <c r="K1519" s="14"/>
      <c r="L1519" s="14"/>
      <c r="M1519" s="14"/>
      <c r="N1519" s="14"/>
      <c r="O1519" s="14"/>
    </row>
    <row r="1520" customFormat="false" ht="27.75" hidden="false" customHeight="true" outlineLevel="0" collapsed="false">
      <c r="A1520" s="17" t="n">
        <v>30736013</v>
      </c>
      <c r="B1520" s="17" t="s">
        <v>1531</v>
      </c>
      <c r="C1520" s="23" t="n">
        <v>1</v>
      </c>
      <c r="D1520" s="25" t="s">
        <v>335</v>
      </c>
      <c r="E1520" s="19" t="n">
        <v>33.8</v>
      </c>
      <c r="F1520" s="21" t="n">
        <v>1</v>
      </c>
      <c r="G1520" s="21" t="n">
        <v>5</v>
      </c>
      <c r="H1520" s="21"/>
      <c r="I1520" s="21"/>
      <c r="J1520" s="21"/>
      <c r="K1520" s="22" t="n">
        <f aca="false">INDEX('Porte Honorário'!B:D,MATCH(TabJud!D1520,'Porte Honorário'!A:A,0),1)</f>
        <v>1091.25</v>
      </c>
      <c r="L1520" s="22" t="n">
        <f aca="false">ROUND(C1520*K1520,2)</f>
        <v>1091.25</v>
      </c>
      <c r="M1520" s="22" t="n">
        <f aca="false">IF(E1520&gt;0,ROUND(E1520*'UCO e Filme'!$A$2,2),0)</f>
        <v>637.47</v>
      </c>
      <c r="N1520" s="22" t="n">
        <f aca="false">IF(I1520&gt;0,ROUND(I1520*'UCO e Filme'!$A$11,2),0)</f>
        <v>0</v>
      </c>
      <c r="O1520" s="22" t="n">
        <f aca="false">ROUND(L1520+M1520+N1520,2)</f>
        <v>1728.72</v>
      </c>
    </row>
    <row r="1521" customFormat="false" ht="11.25" hidden="false" customHeight="true" outlineLevel="0" collapsed="false">
      <c r="A1521" s="17" t="n">
        <v>30736021</v>
      </c>
      <c r="B1521" s="17" t="s">
        <v>1532</v>
      </c>
      <c r="C1521" s="23" t="n">
        <v>1</v>
      </c>
      <c r="D1521" s="25" t="s">
        <v>264</v>
      </c>
      <c r="E1521" s="19" t="n">
        <v>33.8</v>
      </c>
      <c r="F1521" s="21" t="n">
        <v>1</v>
      </c>
      <c r="G1521" s="21" t="n">
        <v>4</v>
      </c>
      <c r="H1521" s="21"/>
      <c r="I1521" s="21"/>
      <c r="J1521" s="21"/>
      <c r="K1521" s="22" t="n">
        <f aca="false">INDEX('Porte Honorário'!B:D,MATCH(TabJud!D1521,'Porte Honorário'!A:A,0),1)</f>
        <v>852.02</v>
      </c>
      <c r="L1521" s="22" t="n">
        <f aca="false">ROUND(C1521*K1521,2)</f>
        <v>852.02</v>
      </c>
      <c r="M1521" s="22" t="n">
        <f aca="false">IF(E1521&gt;0,ROUND(E1521*'UCO e Filme'!$A$2,2),0)</f>
        <v>637.47</v>
      </c>
      <c r="N1521" s="22" t="n">
        <f aca="false">IF(I1521&gt;0,ROUND(I1521*'UCO e Filme'!$A$11,2),0)</f>
        <v>0</v>
      </c>
      <c r="O1521" s="22" t="n">
        <f aca="false">ROUND(L1521+M1521+N1521,2)</f>
        <v>1489.49</v>
      </c>
    </row>
    <row r="1522" customFormat="false" ht="11.25" hidden="false" customHeight="true" outlineLevel="0" collapsed="false">
      <c r="A1522" s="17" t="n">
        <v>30736030</v>
      </c>
      <c r="B1522" s="17" t="s">
        <v>1533</v>
      </c>
      <c r="C1522" s="23" t="n">
        <v>1</v>
      </c>
      <c r="D1522" s="25" t="s">
        <v>264</v>
      </c>
      <c r="E1522" s="19" t="n">
        <v>33.8</v>
      </c>
      <c r="F1522" s="21" t="n">
        <v>1</v>
      </c>
      <c r="G1522" s="21" t="n">
        <v>4</v>
      </c>
      <c r="H1522" s="21"/>
      <c r="I1522" s="21"/>
      <c r="J1522" s="21"/>
      <c r="K1522" s="22" t="n">
        <f aca="false">INDEX('Porte Honorário'!B:D,MATCH(TabJud!D1522,'Porte Honorário'!A:A,0),1)</f>
        <v>852.02</v>
      </c>
      <c r="L1522" s="22" t="n">
        <f aca="false">ROUND(C1522*K1522,2)</f>
        <v>852.02</v>
      </c>
      <c r="M1522" s="22" t="n">
        <f aca="false">IF(E1522&gt;0,ROUND(E1522*'UCO e Filme'!$A$2,2),0)</f>
        <v>637.47</v>
      </c>
      <c r="N1522" s="22" t="n">
        <f aca="false">IF(I1522&gt;0,ROUND(I1522*'UCO e Filme'!$A$11,2),0)</f>
        <v>0</v>
      </c>
      <c r="O1522" s="22" t="n">
        <f aca="false">ROUND(L1522+M1522+N1522,2)</f>
        <v>1489.49</v>
      </c>
    </row>
    <row r="1523" customFormat="false" ht="11.25" hidden="false" customHeight="true" outlineLevel="0" collapsed="false">
      <c r="A1523" s="17" t="n">
        <v>30736048</v>
      </c>
      <c r="B1523" s="17" t="s">
        <v>1554</v>
      </c>
      <c r="C1523" s="23" t="n">
        <v>1</v>
      </c>
      <c r="D1523" s="25" t="s">
        <v>335</v>
      </c>
      <c r="E1523" s="19" t="n">
        <v>33.8</v>
      </c>
      <c r="F1523" s="21" t="n">
        <v>1</v>
      </c>
      <c r="G1523" s="21" t="n">
        <v>5</v>
      </c>
      <c r="H1523" s="21"/>
      <c r="I1523" s="21"/>
      <c r="J1523" s="21"/>
      <c r="K1523" s="22" t="n">
        <f aca="false">INDEX('Porte Honorário'!B:D,MATCH(TabJud!D1523,'Porte Honorário'!A:A,0),1)</f>
        <v>1091.25</v>
      </c>
      <c r="L1523" s="22" t="n">
        <f aca="false">ROUND(C1523*K1523,2)</f>
        <v>1091.25</v>
      </c>
      <c r="M1523" s="22" t="n">
        <f aca="false">IF(E1523&gt;0,ROUND(E1523*'UCO e Filme'!$A$2,2),0)</f>
        <v>637.47</v>
      </c>
      <c r="N1523" s="22" t="n">
        <f aca="false">IF(I1523&gt;0,ROUND(I1523*'UCO e Filme'!$A$11,2),0)</f>
        <v>0</v>
      </c>
      <c r="O1523" s="22" t="n">
        <f aca="false">ROUND(L1523+M1523+N1523,2)</f>
        <v>1728.72</v>
      </c>
    </row>
    <row r="1524" customFormat="false" ht="11.25" hidden="false" customHeight="true" outlineLevel="0" collapsed="false">
      <c r="A1524" s="17" t="n">
        <v>30736056</v>
      </c>
      <c r="B1524" s="17" t="s">
        <v>1555</v>
      </c>
      <c r="C1524" s="23" t="n">
        <v>1</v>
      </c>
      <c r="D1524" s="25" t="s">
        <v>335</v>
      </c>
      <c r="E1524" s="19" t="n">
        <v>33.8</v>
      </c>
      <c r="F1524" s="21" t="n">
        <v>1</v>
      </c>
      <c r="G1524" s="21" t="n">
        <v>5</v>
      </c>
      <c r="H1524" s="21"/>
      <c r="I1524" s="21"/>
      <c r="J1524" s="21"/>
      <c r="K1524" s="22" t="n">
        <f aca="false">INDEX('Porte Honorário'!B:D,MATCH(TabJud!D1524,'Porte Honorário'!A:A,0),1)</f>
        <v>1091.25</v>
      </c>
      <c r="L1524" s="22" t="n">
        <f aca="false">ROUND(C1524*K1524,2)</f>
        <v>1091.25</v>
      </c>
      <c r="M1524" s="22" t="n">
        <f aca="false">IF(E1524&gt;0,ROUND(E1524*'UCO e Filme'!$A$2,2),0)</f>
        <v>637.47</v>
      </c>
      <c r="N1524" s="22" t="n">
        <f aca="false">IF(I1524&gt;0,ROUND(I1524*'UCO e Filme'!$A$11,2),0)</f>
        <v>0</v>
      </c>
      <c r="O1524" s="22" t="n">
        <f aca="false">ROUND(L1524+M1524+N1524,2)</f>
        <v>1728.72</v>
      </c>
    </row>
    <row r="1525" customFormat="false" ht="11.25" hidden="false" customHeight="true" outlineLevel="0" collapsed="false">
      <c r="A1525" s="17" t="n">
        <v>30736064</v>
      </c>
      <c r="B1525" s="17" t="s">
        <v>1556</v>
      </c>
      <c r="C1525" s="23" t="n">
        <v>1</v>
      </c>
      <c r="D1525" s="25" t="s">
        <v>339</v>
      </c>
      <c r="E1525" s="19" t="n">
        <v>33.8</v>
      </c>
      <c r="F1525" s="21" t="n">
        <v>1</v>
      </c>
      <c r="G1525" s="21" t="n">
        <v>5</v>
      </c>
      <c r="H1525" s="21"/>
      <c r="I1525" s="21"/>
      <c r="J1525" s="21"/>
      <c r="K1525" s="22" t="n">
        <f aca="false">INDEX('Porte Honorário'!B:D,MATCH(TabJud!D1525,'Porte Honorário'!A:A,0),1)</f>
        <v>991.29</v>
      </c>
      <c r="L1525" s="22" t="n">
        <f aca="false">ROUND(C1525*K1525,2)</f>
        <v>991.29</v>
      </c>
      <c r="M1525" s="22" t="n">
        <f aca="false">IF(E1525&gt;0,ROUND(E1525*'UCO e Filme'!$A$2,2),0)</f>
        <v>637.47</v>
      </c>
      <c r="N1525" s="22" t="n">
        <f aca="false">IF(I1525&gt;0,ROUND(I1525*'UCO e Filme'!$A$11,2),0)</f>
        <v>0</v>
      </c>
      <c r="O1525" s="22" t="n">
        <f aca="false">ROUND(L1525+M1525+N1525,2)</f>
        <v>1628.76</v>
      </c>
    </row>
    <row r="1526" customFormat="false" ht="30.95" hidden="false" customHeight="true" outlineLevel="0" collapsed="false">
      <c r="A1526" s="14" t="s">
        <v>1557</v>
      </c>
      <c r="B1526" s="14"/>
      <c r="C1526" s="14"/>
      <c r="D1526" s="14"/>
      <c r="E1526" s="14"/>
      <c r="F1526" s="14"/>
      <c r="G1526" s="14"/>
      <c r="H1526" s="14"/>
      <c r="I1526" s="14"/>
      <c r="J1526" s="14"/>
      <c r="K1526" s="14"/>
      <c r="L1526" s="14"/>
      <c r="M1526" s="14"/>
      <c r="N1526" s="14"/>
      <c r="O1526" s="14"/>
    </row>
    <row r="1527" customFormat="false" ht="27.75" hidden="false" customHeight="true" outlineLevel="0" collapsed="false">
      <c r="A1527" s="17" t="n">
        <v>30737010</v>
      </c>
      <c r="B1527" s="17" t="s">
        <v>1531</v>
      </c>
      <c r="C1527" s="23" t="n">
        <v>1</v>
      </c>
      <c r="D1527" s="25" t="s">
        <v>335</v>
      </c>
      <c r="E1527" s="19" t="n">
        <v>33.8</v>
      </c>
      <c r="F1527" s="21" t="n">
        <v>1</v>
      </c>
      <c r="G1527" s="21" t="n">
        <v>5</v>
      </c>
      <c r="H1527" s="21"/>
      <c r="I1527" s="21"/>
      <c r="J1527" s="21"/>
      <c r="K1527" s="22" t="n">
        <f aca="false">INDEX('Porte Honorário'!B:D,MATCH(TabJud!D1527,'Porte Honorário'!A:A,0),1)</f>
        <v>1091.25</v>
      </c>
      <c r="L1527" s="22" t="n">
        <f aca="false">ROUND(C1527*K1527,2)</f>
        <v>1091.25</v>
      </c>
      <c r="M1527" s="22" t="n">
        <f aca="false">IF(E1527&gt;0,ROUND(E1527*'UCO e Filme'!$A$2,2),0)</f>
        <v>637.47</v>
      </c>
      <c r="N1527" s="22" t="n">
        <f aca="false">IF(I1527&gt;0,ROUND(I1527*'UCO e Filme'!$A$11,2),0)</f>
        <v>0</v>
      </c>
      <c r="O1527" s="22" t="n">
        <f aca="false">ROUND(L1527+M1527+N1527,2)</f>
        <v>1728.72</v>
      </c>
    </row>
    <row r="1528" customFormat="false" ht="11.25" hidden="false" customHeight="true" outlineLevel="0" collapsed="false">
      <c r="A1528" s="17" t="n">
        <v>30737028</v>
      </c>
      <c r="B1528" s="17" t="s">
        <v>1532</v>
      </c>
      <c r="C1528" s="23" t="n">
        <v>1</v>
      </c>
      <c r="D1528" s="25" t="s">
        <v>264</v>
      </c>
      <c r="E1528" s="19" t="n">
        <v>33.8</v>
      </c>
      <c r="F1528" s="21" t="n">
        <v>1</v>
      </c>
      <c r="G1528" s="21" t="n">
        <v>4</v>
      </c>
      <c r="H1528" s="21"/>
      <c r="I1528" s="21"/>
      <c r="J1528" s="21"/>
      <c r="K1528" s="22" t="n">
        <f aca="false">INDEX('Porte Honorário'!B:D,MATCH(TabJud!D1528,'Porte Honorário'!A:A,0),1)</f>
        <v>852.02</v>
      </c>
      <c r="L1528" s="22" t="n">
        <f aca="false">ROUND(C1528*K1528,2)</f>
        <v>852.02</v>
      </c>
      <c r="M1528" s="22" t="n">
        <f aca="false">IF(E1528&gt;0,ROUND(E1528*'UCO e Filme'!$A$2,2),0)</f>
        <v>637.47</v>
      </c>
      <c r="N1528" s="22" t="n">
        <f aca="false">IF(I1528&gt;0,ROUND(I1528*'UCO e Filme'!$A$11,2),0)</f>
        <v>0</v>
      </c>
      <c r="O1528" s="22" t="n">
        <f aca="false">ROUND(L1528+M1528+N1528,2)</f>
        <v>1489.49</v>
      </c>
    </row>
    <row r="1529" customFormat="false" ht="11.25" hidden="false" customHeight="true" outlineLevel="0" collapsed="false">
      <c r="A1529" s="17" t="n">
        <v>30737036</v>
      </c>
      <c r="B1529" s="17" t="s">
        <v>1533</v>
      </c>
      <c r="C1529" s="23" t="n">
        <v>1</v>
      </c>
      <c r="D1529" s="25" t="s">
        <v>264</v>
      </c>
      <c r="E1529" s="19" t="n">
        <v>33.8</v>
      </c>
      <c r="F1529" s="21" t="n">
        <v>1</v>
      </c>
      <c r="G1529" s="21" t="n">
        <v>4</v>
      </c>
      <c r="H1529" s="21"/>
      <c r="I1529" s="21"/>
      <c r="J1529" s="21"/>
      <c r="K1529" s="22" t="n">
        <f aca="false">INDEX('Porte Honorário'!B:D,MATCH(TabJud!D1529,'Porte Honorário'!A:A,0),1)</f>
        <v>852.02</v>
      </c>
      <c r="L1529" s="22" t="n">
        <f aca="false">ROUND(C1529*K1529,2)</f>
        <v>852.02</v>
      </c>
      <c r="M1529" s="22" t="n">
        <f aca="false">IF(E1529&gt;0,ROUND(E1529*'UCO e Filme'!$A$2,2),0)</f>
        <v>637.47</v>
      </c>
      <c r="N1529" s="22" t="n">
        <f aca="false">IF(I1529&gt;0,ROUND(I1529*'UCO e Filme'!$A$11,2),0)</f>
        <v>0</v>
      </c>
      <c r="O1529" s="22" t="n">
        <f aca="false">ROUND(L1529+M1529+N1529,2)</f>
        <v>1489.49</v>
      </c>
    </row>
    <row r="1530" customFormat="false" ht="11.25" hidden="false" customHeight="true" outlineLevel="0" collapsed="false">
      <c r="A1530" s="17" t="n">
        <v>30737044</v>
      </c>
      <c r="B1530" s="17" t="s">
        <v>1558</v>
      </c>
      <c r="C1530" s="23" t="n">
        <v>1</v>
      </c>
      <c r="D1530" s="25" t="s">
        <v>490</v>
      </c>
      <c r="E1530" s="19" t="n">
        <v>38.5</v>
      </c>
      <c r="F1530" s="21" t="n">
        <v>1</v>
      </c>
      <c r="G1530" s="21" t="n">
        <v>6</v>
      </c>
      <c r="H1530" s="21"/>
      <c r="I1530" s="21"/>
      <c r="J1530" s="21"/>
      <c r="K1530" s="22" t="n">
        <f aca="false">INDEX('Porte Honorário'!B:D,MATCH(TabJud!D1530,'Porte Honorário'!A:A,0),1)</f>
        <v>1409.1</v>
      </c>
      <c r="L1530" s="22" t="n">
        <f aca="false">ROUND(C1530*K1530,2)</f>
        <v>1409.1</v>
      </c>
      <c r="M1530" s="22" t="n">
        <f aca="false">IF(E1530&gt;0,ROUND(E1530*'UCO e Filme'!$A$2,2),0)</f>
        <v>726.11</v>
      </c>
      <c r="N1530" s="22" t="n">
        <f aca="false">IF(I1530&gt;0,ROUND(I1530*'UCO e Filme'!$A$11,2),0)</f>
        <v>0</v>
      </c>
      <c r="O1530" s="22" t="n">
        <f aca="false">ROUND(L1530+M1530+N1530,2)</f>
        <v>2135.21</v>
      </c>
    </row>
    <row r="1531" customFormat="false" ht="22.5" hidden="false" customHeight="true" outlineLevel="0" collapsed="false">
      <c r="A1531" s="17" t="n">
        <v>30737052</v>
      </c>
      <c r="B1531" s="17" t="s">
        <v>1559</v>
      </c>
      <c r="C1531" s="23" t="n">
        <v>1</v>
      </c>
      <c r="D1531" s="25" t="s">
        <v>335</v>
      </c>
      <c r="E1531" s="19" t="n">
        <v>33.8</v>
      </c>
      <c r="F1531" s="21" t="n">
        <v>1</v>
      </c>
      <c r="G1531" s="21" t="n">
        <v>5</v>
      </c>
      <c r="H1531" s="21"/>
      <c r="I1531" s="21"/>
      <c r="J1531" s="21"/>
      <c r="K1531" s="22" t="n">
        <f aca="false">INDEX('Porte Honorário'!B:D,MATCH(TabJud!D1531,'Porte Honorário'!A:A,0),1)</f>
        <v>1091.25</v>
      </c>
      <c r="L1531" s="22" t="n">
        <f aca="false">ROUND(C1531*K1531,2)</f>
        <v>1091.25</v>
      </c>
      <c r="M1531" s="22" t="n">
        <f aca="false">IF(E1531&gt;0,ROUND(E1531*'UCO e Filme'!$A$2,2),0)</f>
        <v>637.47</v>
      </c>
      <c r="N1531" s="22" t="n">
        <f aca="false">IF(I1531&gt;0,ROUND(I1531*'UCO e Filme'!$A$11,2),0)</f>
        <v>0</v>
      </c>
      <c r="O1531" s="22" t="n">
        <f aca="false">ROUND(L1531+M1531+N1531,2)</f>
        <v>1728.72</v>
      </c>
    </row>
    <row r="1532" customFormat="false" ht="11.25" hidden="false" customHeight="true" outlineLevel="0" collapsed="false">
      <c r="A1532" s="17" t="n">
        <v>30737060</v>
      </c>
      <c r="B1532" s="17" t="s">
        <v>1544</v>
      </c>
      <c r="C1532" s="23" t="n">
        <v>1</v>
      </c>
      <c r="D1532" s="25" t="s">
        <v>335</v>
      </c>
      <c r="E1532" s="19" t="n">
        <v>33.8</v>
      </c>
      <c r="F1532" s="21" t="n">
        <v>1</v>
      </c>
      <c r="G1532" s="21" t="n">
        <v>5</v>
      </c>
      <c r="H1532" s="21"/>
      <c r="I1532" s="21"/>
      <c r="J1532" s="21"/>
      <c r="K1532" s="22" t="n">
        <f aca="false">INDEX('Porte Honorário'!B:D,MATCH(TabJud!D1532,'Porte Honorário'!A:A,0),1)</f>
        <v>1091.25</v>
      </c>
      <c r="L1532" s="22" t="n">
        <f aca="false">ROUND(C1532*K1532,2)</f>
        <v>1091.25</v>
      </c>
      <c r="M1532" s="22" t="n">
        <f aca="false">IF(E1532&gt;0,ROUND(E1532*'UCO e Filme'!$A$2,2),0)</f>
        <v>637.47</v>
      </c>
      <c r="N1532" s="22" t="n">
        <f aca="false">IF(I1532&gt;0,ROUND(I1532*'UCO e Filme'!$A$11,2),0)</f>
        <v>0</v>
      </c>
      <c r="O1532" s="22" t="n">
        <f aca="false">ROUND(L1532+M1532+N1532,2)</f>
        <v>1728.72</v>
      </c>
    </row>
    <row r="1533" customFormat="false" ht="11.25" hidden="false" customHeight="true" outlineLevel="0" collapsed="false">
      <c r="A1533" s="17" t="n">
        <v>30737079</v>
      </c>
      <c r="B1533" s="17" t="s">
        <v>1560</v>
      </c>
      <c r="C1533" s="23" t="n">
        <v>1</v>
      </c>
      <c r="D1533" s="25" t="s">
        <v>335</v>
      </c>
      <c r="E1533" s="19" t="n">
        <v>33.8</v>
      </c>
      <c r="F1533" s="21" t="n">
        <v>1</v>
      </c>
      <c r="G1533" s="21" t="n">
        <v>5</v>
      </c>
      <c r="H1533" s="21"/>
      <c r="I1533" s="21"/>
      <c r="J1533" s="21"/>
      <c r="K1533" s="22" t="n">
        <f aca="false">INDEX('Porte Honorário'!B:D,MATCH(TabJud!D1533,'Porte Honorário'!A:A,0),1)</f>
        <v>1091.25</v>
      </c>
      <c r="L1533" s="22" t="n">
        <f aca="false">ROUND(C1533*K1533,2)</f>
        <v>1091.25</v>
      </c>
      <c r="M1533" s="22" t="n">
        <f aca="false">IF(E1533&gt;0,ROUND(E1533*'UCO e Filme'!$A$2,2),0)</f>
        <v>637.47</v>
      </c>
      <c r="N1533" s="22" t="n">
        <f aca="false">IF(I1533&gt;0,ROUND(I1533*'UCO e Filme'!$A$11,2),0)</f>
        <v>0</v>
      </c>
      <c r="O1533" s="22" t="n">
        <f aca="false">ROUND(L1533+M1533+N1533,2)</f>
        <v>1728.72</v>
      </c>
    </row>
    <row r="1534" customFormat="false" ht="30.95" hidden="false" customHeight="true" outlineLevel="0" collapsed="false">
      <c r="A1534" s="14" t="s">
        <v>1561</v>
      </c>
      <c r="B1534" s="14"/>
      <c r="C1534" s="14"/>
      <c r="D1534" s="14"/>
      <c r="E1534" s="14"/>
      <c r="F1534" s="14"/>
      <c r="G1534" s="14"/>
      <c r="H1534" s="14"/>
      <c r="I1534" s="14"/>
      <c r="J1534" s="14"/>
      <c r="K1534" s="14"/>
      <c r="L1534" s="14"/>
      <c r="M1534" s="14"/>
      <c r="N1534" s="14"/>
      <c r="O1534" s="14"/>
    </row>
    <row r="1535" customFormat="false" ht="27.75" hidden="false" customHeight="true" outlineLevel="0" collapsed="false">
      <c r="A1535" s="17" t="n">
        <v>30738016</v>
      </c>
      <c r="B1535" s="17" t="s">
        <v>1531</v>
      </c>
      <c r="C1535" s="23" t="n">
        <v>1</v>
      </c>
      <c r="D1535" s="25" t="s">
        <v>490</v>
      </c>
      <c r="E1535" s="19" t="n">
        <v>38.5</v>
      </c>
      <c r="F1535" s="21" t="n">
        <v>1</v>
      </c>
      <c r="G1535" s="21" t="n">
        <v>6</v>
      </c>
      <c r="H1535" s="21"/>
      <c r="I1535" s="21"/>
      <c r="J1535" s="21"/>
      <c r="K1535" s="22" t="n">
        <f aca="false">INDEX('Porte Honorário'!B:D,MATCH(TabJud!D1535,'Porte Honorário'!A:A,0),1)</f>
        <v>1409.1</v>
      </c>
      <c r="L1535" s="22" t="n">
        <f aca="false">ROUND(C1535*K1535,2)</f>
        <v>1409.1</v>
      </c>
      <c r="M1535" s="22" t="n">
        <f aca="false">IF(E1535&gt;0,ROUND(E1535*'UCO e Filme'!$A$2,2),0)</f>
        <v>726.11</v>
      </c>
      <c r="N1535" s="22" t="n">
        <f aca="false">IF(I1535&gt;0,ROUND(I1535*'UCO e Filme'!$A$11,2),0)</f>
        <v>0</v>
      </c>
      <c r="O1535" s="22" t="n">
        <f aca="false">ROUND(L1535+M1535+N1535,2)</f>
        <v>2135.21</v>
      </c>
    </row>
    <row r="1536" customFormat="false" ht="11.25" hidden="false" customHeight="true" outlineLevel="0" collapsed="false">
      <c r="A1536" s="17" t="n">
        <v>30738024</v>
      </c>
      <c r="B1536" s="17" t="s">
        <v>1562</v>
      </c>
      <c r="C1536" s="23" t="n">
        <v>1</v>
      </c>
      <c r="D1536" s="25" t="s">
        <v>335</v>
      </c>
      <c r="E1536" s="19" t="n">
        <v>33.8</v>
      </c>
      <c r="F1536" s="21" t="n">
        <v>1</v>
      </c>
      <c r="G1536" s="21" t="n">
        <v>5</v>
      </c>
      <c r="H1536" s="21"/>
      <c r="I1536" s="21"/>
      <c r="J1536" s="21"/>
      <c r="K1536" s="22" t="n">
        <f aca="false">INDEX('Porte Honorário'!B:D,MATCH(TabJud!D1536,'Porte Honorário'!A:A,0),1)</f>
        <v>1091.25</v>
      </c>
      <c r="L1536" s="22" t="n">
        <f aca="false">ROUND(C1536*K1536,2)</f>
        <v>1091.25</v>
      </c>
      <c r="M1536" s="22" t="n">
        <f aca="false">IF(E1536&gt;0,ROUND(E1536*'UCO e Filme'!$A$2,2),0)</f>
        <v>637.47</v>
      </c>
      <c r="N1536" s="22" t="n">
        <f aca="false">IF(I1536&gt;0,ROUND(I1536*'UCO e Filme'!$A$11,2),0)</f>
        <v>0</v>
      </c>
      <c r="O1536" s="22" t="n">
        <f aca="false">ROUND(L1536+M1536+N1536,2)</f>
        <v>1728.72</v>
      </c>
    </row>
    <row r="1537" customFormat="false" ht="11.25" hidden="false" customHeight="true" outlineLevel="0" collapsed="false">
      <c r="A1537" s="17" t="n">
        <v>30738032</v>
      </c>
      <c r="B1537" s="17" t="s">
        <v>1563</v>
      </c>
      <c r="C1537" s="23" t="n">
        <v>1</v>
      </c>
      <c r="D1537" s="25" t="s">
        <v>490</v>
      </c>
      <c r="E1537" s="19" t="n">
        <v>38.5</v>
      </c>
      <c r="F1537" s="21" t="n">
        <v>1</v>
      </c>
      <c r="G1537" s="21" t="n">
        <v>6</v>
      </c>
      <c r="H1537" s="21"/>
      <c r="I1537" s="21"/>
      <c r="J1537" s="21"/>
      <c r="K1537" s="22" t="n">
        <f aca="false">INDEX('Porte Honorário'!B:D,MATCH(TabJud!D1537,'Porte Honorário'!A:A,0),1)</f>
        <v>1409.1</v>
      </c>
      <c r="L1537" s="22" t="n">
        <f aca="false">ROUND(C1537*K1537,2)</f>
        <v>1409.1</v>
      </c>
      <c r="M1537" s="22" t="n">
        <f aca="false">IF(E1537&gt;0,ROUND(E1537*'UCO e Filme'!$A$2,2),0)</f>
        <v>726.11</v>
      </c>
      <c r="N1537" s="22" t="n">
        <f aca="false">IF(I1537&gt;0,ROUND(I1537*'UCO e Filme'!$A$11,2),0)</f>
        <v>0</v>
      </c>
      <c r="O1537" s="22" t="n">
        <f aca="false">ROUND(L1537+M1537+N1537,2)</f>
        <v>2135.21</v>
      </c>
    </row>
    <row r="1538" customFormat="false" ht="11.25" hidden="false" customHeight="true" outlineLevel="0" collapsed="false">
      <c r="A1538" s="17" t="n">
        <v>30738040</v>
      </c>
      <c r="B1538" s="17" t="s">
        <v>1564</v>
      </c>
      <c r="C1538" s="23" t="n">
        <v>1</v>
      </c>
      <c r="D1538" s="25" t="s">
        <v>492</v>
      </c>
      <c r="E1538" s="19" t="n">
        <v>42.9</v>
      </c>
      <c r="F1538" s="21" t="n">
        <v>1</v>
      </c>
      <c r="G1538" s="21" t="n">
        <v>7</v>
      </c>
      <c r="H1538" s="21"/>
      <c r="I1538" s="21"/>
      <c r="J1538" s="21"/>
      <c r="K1538" s="22" t="n">
        <f aca="false">INDEX('Porte Honorário'!B:D,MATCH(TabJud!D1538,'Porte Honorário'!A:A,0),1)</f>
        <v>1998.93</v>
      </c>
      <c r="L1538" s="22" t="n">
        <f aca="false">ROUND(C1538*K1538,2)</f>
        <v>1998.93</v>
      </c>
      <c r="M1538" s="22" t="n">
        <f aca="false">IF(E1538&gt;0,ROUND(E1538*'UCO e Filme'!$A$2,2),0)</f>
        <v>809.09</v>
      </c>
      <c r="N1538" s="22" t="n">
        <f aca="false">IF(I1538&gt;0,ROUND(I1538*'UCO e Filme'!$A$11,2),0)</f>
        <v>0</v>
      </c>
      <c r="O1538" s="22" t="n">
        <f aca="false">ROUND(L1538+M1538+N1538,2)</f>
        <v>2808.02</v>
      </c>
    </row>
    <row r="1539" customFormat="false" ht="11.25" hidden="false" customHeight="true" outlineLevel="0" collapsed="false">
      <c r="A1539" s="17" t="n">
        <v>30738059</v>
      </c>
      <c r="B1539" s="17" t="s">
        <v>1565</v>
      </c>
      <c r="C1539" s="23" t="n">
        <v>1</v>
      </c>
      <c r="D1539" s="25" t="s">
        <v>262</v>
      </c>
      <c r="E1539" s="19" t="n">
        <v>38.5</v>
      </c>
      <c r="F1539" s="21" t="n">
        <v>1</v>
      </c>
      <c r="G1539" s="21" t="n">
        <v>6</v>
      </c>
      <c r="H1539" s="21"/>
      <c r="I1539" s="21"/>
      <c r="J1539" s="21"/>
      <c r="K1539" s="22" t="n">
        <f aca="false">INDEX('Porte Honorário'!B:D,MATCH(TabJud!D1539,'Porte Honorário'!A:A,0),1)</f>
        <v>1635.2</v>
      </c>
      <c r="L1539" s="22" t="n">
        <f aca="false">ROUND(C1539*K1539,2)</f>
        <v>1635.2</v>
      </c>
      <c r="M1539" s="22" t="n">
        <f aca="false">IF(E1539&gt;0,ROUND(E1539*'UCO e Filme'!$A$2,2),0)</f>
        <v>726.11</v>
      </c>
      <c r="N1539" s="22" t="n">
        <f aca="false">IF(I1539&gt;0,ROUND(I1539*'UCO e Filme'!$A$11,2),0)</f>
        <v>0</v>
      </c>
      <c r="O1539" s="22" t="n">
        <f aca="false">ROUND(L1539+M1539+N1539,2)</f>
        <v>2361.31</v>
      </c>
    </row>
    <row r="1540" customFormat="false" ht="14.45" hidden="false" customHeight="true" outlineLevel="0" collapsed="false">
      <c r="A1540" s="15" t="s">
        <v>1566</v>
      </c>
      <c r="B1540" s="15"/>
      <c r="C1540" s="15"/>
      <c r="D1540" s="15"/>
      <c r="E1540" s="15"/>
      <c r="F1540" s="15"/>
      <c r="G1540" s="15"/>
      <c r="H1540" s="15"/>
      <c r="I1540" s="15"/>
      <c r="J1540" s="15"/>
      <c r="K1540" s="15"/>
      <c r="L1540" s="15"/>
      <c r="M1540" s="15"/>
      <c r="N1540" s="15"/>
      <c r="O1540" s="15"/>
    </row>
    <row r="1541" customFormat="false" ht="22.5" hidden="false" customHeight="true" outlineLevel="0" collapsed="false">
      <c r="A1541" s="15" t="s">
        <v>1567</v>
      </c>
      <c r="B1541" s="15"/>
      <c r="C1541" s="15"/>
      <c r="D1541" s="15"/>
      <c r="E1541" s="15"/>
      <c r="F1541" s="15"/>
      <c r="G1541" s="15"/>
      <c r="H1541" s="15"/>
      <c r="I1541" s="15"/>
      <c r="J1541" s="15"/>
      <c r="K1541" s="15"/>
      <c r="L1541" s="15"/>
      <c r="M1541" s="15"/>
      <c r="N1541" s="15"/>
      <c r="O1541" s="15"/>
    </row>
    <row r="1542" customFormat="false" ht="22.5" hidden="false" customHeight="true" outlineLevel="0" collapsed="false">
      <c r="A1542" s="15" t="s">
        <v>1568</v>
      </c>
      <c r="B1542" s="15"/>
      <c r="C1542" s="15"/>
      <c r="D1542" s="15"/>
      <c r="E1542" s="15"/>
      <c r="F1542" s="15"/>
      <c r="G1542" s="15"/>
      <c r="H1542" s="15"/>
      <c r="I1542" s="15"/>
      <c r="J1542" s="15"/>
      <c r="K1542" s="15"/>
      <c r="L1542" s="15"/>
      <c r="M1542" s="15"/>
      <c r="N1542" s="15"/>
      <c r="O1542" s="15"/>
    </row>
    <row r="1543" customFormat="false" ht="22.5" hidden="false" customHeight="true" outlineLevel="0" collapsed="false">
      <c r="A1543" s="15" t="s">
        <v>1569</v>
      </c>
      <c r="B1543" s="15"/>
      <c r="C1543" s="15"/>
      <c r="D1543" s="15"/>
      <c r="E1543" s="15"/>
      <c r="F1543" s="15"/>
      <c r="G1543" s="15"/>
      <c r="H1543" s="15"/>
      <c r="I1543" s="15"/>
      <c r="J1543" s="15"/>
      <c r="K1543" s="15"/>
      <c r="L1543" s="15"/>
      <c r="M1543" s="15"/>
      <c r="N1543" s="15"/>
      <c r="O1543" s="15"/>
    </row>
    <row r="1544" customFormat="false" ht="22.5" hidden="false" customHeight="true" outlineLevel="0" collapsed="false">
      <c r="A1544" s="15" t="s">
        <v>1570</v>
      </c>
      <c r="B1544" s="15"/>
      <c r="C1544" s="15"/>
      <c r="D1544" s="15"/>
      <c r="E1544" s="15"/>
      <c r="F1544" s="15"/>
      <c r="G1544" s="15"/>
      <c r="H1544" s="15"/>
      <c r="I1544" s="15"/>
      <c r="J1544" s="15"/>
      <c r="K1544" s="15"/>
      <c r="L1544" s="15"/>
      <c r="M1544" s="15"/>
      <c r="N1544" s="15"/>
      <c r="O1544" s="15"/>
    </row>
    <row r="1545" customFormat="false" ht="22.5" hidden="false" customHeight="true" outlineLevel="0" collapsed="false">
      <c r="A1545" s="15" t="s">
        <v>1571</v>
      </c>
      <c r="B1545" s="15"/>
      <c r="C1545" s="15"/>
      <c r="D1545" s="15"/>
      <c r="E1545" s="15"/>
      <c r="F1545" s="15"/>
      <c r="G1545" s="15"/>
      <c r="H1545" s="15"/>
      <c r="I1545" s="15"/>
      <c r="J1545" s="15"/>
      <c r="K1545" s="15"/>
      <c r="L1545" s="15"/>
      <c r="M1545" s="15"/>
      <c r="N1545" s="15"/>
      <c r="O1545" s="15"/>
    </row>
    <row r="1546" customFormat="false" ht="22.5" hidden="false" customHeight="true" outlineLevel="0" collapsed="false">
      <c r="A1546" s="15" t="s">
        <v>1572</v>
      </c>
      <c r="B1546" s="15"/>
      <c r="C1546" s="15"/>
      <c r="D1546" s="15"/>
      <c r="E1546" s="15"/>
      <c r="F1546" s="15"/>
      <c r="G1546" s="15"/>
      <c r="H1546" s="15"/>
      <c r="I1546" s="15"/>
      <c r="J1546" s="15"/>
      <c r="K1546" s="15"/>
      <c r="L1546" s="15"/>
      <c r="M1546" s="15"/>
      <c r="N1546" s="15"/>
      <c r="O1546" s="15"/>
    </row>
    <row r="1547" customFormat="false" ht="22.5" hidden="false" customHeight="true" outlineLevel="0" collapsed="false">
      <c r="A1547" s="15" t="s">
        <v>1573</v>
      </c>
      <c r="B1547" s="15"/>
      <c r="C1547" s="15"/>
      <c r="D1547" s="15"/>
      <c r="E1547" s="15"/>
      <c r="F1547" s="15"/>
      <c r="G1547" s="15"/>
      <c r="H1547" s="15"/>
      <c r="I1547" s="15"/>
      <c r="J1547" s="15"/>
      <c r="K1547" s="15"/>
      <c r="L1547" s="15"/>
      <c r="M1547" s="15"/>
      <c r="N1547" s="15"/>
      <c r="O1547" s="15"/>
    </row>
    <row r="1548" customFormat="false" ht="22.5" hidden="false" customHeight="true" outlineLevel="0" collapsed="false">
      <c r="A1548" s="15" t="s">
        <v>1574</v>
      </c>
      <c r="B1548" s="15"/>
      <c r="C1548" s="15"/>
      <c r="D1548" s="15"/>
      <c r="E1548" s="15"/>
      <c r="F1548" s="15"/>
      <c r="G1548" s="15"/>
      <c r="H1548" s="15"/>
      <c r="I1548" s="15"/>
      <c r="J1548" s="15"/>
      <c r="K1548" s="15"/>
      <c r="L1548" s="15"/>
      <c r="M1548" s="15"/>
      <c r="N1548" s="15"/>
      <c r="O1548" s="15"/>
    </row>
    <row r="1549" customFormat="false" ht="22.5" hidden="false" customHeight="true" outlineLevel="0" collapsed="false">
      <c r="A1549" s="15" t="s">
        <v>1575</v>
      </c>
      <c r="B1549" s="15"/>
      <c r="C1549" s="15"/>
      <c r="D1549" s="15"/>
      <c r="E1549" s="15"/>
      <c r="F1549" s="15"/>
      <c r="G1549" s="15"/>
      <c r="H1549" s="15"/>
      <c r="I1549" s="15"/>
      <c r="J1549" s="15"/>
      <c r="K1549" s="15"/>
      <c r="L1549" s="15"/>
      <c r="M1549" s="15"/>
      <c r="N1549" s="15"/>
      <c r="O1549" s="15"/>
    </row>
    <row r="1550" customFormat="false" ht="30.95" hidden="false" customHeight="true" outlineLevel="0" collapsed="false">
      <c r="A1550" s="14" t="s">
        <v>1576</v>
      </c>
      <c r="B1550" s="14"/>
      <c r="C1550" s="14"/>
      <c r="D1550" s="14"/>
      <c r="E1550" s="14"/>
      <c r="F1550" s="14"/>
      <c r="G1550" s="14"/>
      <c r="H1550" s="14"/>
      <c r="I1550" s="14"/>
      <c r="J1550" s="14"/>
      <c r="K1550" s="14"/>
      <c r="L1550" s="14"/>
      <c r="M1550" s="14"/>
      <c r="N1550" s="14"/>
      <c r="O1550" s="14"/>
    </row>
    <row r="1551" customFormat="false" ht="27.75" hidden="false" customHeight="true" outlineLevel="0" collapsed="false">
      <c r="A1551" s="17" t="n">
        <v>30801010</v>
      </c>
      <c r="B1551" s="17" t="s">
        <v>1577</v>
      </c>
      <c r="C1551" s="23" t="n">
        <v>1</v>
      </c>
      <c r="D1551" s="25" t="s">
        <v>385</v>
      </c>
      <c r="E1551" s="19"/>
      <c r="F1551" s="21" t="n">
        <v>2</v>
      </c>
      <c r="G1551" s="21" t="n">
        <v>2</v>
      </c>
      <c r="H1551" s="21"/>
      <c r="I1551" s="21"/>
      <c r="J1551" s="21"/>
      <c r="K1551" s="22" t="n">
        <f aca="false">INDEX('Porte Honorário'!B:D,MATCH(TabJud!D1551,'Porte Honorário'!A:A,0),1)</f>
        <v>766.81</v>
      </c>
      <c r="L1551" s="22" t="n">
        <f aca="false">ROUND(C1551*K1551,2)</f>
        <v>766.81</v>
      </c>
      <c r="M1551" s="22" t="n">
        <f aca="false">IF(E1551&gt;0,ROUND(E1551*'UCO e Filme'!$A$2,2),0)</f>
        <v>0</v>
      </c>
      <c r="N1551" s="22" t="n">
        <f aca="false">IF(I1551&gt;0,ROUND(I1551*'UCO e Filme'!$A$11,2),0)</f>
        <v>0</v>
      </c>
      <c r="O1551" s="22" t="n">
        <f aca="false">ROUND(L1551+M1551+N1551,2)</f>
        <v>766.81</v>
      </c>
    </row>
    <row r="1552" customFormat="false" ht="11.25" hidden="false" customHeight="true" outlineLevel="0" collapsed="false">
      <c r="A1552" s="17" t="n">
        <v>30801028</v>
      </c>
      <c r="B1552" s="17" t="s">
        <v>1578</v>
      </c>
      <c r="C1552" s="23" t="n">
        <v>1</v>
      </c>
      <c r="D1552" s="25" t="s">
        <v>262</v>
      </c>
      <c r="E1552" s="19"/>
      <c r="F1552" s="21" t="n">
        <v>2</v>
      </c>
      <c r="G1552" s="21" t="n">
        <v>5</v>
      </c>
      <c r="H1552" s="21"/>
      <c r="I1552" s="21"/>
      <c r="J1552" s="21"/>
      <c r="K1552" s="22" t="n">
        <f aca="false">INDEX('Porte Honorário'!B:D,MATCH(TabJud!D1552,'Porte Honorário'!A:A,0),1)</f>
        <v>1635.2</v>
      </c>
      <c r="L1552" s="22" t="n">
        <f aca="false">ROUND(C1552*K1552,2)</f>
        <v>1635.2</v>
      </c>
      <c r="M1552" s="22" t="n">
        <f aca="false">IF(E1552&gt;0,ROUND(E1552*'UCO e Filme'!$A$2,2),0)</f>
        <v>0</v>
      </c>
      <c r="N1552" s="22" t="n">
        <f aca="false">IF(I1552&gt;0,ROUND(I1552*'UCO e Filme'!$A$11,2),0)</f>
        <v>0</v>
      </c>
      <c r="O1552" s="22" t="n">
        <f aca="false">ROUND(L1552+M1552+N1552,2)</f>
        <v>1635.2</v>
      </c>
    </row>
    <row r="1553" customFormat="false" ht="11.25" hidden="false" customHeight="true" outlineLevel="0" collapsed="false">
      <c r="A1553" s="17" t="n">
        <v>30801036</v>
      </c>
      <c r="B1553" s="17" t="s">
        <v>1579</v>
      </c>
      <c r="C1553" s="23" t="n">
        <v>1</v>
      </c>
      <c r="D1553" s="25" t="s">
        <v>343</v>
      </c>
      <c r="E1553" s="19"/>
      <c r="F1553" s="21" t="n">
        <v>2</v>
      </c>
      <c r="G1553" s="21" t="n">
        <v>2</v>
      </c>
      <c r="H1553" s="21"/>
      <c r="I1553" s="21"/>
      <c r="J1553" s="21"/>
      <c r="K1553" s="22" t="n">
        <f aca="false">INDEX('Porte Honorário'!B:D,MATCH(TabJud!D1553,'Porte Honorário'!A:A,0),1)</f>
        <v>909.36</v>
      </c>
      <c r="L1553" s="22" t="n">
        <f aca="false">ROUND(C1553*K1553,2)</f>
        <v>909.36</v>
      </c>
      <c r="M1553" s="22" t="n">
        <f aca="false">IF(E1553&gt;0,ROUND(E1553*'UCO e Filme'!$A$2,2),0)</f>
        <v>0</v>
      </c>
      <c r="N1553" s="22" t="n">
        <f aca="false">IF(I1553&gt;0,ROUND(I1553*'UCO e Filme'!$A$11,2),0)</f>
        <v>0</v>
      </c>
      <c r="O1553" s="22" t="n">
        <f aca="false">ROUND(L1553+M1553+N1553,2)</f>
        <v>909.36</v>
      </c>
    </row>
    <row r="1554" customFormat="false" ht="11.25" hidden="false" customHeight="true" outlineLevel="0" collapsed="false">
      <c r="A1554" s="17" t="n">
        <v>30801044</v>
      </c>
      <c r="B1554" s="17" t="s">
        <v>1580</v>
      </c>
      <c r="C1554" s="23" t="n">
        <v>1</v>
      </c>
      <c r="D1554" s="25" t="s">
        <v>103</v>
      </c>
      <c r="E1554" s="19"/>
      <c r="F1554" s="21"/>
      <c r="G1554" s="21" t="n">
        <v>1</v>
      </c>
      <c r="H1554" s="21"/>
      <c r="I1554" s="21"/>
      <c r="J1554" s="21"/>
      <c r="K1554" s="22" t="n">
        <f aca="false">INDEX('Porte Honorário'!B:D,MATCH(TabJud!D1554,'Porte Honorário'!A:A,0),1)</f>
        <v>183.5</v>
      </c>
      <c r="L1554" s="22" t="n">
        <f aca="false">ROUND(C1554*K1554,2)</f>
        <v>183.5</v>
      </c>
      <c r="M1554" s="22" t="n">
        <f aca="false">IF(E1554&gt;0,ROUND(E1554*'UCO e Filme'!$A$2,2),0)</f>
        <v>0</v>
      </c>
      <c r="N1554" s="22" t="n">
        <f aca="false">IF(I1554&gt;0,ROUND(I1554*'UCO e Filme'!$A$11,2),0)</f>
        <v>0</v>
      </c>
      <c r="O1554" s="22" t="n">
        <f aca="false">ROUND(L1554+M1554+N1554,2)</f>
        <v>183.5</v>
      </c>
    </row>
    <row r="1555" customFormat="false" ht="11.25" hidden="false" customHeight="true" outlineLevel="0" collapsed="false">
      <c r="A1555" s="17" t="n">
        <v>30801052</v>
      </c>
      <c r="B1555" s="17" t="s">
        <v>1581</v>
      </c>
      <c r="C1555" s="23" t="n">
        <v>1</v>
      </c>
      <c r="D1555" s="25" t="s">
        <v>492</v>
      </c>
      <c r="E1555" s="19"/>
      <c r="F1555" s="21" t="n">
        <v>2</v>
      </c>
      <c r="G1555" s="21" t="n">
        <v>6</v>
      </c>
      <c r="H1555" s="21"/>
      <c r="I1555" s="21"/>
      <c r="J1555" s="21"/>
      <c r="K1555" s="22" t="n">
        <f aca="false">INDEX('Porte Honorário'!B:D,MATCH(TabJud!D1555,'Porte Honorário'!A:A,0),1)</f>
        <v>1998.93</v>
      </c>
      <c r="L1555" s="22" t="n">
        <f aca="false">ROUND(C1555*K1555,2)</f>
        <v>1998.93</v>
      </c>
      <c r="M1555" s="22" t="n">
        <f aca="false">IF(E1555&gt;0,ROUND(E1555*'UCO e Filme'!$A$2,2),0)</f>
        <v>0</v>
      </c>
      <c r="N1555" s="22" t="n">
        <f aca="false">IF(I1555&gt;0,ROUND(I1555*'UCO e Filme'!$A$11,2),0)</f>
        <v>0</v>
      </c>
      <c r="O1555" s="22" t="n">
        <f aca="false">ROUND(L1555+M1555+N1555,2)</f>
        <v>1998.93</v>
      </c>
    </row>
    <row r="1556" customFormat="false" ht="11.25" hidden="false" customHeight="true" outlineLevel="0" collapsed="false">
      <c r="A1556" s="17" t="n">
        <v>30801060</v>
      </c>
      <c r="B1556" s="17" t="s">
        <v>1582</v>
      </c>
      <c r="C1556" s="23" t="n">
        <v>1</v>
      </c>
      <c r="D1556" s="25" t="s">
        <v>368</v>
      </c>
      <c r="E1556" s="19"/>
      <c r="F1556" s="21" t="n">
        <v>2</v>
      </c>
      <c r="G1556" s="21" t="n">
        <v>6</v>
      </c>
      <c r="H1556" s="21"/>
      <c r="I1556" s="21"/>
      <c r="J1556" s="21"/>
      <c r="K1556" s="22" t="n">
        <f aca="false">INDEX('Porte Honorário'!B:D,MATCH(TabJud!D1556,'Porte Honorário'!A:A,0),1)</f>
        <v>1794.15</v>
      </c>
      <c r="L1556" s="22" t="n">
        <f aca="false">ROUND(C1556*K1556,2)</f>
        <v>1794.15</v>
      </c>
      <c r="M1556" s="22" t="n">
        <f aca="false">IF(E1556&gt;0,ROUND(E1556*'UCO e Filme'!$A$2,2),0)</f>
        <v>0</v>
      </c>
      <c r="N1556" s="22" t="n">
        <f aca="false">IF(I1556&gt;0,ROUND(I1556*'UCO e Filme'!$A$11,2),0)</f>
        <v>0</v>
      </c>
      <c r="O1556" s="22" t="n">
        <f aca="false">ROUND(L1556+M1556+N1556,2)</f>
        <v>1794.15</v>
      </c>
    </row>
    <row r="1557" customFormat="false" ht="11.25" hidden="false" customHeight="true" outlineLevel="0" collapsed="false">
      <c r="A1557" s="17" t="n">
        <v>30801079</v>
      </c>
      <c r="B1557" s="17" t="s">
        <v>1583</v>
      </c>
      <c r="C1557" s="23" t="n">
        <v>1</v>
      </c>
      <c r="D1557" s="25" t="s">
        <v>368</v>
      </c>
      <c r="E1557" s="19"/>
      <c r="F1557" s="21" t="n">
        <v>2</v>
      </c>
      <c r="G1557" s="21" t="n">
        <v>5</v>
      </c>
      <c r="H1557" s="21"/>
      <c r="I1557" s="21"/>
      <c r="J1557" s="21"/>
      <c r="K1557" s="22" t="n">
        <f aca="false">INDEX('Porte Honorário'!B:D,MATCH(TabJud!D1557,'Porte Honorário'!A:A,0),1)</f>
        <v>1794.15</v>
      </c>
      <c r="L1557" s="22" t="n">
        <f aca="false">ROUND(C1557*K1557,2)</f>
        <v>1794.15</v>
      </c>
      <c r="M1557" s="22" t="n">
        <f aca="false">IF(E1557&gt;0,ROUND(E1557*'UCO e Filme'!$A$2,2),0)</f>
        <v>0</v>
      </c>
      <c r="N1557" s="22" t="n">
        <f aca="false">IF(I1557&gt;0,ROUND(I1557*'UCO e Filme'!$A$11,2),0)</f>
        <v>0</v>
      </c>
      <c r="O1557" s="22" t="n">
        <f aca="false">ROUND(L1557+M1557+N1557,2)</f>
        <v>1794.15</v>
      </c>
    </row>
    <row r="1558" customFormat="false" ht="11.25" hidden="false" customHeight="true" outlineLevel="0" collapsed="false">
      <c r="A1558" s="17" t="n">
        <v>30801087</v>
      </c>
      <c r="B1558" s="17" t="s">
        <v>1584</v>
      </c>
      <c r="C1558" s="23" t="n">
        <v>1</v>
      </c>
      <c r="D1558" s="25" t="s">
        <v>73</v>
      </c>
      <c r="E1558" s="19"/>
      <c r="F1558" s="21" t="n">
        <v>1</v>
      </c>
      <c r="G1558" s="21" t="n">
        <v>3</v>
      </c>
      <c r="H1558" s="21"/>
      <c r="I1558" s="21"/>
      <c r="J1558" s="21"/>
      <c r="K1558" s="22" t="n">
        <f aca="false">INDEX('Porte Honorário'!B:D,MATCH(TabJud!D1558,'Porte Honorário'!A:A,0),1)</f>
        <v>360.46</v>
      </c>
      <c r="L1558" s="22" t="n">
        <f aca="false">ROUND(C1558*K1558,2)</f>
        <v>360.46</v>
      </c>
      <c r="M1558" s="22" t="n">
        <f aca="false">IF(E1558&gt;0,ROUND(E1558*'UCO e Filme'!$A$2,2),0)</f>
        <v>0</v>
      </c>
      <c r="N1558" s="22" t="n">
        <f aca="false">IF(I1558&gt;0,ROUND(I1558*'UCO e Filme'!$A$11,2),0)</f>
        <v>0</v>
      </c>
      <c r="O1558" s="22" t="n">
        <f aca="false">ROUND(L1558+M1558+N1558,2)</f>
        <v>360.46</v>
      </c>
    </row>
    <row r="1559" customFormat="false" ht="11.25" hidden="false" customHeight="true" outlineLevel="0" collapsed="false">
      <c r="A1559" s="17" t="n">
        <v>30801095</v>
      </c>
      <c r="B1559" s="17" t="s">
        <v>1585</v>
      </c>
      <c r="C1559" s="23" t="n">
        <v>1</v>
      </c>
      <c r="D1559" s="25" t="s">
        <v>251</v>
      </c>
      <c r="E1559" s="19"/>
      <c r="F1559" s="21" t="n">
        <v>1</v>
      </c>
      <c r="G1559" s="21" t="n">
        <v>2</v>
      </c>
      <c r="H1559" s="21"/>
      <c r="I1559" s="21"/>
      <c r="J1559" s="21"/>
      <c r="K1559" s="22" t="n">
        <f aca="false">INDEX('Porte Honorário'!B:D,MATCH(TabJud!D1559,'Porte Honorário'!A:A,0),1)</f>
        <v>275.28</v>
      </c>
      <c r="L1559" s="22" t="n">
        <f aca="false">ROUND(C1559*K1559,2)</f>
        <v>275.28</v>
      </c>
      <c r="M1559" s="22" t="n">
        <f aca="false">IF(E1559&gt;0,ROUND(E1559*'UCO e Filme'!$A$2,2),0)</f>
        <v>0</v>
      </c>
      <c r="N1559" s="22" t="n">
        <f aca="false">IF(I1559&gt;0,ROUND(I1559*'UCO e Filme'!$A$11,2),0)</f>
        <v>0</v>
      </c>
      <c r="O1559" s="22" t="n">
        <f aca="false">ROUND(L1559+M1559+N1559,2)</f>
        <v>275.28</v>
      </c>
    </row>
    <row r="1560" customFormat="false" ht="11.25" hidden="false" customHeight="true" outlineLevel="0" collapsed="false">
      <c r="A1560" s="17" t="n">
        <v>30801109</v>
      </c>
      <c r="B1560" s="17" t="s">
        <v>1586</v>
      </c>
      <c r="C1560" s="23" t="n">
        <v>1</v>
      </c>
      <c r="D1560" s="25" t="s">
        <v>264</v>
      </c>
      <c r="E1560" s="19"/>
      <c r="F1560" s="21" t="n">
        <v>1</v>
      </c>
      <c r="G1560" s="21" t="n">
        <v>3</v>
      </c>
      <c r="H1560" s="21"/>
      <c r="I1560" s="21"/>
      <c r="J1560" s="21"/>
      <c r="K1560" s="22" t="n">
        <f aca="false">INDEX('Porte Honorário'!B:D,MATCH(TabJud!D1560,'Porte Honorário'!A:A,0),1)</f>
        <v>852.02</v>
      </c>
      <c r="L1560" s="22" t="n">
        <f aca="false">ROUND(C1560*K1560,2)</f>
        <v>852.02</v>
      </c>
      <c r="M1560" s="22" t="n">
        <f aca="false">IF(E1560&gt;0,ROUND(E1560*'UCO e Filme'!$A$2,2),0)</f>
        <v>0</v>
      </c>
      <c r="N1560" s="22" t="n">
        <f aca="false">IF(I1560&gt;0,ROUND(I1560*'UCO e Filme'!$A$11,2),0)</f>
        <v>0</v>
      </c>
      <c r="O1560" s="22" t="n">
        <f aca="false">ROUND(L1560+M1560+N1560,2)</f>
        <v>852.02</v>
      </c>
    </row>
    <row r="1561" customFormat="false" ht="11.25" hidden="false" customHeight="true" outlineLevel="0" collapsed="false">
      <c r="A1561" s="17" t="n">
        <v>30801117</v>
      </c>
      <c r="B1561" s="17" t="s">
        <v>1587</v>
      </c>
      <c r="C1561" s="23" t="n">
        <v>1</v>
      </c>
      <c r="D1561" s="25" t="s">
        <v>473</v>
      </c>
      <c r="E1561" s="19"/>
      <c r="F1561" s="21" t="n">
        <v>2</v>
      </c>
      <c r="G1561" s="21" t="n">
        <v>5</v>
      </c>
      <c r="H1561" s="21"/>
      <c r="I1561" s="21"/>
      <c r="J1561" s="21"/>
      <c r="K1561" s="22" t="n">
        <f aca="false">INDEX('Porte Honorário'!B:D,MATCH(TabJud!D1561,'Porte Honorário'!A:A,0),1)</f>
        <v>1491.02</v>
      </c>
      <c r="L1561" s="22" t="n">
        <f aca="false">ROUND(C1561*K1561,2)</f>
        <v>1491.02</v>
      </c>
      <c r="M1561" s="22" t="n">
        <f aca="false">IF(E1561&gt;0,ROUND(E1561*'UCO e Filme'!$A$2,2),0)</f>
        <v>0</v>
      </c>
      <c r="N1561" s="22" t="n">
        <f aca="false">IF(I1561&gt;0,ROUND(I1561*'UCO e Filme'!$A$11,2),0)</f>
        <v>0</v>
      </c>
      <c r="O1561" s="22" t="n">
        <f aca="false">ROUND(L1561+M1561+N1561,2)</f>
        <v>1491.02</v>
      </c>
    </row>
    <row r="1562" customFormat="false" ht="11.25" hidden="false" customHeight="true" outlineLevel="0" collapsed="false">
      <c r="A1562" s="17" t="n">
        <v>30801133</v>
      </c>
      <c r="B1562" s="17" t="s">
        <v>1588</v>
      </c>
      <c r="C1562" s="23" t="n">
        <v>1</v>
      </c>
      <c r="D1562" s="25" t="s">
        <v>71</v>
      </c>
      <c r="E1562" s="19"/>
      <c r="F1562" s="21" t="n">
        <v>1</v>
      </c>
      <c r="G1562" s="21" t="n">
        <v>5</v>
      </c>
      <c r="H1562" s="21"/>
      <c r="I1562" s="21"/>
      <c r="J1562" s="21"/>
      <c r="K1562" s="22" t="n">
        <f aca="false">INDEX('Porte Honorário'!B:D,MATCH(TabJud!D1562,'Porte Honorário'!A:A,0),1)</f>
        <v>309.68</v>
      </c>
      <c r="L1562" s="22" t="n">
        <f aca="false">ROUND(C1562*K1562,2)</f>
        <v>309.68</v>
      </c>
      <c r="M1562" s="22" t="n">
        <f aca="false">IF(E1562&gt;0,ROUND(E1562*'UCO e Filme'!$A$2,2),0)</f>
        <v>0</v>
      </c>
      <c r="N1562" s="22" t="n">
        <f aca="false">IF(I1562&gt;0,ROUND(I1562*'UCO e Filme'!$A$11,2),0)</f>
        <v>0</v>
      </c>
      <c r="O1562" s="22" t="n">
        <f aca="false">ROUND(L1562+M1562+N1562,2)</f>
        <v>309.68</v>
      </c>
    </row>
    <row r="1563" customFormat="false" ht="11.25" hidden="false" customHeight="true" outlineLevel="0" collapsed="false">
      <c r="A1563" s="17" t="n">
        <v>30801141</v>
      </c>
      <c r="B1563" s="17" t="s">
        <v>1589</v>
      </c>
      <c r="C1563" s="23" t="n">
        <v>1</v>
      </c>
      <c r="D1563" s="25" t="s">
        <v>93</v>
      </c>
      <c r="E1563" s="19"/>
      <c r="F1563" s="21" t="n">
        <v>1</v>
      </c>
      <c r="G1563" s="21" t="n">
        <v>3</v>
      </c>
      <c r="H1563" s="21"/>
      <c r="I1563" s="21"/>
      <c r="J1563" s="21"/>
      <c r="K1563" s="22" t="n">
        <f aca="false">INDEX('Porte Honorário'!B:D,MATCH(TabJud!D1563,'Porte Honorário'!A:A,0),1)</f>
        <v>250.68</v>
      </c>
      <c r="L1563" s="22" t="n">
        <f aca="false">ROUND(C1563*K1563,2)</f>
        <v>250.68</v>
      </c>
      <c r="M1563" s="22" t="n">
        <f aca="false">IF(E1563&gt;0,ROUND(E1563*'UCO e Filme'!$A$2,2),0)</f>
        <v>0</v>
      </c>
      <c r="N1563" s="22" t="n">
        <f aca="false">IF(I1563&gt;0,ROUND(I1563*'UCO e Filme'!$A$11,2),0)</f>
        <v>0</v>
      </c>
      <c r="O1563" s="22" t="n">
        <f aca="false">ROUND(L1563+M1563+N1563,2)</f>
        <v>250.68</v>
      </c>
    </row>
    <row r="1564" customFormat="false" ht="11.25" hidden="false" customHeight="true" outlineLevel="0" collapsed="false">
      <c r="A1564" s="17" t="n">
        <v>30801150</v>
      </c>
      <c r="B1564" s="17" t="s">
        <v>1590</v>
      </c>
      <c r="C1564" s="23" t="n">
        <v>1</v>
      </c>
      <c r="D1564" s="25" t="s">
        <v>69</v>
      </c>
      <c r="E1564" s="19"/>
      <c r="F1564" s="21" t="n">
        <v>1</v>
      </c>
      <c r="G1564" s="21" t="n">
        <v>4</v>
      </c>
      <c r="H1564" s="21"/>
      <c r="I1564" s="21"/>
      <c r="J1564" s="21"/>
      <c r="K1564" s="22" t="n">
        <f aca="false">INDEX('Porte Honorário'!B:D,MATCH(TabJud!D1564,'Porte Honorário'!A:A,0),1)</f>
        <v>209.71</v>
      </c>
      <c r="L1564" s="22" t="n">
        <f aca="false">ROUND(C1564*K1564,2)</f>
        <v>209.71</v>
      </c>
      <c r="M1564" s="22" t="n">
        <f aca="false">IF(E1564&gt;0,ROUND(E1564*'UCO e Filme'!$A$2,2),0)</f>
        <v>0</v>
      </c>
      <c r="N1564" s="22" t="n">
        <f aca="false">IF(I1564&gt;0,ROUND(I1564*'UCO e Filme'!$A$11,2),0)</f>
        <v>0</v>
      </c>
      <c r="O1564" s="22" t="n">
        <f aca="false">ROUND(L1564+M1564+N1564,2)</f>
        <v>209.71</v>
      </c>
    </row>
    <row r="1565" customFormat="false" ht="11.25" hidden="false" customHeight="true" outlineLevel="0" collapsed="false">
      <c r="A1565" s="17" t="n">
        <v>30801168</v>
      </c>
      <c r="B1565" s="17" t="s">
        <v>1591</v>
      </c>
      <c r="C1565" s="23" t="n">
        <v>1</v>
      </c>
      <c r="D1565" s="25" t="s">
        <v>999</v>
      </c>
      <c r="E1565" s="19" t="n">
        <v>42.9</v>
      </c>
      <c r="F1565" s="21" t="n">
        <v>2</v>
      </c>
      <c r="G1565" s="21" t="n">
        <v>6</v>
      </c>
      <c r="H1565" s="21"/>
      <c r="I1565" s="21"/>
      <c r="J1565" s="21"/>
      <c r="K1565" s="22" t="n">
        <f aca="false">INDEX('Porte Honorário'!B:D,MATCH(TabJud!D1565,'Porte Honorário'!A:A,0),1)</f>
        <v>2449.52</v>
      </c>
      <c r="L1565" s="22" t="n">
        <f aca="false">ROUND(C1565*K1565,2)</f>
        <v>2449.52</v>
      </c>
      <c r="M1565" s="22" t="n">
        <f aca="false">IF(E1565&gt;0,ROUND(E1565*'UCO e Filme'!$A$2,2),0)</f>
        <v>809.09</v>
      </c>
      <c r="N1565" s="22" t="n">
        <f aca="false">IF(I1565&gt;0,ROUND(I1565*'UCO e Filme'!$A$11,2),0)</f>
        <v>0</v>
      </c>
      <c r="O1565" s="22" t="n">
        <f aca="false">ROUND(L1565+M1565+N1565,2)</f>
        <v>3258.61</v>
      </c>
    </row>
    <row r="1566" customFormat="false" ht="11.25" hidden="false" customHeight="true" outlineLevel="0" collapsed="false">
      <c r="A1566" s="17" t="n">
        <v>30801176</v>
      </c>
      <c r="B1566" s="17" t="s">
        <v>1592</v>
      </c>
      <c r="C1566" s="23" t="n">
        <v>1</v>
      </c>
      <c r="D1566" s="25" t="s">
        <v>504</v>
      </c>
      <c r="E1566" s="19" t="n">
        <v>33.8</v>
      </c>
      <c r="F1566" s="21" t="n">
        <v>1</v>
      </c>
      <c r="G1566" s="21" t="n">
        <v>3</v>
      </c>
      <c r="H1566" s="21"/>
      <c r="I1566" s="21"/>
      <c r="J1566" s="21"/>
      <c r="K1566" s="22" t="n">
        <f aca="false">INDEX('Porte Honorário'!B:D,MATCH(TabJud!D1566,'Porte Honorário'!A:A,0),1)</f>
        <v>458.79</v>
      </c>
      <c r="L1566" s="22" t="n">
        <f aca="false">ROUND(C1566*K1566,2)</f>
        <v>458.79</v>
      </c>
      <c r="M1566" s="22" t="n">
        <f aca="false">IF(E1566&gt;0,ROUND(E1566*'UCO e Filme'!$A$2,2),0)</f>
        <v>637.47</v>
      </c>
      <c r="N1566" s="22" t="n">
        <f aca="false">IF(I1566&gt;0,ROUND(I1566*'UCO e Filme'!$A$11,2),0)</f>
        <v>0</v>
      </c>
      <c r="O1566" s="22" t="n">
        <f aca="false">ROUND(L1566+M1566+N1566,2)</f>
        <v>1096.26</v>
      </c>
    </row>
    <row r="1567" customFormat="false" ht="30.95" hidden="false" customHeight="true" outlineLevel="0" collapsed="false">
      <c r="A1567" s="14" t="s">
        <v>1593</v>
      </c>
      <c r="B1567" s="14"/>
      <c r="C1567" s="14"/>
      <c r="D1567" s="14"/>
      <c r="E1567" s="14"/>
      <c r="F1567" s="14"/>
      <c r="G1567" s="14"/>
      <c r="H1567" s="14"/>
      <c r="I1567" s="14"/>
      <c r="J1567" s="14"/>
      <c r="K1567" s="14"/>
      <c r="L1567" s="14"/>
      <c r="M1567" s="14"/>
      <c r="N1567" s="14"/>
      <c r="O1567" s="14"/>
    </row>
    <row r="1568" customFormat="false" ht="27.75" hidden="false" customHeight="true" outlineLevel="0" collapsed="false">
      <c r="A1568" s="17" t="n">
        <v>30802016</v>
      </c>
      <c r="B1568" s="17" t="s">
        <v>1594</v>
      </c>
      <c r="C1568" s="23" t="n">
        <v>1</v>
      </c>
      <c r="D1568" s="25" t="s">
        <v>262</v>
      </c>
      <c r="E1568" s="19"/>
      <c r="F1568" s="21" t="n">
        <v>2</v>
      </c>
      <c r="G1568" s="21" t="n">
        <v>6</v>
      </c>
      <c r="H1568" s="21"/>
      <c r="I1568" s="21"/>
      <c r="J1568" s="21"/>
      <c r="K1568" s="22" t="n">
        <f aca="false">INDEX('Porte Honorário'!B:D,MATCH(TabJud!D1568,'Porte Honorário'!A:A,0),1)</f>
        <v>1635.2</v>
      </c>
      <c r="L1568" s="22" t="n">
        <f aca="false">ROUND(C1568*K1568,2)</f>
        <v>1635.2</v>
      </c>
      <c r="M1568" s="22" t="n">
        <f aca="false">IF(E1568&gt;0,ROUND(E1568*'UCO e Filme'!$A$2,2),0)</f>
        <v>0</v>
      </c>
      <c r="N1568" s="22" t="n">
        <f aca="false">IF(I1568&gt;0,ROUND(I1568*'UCO e Filme'!$A$11,2),0)</f>
        <v>0</v>
      </c>
      <c r="O1568" s="22" t="n">
        <f aca="false">ROUND(L1568+M1568+N1568,2)</f>
        <v>1635.2</v>
      </c>
    </row>
    <row r="1569" customFormat="false" ht="11.25" hidden="false" customHeight="true" outlineLevel="0" collapsed="false">
      <c r="A1569" s="17" t="n">
        <v>30802024</v>
      </c>
      <c r="B1569" s="17" t="s">
        <v>1595</v>
      </c>
      <c r="C1569" s="23" t="n">
        <v>1</v>
      </c>
      <c r="D1569" s="25" t="s">
        <v>473</v>
      </c>
      <c r="E1569" s="19"/>
      <c r="F1569" s="21" t="n">
        <v>2</v>
      </c>
      <c r="G1569" s="21" t="n">
        <v>4</v>
      </c>
      <c r="H1569" s="21"/>
      <c r="I1569" s="21"/>
      <c r="J1569" s="21"/>
      <c r="K1569" s="22" t="n">
        <f aca="false">INDEX('Porte Honorário'!B:D,MATCH(TabJud!D1569,'Porte Honorário'!A:A,0),1)</f>
        <v>1491.02</v>
      </c>
      <c r="L1569" s="22" t="n">
        <f aca="false">ROUND(C1569*K1569,2)</f>
        <v>1491.02</v>
      </c>
      <c r="M1569" s="22" t="n">
        <f aca="false">IF(E1569&gt;0,ROUND(E1569*'UCO e Filme'!$A$2,2),0)</f>
        <v>0</v>
      </c>
      <c r="N1569" s="22" t="n">
        <f aca="false">IF(I1569&gt;0,ROUND(I1569*'UCO e Filme'!$A$11,2),0)</f>
        <v>0</v>
      </c>
      <c r="O1569" s="22" t="n">
        <f aca="false">ROUND(L1569+M1569+N1569,2)</f>
        <v>1491.02</v>
      </c>
    </row>
    <row r="1570" customFormat="false" ht="11.25" hidden="false" customHeight="true" outlineLevel="0" collapsed="false">
      <c r="A1570" s="17" t="n">
        <v>30802032</v>
      </c>
      <c r="B1570" s="17" t="s">
        <v>1596</v>
      </c>
      <c r="C1570" s="23" t="n">
        <v>1</v>
      </c>
      <c r="D1570" s="25" t="s">
        <v>473</v>
      </c>
      <c r="E1570" s="19"/>
      <c r="F1570" s="21" t="n">
        <v>2</v>
      </c>
      <c r="G1570" s="21" t="n">
        <v>5</v>
      </c>
      <c r="H1570" s="21"/>
      <c r="I1570" s="21"/>
      <c r="J1570" s="21"/>
      <c r="K1570" s="22" t="n">
        <f aca="false">INDEX('Porte Honorário'!B:D,MATCH(TabJud!D1570,'Porte Honorário'!A:A,0),1)</f>
        <v>1491.02</v>
      </c>
      <c r="L1570" s="22" t="n">
        <f aca="false">ROUND(C1570*K1570,2)</f>
        <v>1491.02</v>
      </c>
      <c r="M1570" s="22" t="n">
        <f aca="false">IF(E1570&gt;0,ROUND(E1570*'UCO e Filme'!$A$2,2),0)</f>
        <v>0</v>
      </c>
      <c r="N1570" s="22" t="n">
        <f aca="false">IF(I1570&gt;0,ROUND(I1570*'UCO e Filme'!$A$11,2),0)</f>
        <v>0</v>
      </c>
      <c r="O1570" s="22" t="n">
        <f aca="false">ROUND(L1570+M1570+N1570,2)</f>
        <v>1491.02</v>
      </c>
    </row>
    <row r="1571" customFormat="false" ht="11.25" hidden="false" customHeight="true" outlineLevel="0" collapsed="false">
      <c r="A1571" s="17" t="n">
        <v>30802040</v>
      </c>
      <c r="B1571" s="17" t="s">
        <v>1597</v>
      </c>
      <c r="C1571" s="23" t="n">
        <v>1</v>
      </c>
      <c r="D1571" s="25" t="s">
        <v>999</v>
      </c>
      <c r="E1571" s="19" t="n">
        <v>42.9</v>
      </c>
      <c r="F1571" s="21" t="n">
        <v>2</v>
      </c>
      <c r="G1571" s="21" t="n">
        <v>6</v>
      </c>
      <c r="H1571" s="21"/>
      <c r="I1571" s="21"/>
      <c r="J1571" s="21"/>
      <c r="K1571" s="22" t="n">
        <f aca="false">INDEX('Porte Honorário'!B:D,MATCH(TabJud!D1571,'Porte Honorário'!A:A,0),1)</f>
        <v>2449.52</v>
      </c>
      <c r="L1571" s="22" t="n">
        <f aca="false">ROUND(C1571*K1571,2)</f>
        <v>2449.52</v>
      </c>
      <c r="M1571" s="22" t="n">
        <f aca="false">IF(E1571&gt;0,ROUND(E1571*'UCO e Filme'!$A$2,2),0)</f>
        <v>809.09</v>
      </c>
      <c r="N1571" s="22" t="n">
        <f aca="false">IF(I1571&gt;0,ROUND(I1571*'UCO e Filme'!$A$11,2),0)</f>
        <v>0</v>
      </c>
      <c r="O1571" s="22" t="n">
        <f aca="false">ROUND(L1571+M1571+N1571,2)</f>
        <v>3258.61</v>
      </c>
    </row>
    <row r="1572" customFormat="false" ht="11.25" hidden="false" customHeight="true" outlineLevel="0" collapsed="false">
      <c r="A1572" s="17" t="n">
        <v>30802059</v>
      </c>
      <c r="B1572" s="17" t="s">
        <v>1598</v>
      </c>
      <c r="C1572" s="23" t="n">
        <v>1</v>
      </c>
      <c r="D1572" s="25" t="s">
        <v>492</v>
      </c>
      <c r="E1572" s="19" t="n">
        <v>42.9</v>
      </c>
      <c r="F1572" s="21" t="n">
        <v>2</v>
      </c>
      <c r="G1572" s="21" t="n">
        <v>4</v>
      </c>
      <c r="H1572" s="21"/>
      <c r="I1572" s="21"/>
      <c r="J1572" s="21"/>
      <c r="K1572" s="22" t="n">
        <f aca="false">INDEX('Porte Honorário'!B:D,MATCH(TabJud!D1572,'Porte Honorário'!A:A,0),1)</f>
        <v>1998.93</v>
      </c>
      <c r="L1572" s="22" t="n">
        <f aca="false">ROUND(C1572*K1572,2)</f>
        <v>1998.93</v>
      </c>
      <c r="M1572" s="22" t="n">
        <f aca="false">IF(E1572&gt;0,ROUND(E1572*'UCO e Filme'!$A$2,2),0)</f>
        <v>809.09</v>
      </c>
      <c r="N1572" s="22" t="n">
        <f aca="false">IF(I1572&gt;0,ROUND(I1572*'UCO e Filme'!$A$11,2),0)</f>
        <v>0</v>
      </c>
      <c r="O1572" s="22" t="n">
        <f aca="false">ROUND(L1572+M1572+N1572,2)</f>
        <v>2808.02</v>
      </c>
    </row>
    <row r="1573" customFormat="false" ht="30.95" hidden="false" customHeight="true" outlineLevel="0" collapsed="false">
      <c r="A1573" s="14" t="s">
        <v>1599</v>
      </c>
      <c r="B1573" s="14"/>
      <c r="C1573" s="14"/>
      <c r="D1573" s="14"/>
      <c r="E1573" s="14"/>
      <c r="F1573" s="14"/>
      <c r="G1573" s="14"/>
      <c r="H1573" s="14"/>
      <c r="I1573" s="14"/>
      <c r="J1573" s="14"/>
      <c r="K1573" s="14"/>
      <c r="L1573" s="14"/>
      <c r="M1573" s="14"/>
      <c r="N1573" s="14"/>
      <c r="O1573" s="14"/>
    </row>
    <row r="1574" customFormat="false" ht="27.75" hidden="false" customHeight="true" outlineLevel="0" collapsed="false">
      <c r="A1574" s="17" t="n">
        <v>30803012</v>
      </c>
      <c r="B1574" s="17" t="s">
        <v>1600</v>
      </c>
      <c r="C1574" s="23" t="n">
        <v>1</v>
      </c>
      <c r="D1574" s="25" t="s">
        <v>473</v>
      </c>
      <c r="E1574" s="19"/>
      <c r="F1574" s="21" t="n">
        <v>2</v>
      </c>
      <c r="G1574" s="21" t="n">
        <v>4</v>
      </c>
      <c r="H1574" s="21"/>
      <c r="I1574" s="21"/>
      <c r="J1574" s="21"/>
      <c r="K1574" s="22" t="n">
        <f aca="false">INDEX('Porte Honorário'!B:D,MATCH(TabJud!D1574,'Porte Honorário'!A:A,0),1)</f>
        <v>1491.02</v>
      </c>
      <c r="L1574" s="22" t="n">
        <f aca="false">ROUND(C1574*K1574,2)</f>
        <v>1491.02</v>
      </c>
      <c r="M1574" s="22" t="n">
        <f aca="false">IF(E1574&gt;0,ROUND(E1574*'UCO e Filme'!$A$2,2),0)</f>
        <v>0</v>
      </c>
      <c r="N1574" s="22" t="n">
        <f aca="false">IF(I1574&gt;0,ROUND(I1574*'UCO e Filme'!$A$11,2),0)</f>
        <v>0</v>
      </c>
      <c r="O1574" s="22" t="n">
        <f aca="false">ROUND(L1574+M1574+N1574,2)</f>
        <v>1491.02</v>
      </c>
    </row>
    <row r="1575" customFormat="false" ht="11.25" hidden="false" customHeight="true" outlineLevel="0" collapsed="false">
      <c r="A1575" s="17" t="n">
        <v>30803020</v>
      </c>
      <c r="B1575" s="17" t="s">
        <v>1601</v>
      </c>
      <c r="C1575" s="23" t="n">
        <v>1</v>
      </c>
      <c r="D1575" s="25" t="s">
        <v>368</v>
      </c>
      <c r="E1575" s="19"/>
      <c r="F1575" s="21" t="n">
        <v>2</v>
      </c>
      <c r="G1575" s="21" t="n">
        <v>7</v>
      </c>
      <c r="H1575" s="21"/>
      <c r="I1575" s="21"/>
      <c r="J1575" s="21"/>
      <c r="K1575" s="22" t="n">
        <f aca="false">INDEX('Porte Honorário'!B:D,MATCH(TabJud!D1575,'Porte Honorário'!A:A,0),1)</f>
        <v>1794.15</v>
      </c>
      <c r="L1575" s="22" t="n">
        <f aca="false">ROUND(C1575*K1575,2)</f>
        <v>1794.15</v>
      </c>
      <c r="M1575" s="22" t="n">
        <f aca="false">IF(E1575&gt;0,ROUND(E1575*'UCO e Filme'!$A$2,2),0)</f>
        <v>0</v>
      </c>
      <c r="N1575" s="22" t="n">
        <f aca="false">IF(I1575&gt;0,ROUND(I1575*'UCO e Filme'!$A$11,2),0)</f>
        <v>0</v>
      </c>
      <c r="O1575" s="22" t="n">
        <f aca="false">ROUND(L1575+M1575+N1575,2)</f>
        <v>1794.15</v>
      </c>
    </row>
    <row r="1576" customFormat="false" ht="11.25" hidden="false" customHeight="true" outlineLevel="0" collapsed="false">
      <c r="A1576" s="17" t="n">
        <v>30803039</v>
      </c>
      <c r="B1576" s="17" t="s">
        <v>1602</v>
      </c>
      <c r="C1576" s="23" t="n">
        <v>1</v>
      </c>
      <c r="D1576" s="25" t="s">
        <v>262</v>
      </c>
      <c r="E1576" s="19"/>
      <c r="F1576" s="21" t="n">
        <v>2</v>
      </c>
      <c r="G1576" s="21" t="n">
        <v>6</v>
      </c>
      <c r="H1576" s="21"/>
      <c r="I1576" s="21"/>
      <c r="J1576" s="21"/>
      <c r="K1576" s="22" t="n">
        <f aca="false">INDEX('Porte Honorário'!B:D,MATCH(TabJud!D1576,'Porte Honorário'!A:A,0),1)</f>
        <v>1635.2</v>
      </c>
      <c r="L1576" s="22" t="n">
        <f aca="false">ROUND(C1576*K1576,2)</f>
        <v>1635.2</v>
      </c>
      <c r="M1576" s="22" t="n">
        <f aca="false">IF(E1576&gt;0,ROUND(E1576*'UCO e Filme'!$A$2,2),0)</f>
        <v>0</v>
      </c>
      <c r="N1576" s="22" t="n">
        <f aca="false">IF(I1576&gt;0,ROUND(I1576*'UCO e Filme'!$A$11,2),0)</f>
        <v>0</v>
      </c>
      <c r="O1576" s="22" t="n">
        <f aca="false">ROUND(L1576+M1576+N1576,2)</f>
        <v>1635.2</v>
      </c>
    </row>
    <row r="1577" customFormat="false" ht="11.25" hidden="false" customHeight="true" outlineLevel="0" collapsed="false">
      <c r="A1577" s="17" t="n">
        <v>30803047</v>
      </c>
      <c r="B1577" s="17" t="s">
        <v>1603</v>
      </c>
      <c r="C1577" s="23" t="n">
        <v>1</v>
      </c>
      <c r="D1577" s="25" t="s">
        <v>262</v>
      </c>
      <c r="E1577" s="19"/>
      <c r="F1577" s="21" t="n">
        <v>2</v>
      </c>
      <c r="G1577" s="21" t="n">
        <v>6</v>
      </c>
      <c r="H1577" s="21"/>
      <c r="I1577" s="21"/>
      <c r="J1577" s="21"/>
      <c r="K1577" s="22" t="n">
        <f aca="false">INDEX('Porte Honorário'!B:D,MATCH(TabJud!D1577,'Porte Honorário'!A:A,0),1)</f>
        <v>1635.2</v>
      </c>
      <c r="L1577" s="22" t="n">
        <f aca="false">ROUND(C1577*K1577,2)</f>
        <v>1635.2</v>
      </c>
      <c r="M1577" s="22" t="n">
        <f aca="false">IF(E1577&gt;0,ROUND(E1577*'UCO e Filme'!$A$2,2),0)</f>
        <v>0</v>
      </c>
      <c r="N1577" s="22" t="n">
        <f aca="false">IF(I1577&gt;0,ROUND(I1577*'UCO e Filme'!$A$11,2),0)</f>
        <v>0</v>
      </c>
      <c r="O1577" s="22" t="n">
        <f aca="false">ROUND(L1577+M1577+N1577,2)</f>
        <v>1635.2</v>
      </c>
    </row>
    <row r="1578" customFormat="false" ht="11.25" hidden="false" customHeight="true" outlineLevel="0" collapsed="false">
      <c r="A1578" s="17" t="n">
        <v>30803055</v>
      </c>
      <c r="B1578" s="17" t="s">
        <v>1604</v>
      </c>
      <c r="C1578" s="23" t="n">
        <v>1</v>
      </c>
      <c r="D1578" s="25" t="s">
        <v>310</v>
      </c>
      <c r="E1578" s="19"/>
      <c r="F1578" s="21" t="n">
        <v>1</v>
      </c>
      <c r="G1578" s="21" t="n">
        <v>3</v>
      </c>
      <c r="H1578" s="21"/>
      <c r="I1578" s="21"/>
      <c r="J1578" s="21"/>
      <c r="K1578" s="22" t="n">
        <f aca="false">INDEX('Porte Honorário'!B:D,MATCH(TabJud!D1578,'Porte Honorário'!A:A,0),1)</f>
        <v>802.86</v>
      </c>
      <c r="L1578" s="22" t="n">
        <f aca="false">ROUND(C1578*K1578,2)</f>
        <v>802.86</v>
      </c>
      <c r="M1578" s="22" t="n">
        <f aca="false">IF(E1578&gt;0,ROUND(E1578*'UCO e Filme'!$A$2,2),0)</f>
        <v>0</v>
      </c>
      <c r="N1578" s="22" t="n">
        <f aca="false">IF(I1578&gt;0,ROUND(I1578*'UCO e Filme'!$A$11,2),0)</f>
        <v>0</v>
      </c>
      <c r="O1578" s="22" t="n">
        <f aca="false">ROUND(L1578+M1578+N1578,2)</f>
        <v>802.86</v>
      </c>
    </row>
    <row r="1579" customFormat="false" ht="11.25" hidden="false" customHeight="true" outlineLevel="0" collapsed="false">
      <c r="A1579" s="17" t="n">
        <v>30803063</v>
      </c>
      <c r="B1579" s="17" t="s">
        <v>1605</v>
      </c>
      <c r="C1579" s="23" t="n">
        <v>1</v>
      </c>
      <c r="D1579" s="25" t="s">
        <v>1001</v>
      </c>
      <c r="E1579" s="19"/>
      <c r="F1579" s="21" t="n">
        <v>2</v>
      </c>
      <c r="G1579" s="21" t="n">
        <v>6</v>
      </c>
      <c r="H1579" s="21"/>
      <c r="I1579" s="21"/>
      <c r="J1579" s="21"/>
      <c r="K1579" s="22" t="n">
        <f aca="false">INDEX('Porte Honorário'!B:D,MATCH(TabJud!D1579,'Porte Honorário'!A:A,0),1)</f>
        <v>2695.3</v>
      </c>
      <c r="L1579" s="22" t="n">
        <f aca="false">ROUND(C1579*K1579,2)</f>
        <v>2695.3</v>
      </c>
      <c r="M1579" s="22" t="n">
        <f aca="false">IF(E1579&gt;0,ROUND(E1579*'UCO e Filme'!$A$2,2),0)</f>
        <v>0</v>
      </c>
      <c r="N1579" s="22" t="n">
        <f aca="false">IF(I1579&gt;0,ROUND(I1579*'UCO e Filme'!$A$11,2),0)</f>
        <v>0</v>
      </c>
      <c r="O1579" s="22" t="n">
        <f aca="false">ROUND(L1579+M1579+N1579,2)</f>
        <v>2695.3</v>
      </c>
    </row>
    <row r="1580" customFormat="false" ht="11.25" hidden="false" customHeight="true" outlineLevel="0" collapsed="false">
      <c r="A1580" s="17" t="n">
        <v>30803071</v>
      </c>
      <c r="B1580" s="17" t="s">
        <v>1606</v>
      </c>
      <c r="C1580" s="23" t="n">
        <v>1</v>
      </c>
      <c r="D1580" s="25" t="s">
        <v>262</v>
      </c>
      <c r="E1580" s="19"/>
      <c r="F1580" s="21" t="n">
        <v>2</v>
      </c>
      <c r="G1580" s="21" t="n">
        <v>6</v>
      </c>
      <c r="H1580" s="21"/>
      <c r="I1580" s="21"/>
      <c r="J1580" s="21"/>
      <c r="K1580" s="22" t="n">
        <f aca="false">INDEX('Porte Honorário'!B:D,MATCH(TabJud!D1580,'Porte Honorário'!A:A,0),1)</f>
        <v>1635.2</v>
      </c>
      <c r="L1580" s="22" t="n">
        <f aca="false">ROUND(C1580*K1580,2)</f>
        <v>1635.2</v>
      </c>
      <c r="M1580" s="22" t="n">
        <f aca="false">IF(E1580&gt;0,ROUND(E1580*'UCO e Filme'!$A$2,2),0)</f>
        <v>0</v>
      </c>
      <c r="N1580" s="22" t="n">
        <f aca="false">IF(I1580&gt;0,ROUND(I1580*'UCO e Filme'!$A$11,2),0)</f>
        <v>0</v>
      </c>
      <c r="O1580" s="22" t="n">
        <f aca="false">ROUND(L1580+M1580+N1580,2)</f>
        <v>1635.2</v>
      </c>
    </row>
    <row r="1581" customFormat="false" ht="11.25" hidden="false" customHeight="true" outlineLevel="0" collapsed="false">
      <c r="A1581" s="17" t="n">
        <v>30803080</v>
      </c>
      <c r="B1581" s="17" t="s">
        <v>1607</v>
      </c>
      <c r="C1581" s="23" t="n">
        <v>1</v>
      </c>
      <c r="D1581" s="25" t="s">
        <v>262</v>
      </c>
      <c r="E1581" s="19"/>
      <c r="F1581" s="21" t="n">
        <v>2</v>
      </c>
      <c r="G1581" s="21" t="n">
        <v>4</v>
      </c>
      <c r="H1581" s="21"/>
      <c r="I1581" s="21"/>
      <c r="J1581" s="21"/>
      <c r="K1581" s="22" t="n">
        <f aca="false">INDEX('Porte Honorário'!B:D,MATCH(TabJud!D1581,'Porte Honorário'!A:A,0),1)</f>
        <v>1635.2</v>
      </c>
      <c r="L1581" s="22" t="n">
        <f aca="false">ROUND(C1581*K1581,2)</f>
        <v>1635.2</v>
      </c>
      <c r="M1581" s="22" t="n">
        <f aca="false">IF(E1581&gt;0,ROUND(E1581*'UCO e Filme'!$A$2,2),0)</f>
        <v>0</v>
      </c>
      <c r="N1581" s="22" t="n">
        <f aca="false">IF(I1581&gt;0,ROUND(I1581*'UCO e Filme'!$A$11,2),0)</f>
        <v>0</v>
      </c>
      <c r="O1581" s="22" t="n">
        <f aca="false">ROUND(L1581+M1581+N1581,2)</f>
        <v>1635.2</v>
      </c>
    </row>
    <row r="1582" customFormat="false" ht="11.25" hidden="false" customHeight="true" outlineLevel="0" collapsed="false">
      <c r="A1582" s="17" t="n">
        <v>30803098</v>
      </c>
      <c r="B1582" s="17" t="s">
        <v>1608</v>
      </c>
      <c r="C1582" s="23" t="n">
        <v>1</v>
      </c>
      <c r="D1582" s="25" t="s">
        <v>490</v>
      </c>
      <c r="E1582" s="19"/>
      <c r="F1582" s="21" t="n">
        <v>2</v>
      </c>
      <c r="G1582" s="21" t="n">
        <v>5</v>
      </c>
      <c r="H1582" s="21"/>
      <c r="I1582" s="21"/>
      <c r="J1582" s="21"/>
      <c r="K1582" s="22" t="n">
        <f aca="false">INDEX('Porte Honorário'!B:D,MATCH(TabJud!D1582,'Porte Honorário'!A:A,0),1)</f>
        <v>1409.1</v>
      </c>
      <c r="L1582" s="22" t="n">
        <f aca="false">ROUND(C1582*K1582,2)</f>
        <v>1409.1</v>
      </c>
      <c r="M1582" s="22" t="n">
        <f aca="false">IF(E1582&gt;0,ROUND(E1582*'UCO e Filme'!$A$2,2),0)</f>
        <v>0</v>
      </c>
      <c r="N1582" s="22" t="n">
        <f aca="false">IF(I1582&gt;0,ROUND(I1582*'UCO e Filme'!$A$11,2),0)</f>
        <v>0</v>
      </c>
      <c r="O1582" s="22" t="n">
        <f aca="false">ROUND(L1582+M1582+N1582,2)</f>
        <v>1409.1</v>
      </c>
    </row>
    <row r="1583" customFormat="false" ht="11.25" hidden="false" customHeight="true" outlineLevel="0" collapsed="false">
      <c r="A1583" s="17" t="n">
        <v>30803101</v>
      </c>
      <c r="B1583" s="17" t="s">
        <v>1609</v>
      </c>
      <c r="C1583" s="23" t="n">
        <v>1</v>
      </c>
      <c r="D1583" s="25" t="s">
        <v>262</v>
      </c>
      <c r="E1583" s="19"/>
      <c r="F1583" s="21" t="n">
        <v>2</v>
      </c>
      <c r="G1583" s="21" t="n">
        <v>5</v>
      </c>
      <c r="H1583" s="21"/>
      <c r="I1583" s="21"/>
      <c r="J1583" s="21"/>
      <c r="K1583" s="22" t="n">
        <f aca="false">INDEX('Porte Honorário'!B:D,MATCH(TabJud!D1583,'Porte Honorário'!A:A,0),1)</f>
        <v>1635.2</v>
      </c>
      <c r="L1583" s="22" t="n">
        <f aca="false">ROUND(C1583*K1583,2)</f>
        <v>1635.2</v>
      </c>
      <c r="M1583" s="22" t="n">
        <f aca="false">IF(E1583&gt;0,ROUND(E1583*'UCO e Filme'!$A$2,2),0)</f>
        <v>0</v>
      </c>
      <c r="N1583" s="22" t="n">
        <f aca="false">IF(I1583&gt;0,ROUND(I1583*'UCO e Filme'!$A$11,2),0)</f>
        <v>0</v>
      </c>
      <c r="O1583" s="22" t="n">
        <f aca="false">ROUND(L1583+M1583+N1583,2)</f>
        <v>1635.2</v>
      </c>
    </row>
    <row r="1584" customFormat="false" ht="11.25" hidden="false" customHeight="true" outlineLevel="0" collapsed="false">
      <c r="A1584" s="17" t="n">
        <v>30803110</v>
      </c>
      <c r="B1584" s="17" t="s">
        <v>1610</v>
      </c>
      <c r="C1584" s="23" t="n">
        <v>1</v>
      </c>
      <c r="D1584" s="25" t="s">
        <v>368</v>
      </c>
      <c r="E1584" s="19"/>
      <c r="F1584" s="21" t="n">
        <v>2</v>
      </c>
      <c r="G1584" s="21" t="n">
        <v>6</v>
      </c>
      <c r="H1584" s="21"/>
      <c r="I1584" s="21"/>
      <c r="J1584" s="21"/>
      <c r="K1584" s="22" t="n">
        <f aca="false">INDEX('Porte Honorário'!B:D,MATCH(TabJud!D1584,'Porte Honorário'!A:A,0),1)</f>
        <v>1794.15</v>
      </c>
      <c r="L1584" s="22" t="n">
        <f aca="false">ROUND(C1584*K1584,2)</f>
        <v>1794.15</v>
      </c>
      <c r="M1584" s="22" t="n">
        <f aca="false">IF(E1584&gt;0,ROUND(E1584*'UCO e Filme'!$A$2,2),0)</f>
        <v>0</v>
      </c>
      <c r="N1584" s="22" t="n">
        <f aca="false">IF(I1584&gt;0,ROUND(I1584*'UCO e Filme'!$A$11,2),0)</f>
        <v>0</v>
      </c>
      <c r="O1584" s="22" t="n">
        <f aca="false">ROUND(L1584+M1584+N1584,2)</f>
        <v>1794.15</v>
      </c>
    </row>
    <row r="1585" customFormat="false" ht="11.25" hidden="false" customHeight="true" outlineLevel="0" collapsed="false">
      <c r="A1585" s="17" t="n">
        <v>30803128</v>
      </c>
      <c r="B1585" s="17" t="s">
        <v>1611</v>
      </c>
      <c r="C1585" s="23" t="n">
        <v>1</v>
      </c>
      <c r="D1585" s="25" t="s">
        <v>264</v>
      </c>
      <c r="E1585" s="19"/>
      <c r="F1585" s="21" t="n">
        <v>1</v>
      </c>
      <c r="G1585" s="21" t="n">
        <v>4</v>
      </c>
      <c r="H1585" s="21"/>
      <c r="I1585" s="21"/>
      <c r="J1585" s="21"/>
      <c r="K1585" s="22" t="n">
        <f aca="false">INDEX('Porte Honorário'!B:D,MATCH(TabJud!D1585,'Porte Honorário'!A:A,0),1)</f>
        <v>852.02</v>
      </c>
      <c r="L1585" s="22" t="n">
        <f aca="false">ROUND(C1585*K1585,2)</f>
        <v>852.02</v>
      </c>
      <c r="M1585" s="22" t="n">
        <f aca="false">IF(E1585&gt;0,ROUND(E1585*'UCO e Filme'!$A$2,2),0)</f>
        <v>0</v>
      </c>
      <c r="N1585" s="22" t="n">
        <f aca="false">IF(I1585&gt;0,ROUND(I1585*'UCO e Filme'!$A$11,2),0)</f>
        <v>0</v>
      </c>
      <c r="O1585" s="22" t="n">
        <f aca="false">ROUND(L1585+M1585+N1585,2)</f>
        <v>852.02</v>
      </c>
    </row>
    <row r="1586" customFormat="false" ht="11.25" hidden="false" customHeight="true" outlineLevel="0" collapsed="false">
      <c r="A1586" s="17" t="n">
        <v>30803136</v>
      </c>
      <c r="B1586" s="17" t="s">
        <v>1612</v>
      </c>
      <c r="C1586" s="23" t="n">
        <v>1</v>
      </c>
      <c r="D1586" s="25" t="s">
        <v>490</v>
      </c>
      <c r="E1586" s="19"/>
      <c r="F1586" s="21" t="n">
        <v>1</v>
      </c>
      <c r="G1586" s="21" t="n">
        <v>3</v>
      </c>
      <c r="H1586" s="21"/>
      <c r="I1586" s="21"/>
      <c r="J1586" s="21"/>
      <c r="K1586" s="22" t="n">
        <f aca="false">INDEX('Porte Honorário'!B:D,MATCH(TabJud!D1586,'Porte Honorário'!A:A,0),1)</f>
        <v>1409.1</v>
      </c>
      <c r="L1586" s="22" t="n">
        <f aca="false">ROUND(C1586*K1586,2)</f>
        <v>1409.1</v>
      </c>
      <c r="M1586" s="22" t="n">
        <f aca="false">IF(E1586&gt;0,ROUND(E1586*'UCO e Filme'!$A$2,2),0)</f>
        <v>0</v>
      </c>
      <c r="N1586" s="22" t="n">
        <f aca="false">IF(I1586&gt;0,ROUND(I1586*'UCO e Filme'!$A$11,2),0)</f>
        <v>0</v>
      </c>
      <c r="O1586" s="22" t="n">
        <f aca="false">ROUND(L1586+M1586+N1586,2)</f>
        <v>1409.1</v>
      </c>
    </row>
    <row r="1587" customFormat="false" ht="11.25" hidden="false" customHeight="true" outlineLevel="0" collapsed="false">
      <c r="A1587" s="17" t="n">
        <v>30803144</v>
      </c>
      <c r="B1587" s="17" t="s">
        <v>1613</v>
      </c>
      <c r="C1587" s="23" t="n">
        <v>1</v>
      </c>
      <c r="D1587" s="25" t="s">
        <v>310</v>
      </c>
      <c r="E1587" s="19"/>
      <c r="F1587" s="21" t="n">
        <v>2</v>
      </c>
      <c r="G1587" s="21" t="n">
        <v>4</v>
      </c>
      <c r="H1587" s="21"/>
      <c r="I1587" s="21"/>
      <c r="J1587" s="21"/>
      <c r="K1587" s="22" t="n">
        <f aca="false">INDEX('Porte Honorário'!B:D,MATCH(TabJud!D1587,'Porte Honorário'!A:A,0),1)</f>
        <v>802.86</v>
      </c>
      <c r="L1587" s="22" t="n">
        <f aca="false">ROUND(C1587*K1587,2)</f>
        <v>802.86</v>
      </c>
      <c r="M1587" s="22" t="n">
        <f aca="false">IF(E1587&gt;0,ROUND(E1587*'UCO e Filme'!$A$2,2),0)</f>
        <v>0</v>
      </c>
      <c r="N1587" s="22" t="n">
        <f aca="false">IF(I1587&gt;0,ROUND(I1587*'UCO e Filme'!$A$11,2),0)</f>
        <v>0</v>
      </c>
      <c r="O1587" s="22" t="n">
        <f aca="false">ROUND(L1587+M1587+N1587,2)</f>
        <v>802.86</v>
      </c>
    </row>
    <row r="1588" customFormat="false" ht="11.25" hidden="false" customHeight="true" outlineLevel="0" collapsed="false">
      <c r="A1588" s="17" t="n">
        <v>30803152</v>
      </c>
      <c r="B1588" s="17" t="s">
        <v>1614</v>
      </c>
      <c r="C1588" s="23" t="n">
        <v>1</v>
      </c>
      <c r="D1588" s="25" t="s">
        <v>339</v>
      </c>
      <c r="E1588" s="19"/>
      <c r="F1588" s="21" t="n">
        <v>2</v>
      </c>
      <c r="G1588" s="21" t="n">
        <v>5</v>
      </c>
      <c r="H1588" s="21"/>
      <c r="I1588" s="21"/>
      <c r="J1588" s="21"/>
      <c r="K1588" s="22" t="n">
        <f aca="false">INDEX('Porte Honorário'!B:D,MATCH(TabJud!D1588,'Porte Honorário'!A:A,0),1)</f>
        <v>991.29</v>
      </c>
      <c r="L1588" s="22" t="n">
        <f aca="false">ROUND(C1588*K1588,2)</f>
        <v>991.29</v>
      </c>
      <c r="M1588" s="22" t="n">
        <f aca="false">IF(E1588&gt;0,ROUND(E1588*'UCO e Filme'!$A$2,2),0)</f>
        <v>0</v>
      </c>
      <c r="N1588" s="22" t="n">
        <f aca="false">IF(I1588&gt;0,ROUND(I1588*'UCO e Filme'!$A$11,2),0)</f>
        <v>0</v>
      </c>
      <c r="O1588" s="22" t="n">
        <f aca="false">ROUND(L1588+M1588+N1588,2)</f>
        <v>991.29</v>
      </c>
    </row>
    <row r="1589" customFormat="false" ht="11.25" hidden="false" customHeight="true" outlineLevel="0" collapsed="false">
      <c r="A1589" s="17" t="n">
        <v>30803160</v>
      </c>
      <c r="B1589" s="17" t="s">
        <v>1615</v>
      </c>
      <c r="C1589" s="23" t="n">
        <v>1</v>
      </c>
      <c r="D1589" s="25" t="s">
        <v>274</v>
      </c>
      <c r="E1589" s="19"/>
      <c r="F1589" s="21" t="n">
        <v>2</v>
      </c>
      <c r="G1589" s="21" t="n">
        <v>6</v>
      </c>
      <c r="H1589" s="21"/>
      <c r="I1589" s="21"/>
      <c r="J1589" s="21"/>
      <c r="K1589" s="22" t="n">
        <f aca="false">INDEX('Porte Honorário'!B:D,MATCH(TabJud!D1589,'Porte Honorário'!A:A,0),1)</f>
        <v>3645.61</v>
      </c>
      <c r="L1589" s="22" t="n">
        <f aca="false">ROUND(C1589*K1589,2)</f>
        <v>3645.61</v>
      </c>
      <c r="M1589" s="22" t="n">
        <f aca="false">IF(E1589&gt;0,ROUND(E1589*'UCO e Filme'!$A$2,2),0)</f>
        <v>0</v>
      </c>
      <c r="N1589" s="22" t="n">
        <f aca="false">IF(I1589&gt;0,ROUND(I1589*'UCO e Filme'!$A$11,2),0)</f>
        <v>0</v>
      </c>
      <c r="O1589" s="22" t="n">
        <f aca="false">ROUND(L1589+M1589+N1589,2)</f>
        <v>3645.61</v>
      </c>
    </row>
    <row r="1590" customFormat="false" ht="11.25" hidden="false" customHeight="true" outlineLevel="0" collapsed="false">
      <c r="A1590" s="17" t="n">
        <v>30803179</v>
      </c>
      <c r="B1590" s="17" t="s">
        <v>1616</v>
      </c>
      <c r="C1590" s="23" t="n">
        <v>1</v>
      </c>
      <c r="D1590" s="25" t="s">
        <v>492</v>
      </c>
      <c r="E1590" s="19" t="n">
        <v>42.9</v>
      </c>
      <c r="F1590" s="21" t="n">
        <v>2</v>
      </c>
      <c r="G1590" s="21" t="n">
        <v>5</v>
      </c>
      <c r="H1590" s="21"/>
      <c r="I1590" s="21"/>
      <c r="J1590" s="21"/>
      <c r="K1590" s="22" t="n">
        <f aca="false">INDEX('Porte Honorário'!B:D,MATCH(TabJud!D1590,'Porte Honorário'!A:A,0),1)</f>
        <v>1998.93</v>
      </c>
      <c r="L1590" s="22" t="n">
        <f aca="false">ROUND(C1590*K1590,2)</f>
        <v>1998.93</v>
      </c>
      <c r="M1590" s="22" t="n">
        <f aca="false">IF(E1590&gt;0,ROUND(E1590*'UCO e Filme'!$A$2,2),0)</f>
        <v>809.09</v>
      </c>
      <c r="N1590" s="22" t="n">
        <f aca="false">IF(I1590&gt;0,ROUND(I1590*'UCO e Filme'!$A$11,2),0)</f>
        <v>0</v>
      </c>
      <c r="O1590" s="22" t="n">
        <f aca="false">ROUND(L1590+M1590+N1590,2)</f>
        <v>2808.02</v>
      </c>
    </row>
    <row r="1591" customFormat="false" ht="11.25" hidden="false" customHeight="true" outlineLevel="0" collapsed="false">
      <c r="A1591" s="17" t="n">
        <v>30803187</v>
      </c>
      <c r="B1591" s="17" t="s">
        <v>1617</v>
      </c>
      <c r="C1591" s="23" t="n">
        <v>1</v>
      </c>
      <c r="D1591" s="25" t="s">
        <v>999</v>
      </c>
      <c r="E1591" s="19" t="n">
        <v>42.9</v>
      </c>
      <c r="F1591" s="21" t="n">
        <v>2</v>
      </c>
      <c r="G1591" s="21" t="n">
        <v>7</v>
      </c>
      <c r="H1591" s="21"/>
      <c r="I1591" s="21"/>
      <c r="J1591" s="21"/>
      <c r="K1591" s="22" t="n">
        <f aca="false">INDEX('Porte Honorário'!B:D,MATCH(TabJud!D1591,'Porte Honorário'!A:A,0),1)</f>
        <v>2449.52</v>
      </c>
      <c r="L1591" s="22" t="n">
        <f aca="false">ROUND(C1591*K1591,2)</f>
        <v>2449.52</v>
      </c>
      <c r="M1591" s="22" t="n">
        <f aca="false">IF(E1591&gt;0,ROUND(E1591*'UCO e Filme'!$A$2,2),0)</f>
        <v>809.09</v>
      </c>
      <c r="N1591" s="22" t="n">
        <f aca="false">IF(I1591&gt;0,ROUND(I1591*'UCO e Filme'!$A$11,2),0)</f>
        <v>0</v>
      </c>
      <c r="O1591" s="22" t="n">
        <f aca="false">ROUND(L1591+M1591+N1591,2)</f>
        <v>3258.61</v>
      </c>
    </row>
    <row r="1592" customFormat="false" ht="11.25" hidden="false" customHeight="true" outlineLevel="0" collapsed="false">
      <c r="A1592" s="17" t="n">
        <v>30803195</v>
      </c>
      <c r="B1592" s="17" t="s">
        <v>1618</v>
      </c>
      <c r="C1592" s="23" t="n">
        <v>1</v>
      </c>
      <c r="D1592" s="25" t="s">
        <v>492</v>
      </c>
      <c r="E1592" s="19" t="n">
        <v>42.9</v>
      </c>
      <c r="F1592" s="21" t="n">
        <v>2</v>
      </c>
      <c r="G1592" s="21" t="n">
        <v>6</v>
      </c>
      <c r="H1592" s="21"/>
      <c r="I1592" s="21"/>
      <c r="J1592" s="21"/>
      <c r="K1592" s="22" t="n">
        <f aca="false">INDEX('Porte Honorário'!B:D,MATCH(TabJud!D1592,'Porte Honorário'!A:A,0),1)</f>
        <v>1998.93</v>
      </c>
      <c r="L1592" s="22" t="n">
        <f aca="false">ROUND(C1592*K1592,2)</f>
        <v>1998.93</v>
      </c>
      <c r="M1592" s="22" t="n">
        <f aca="false">IF(E1592&gt;0,ROUND(E1592*'UCO e Filme'!$A$2,2),0)</f>
        <v>809.09</v>
      </c>
      <c r="N1592" s="22" t="n">
        <f aca="false">IF(I1592&gt;0,ROUND(I1592*'UCO e Filme'!$A$11,2),0)</f>
        <v>0</v>
      </c>
      <c r="O1592" s="22" t="n">
        <f aca="false">ROUND(L1592+M1592+N1592,2)</f>
        <v>2808.02</v>
      </c>
    </row>
    <row r="1593" customFormat="false" ht="11.25" hidden="false" customHeight="true" outlineLevel="0" collapsed="false">
      <c r="A1593" s="17" t="n">
        <v>30803209</v>
      </c>
      <c r="B1593" s="17" t="s">
        <v>1619</v>
      </c>
      <c r="C1593" s="23" t="n">
        <v>1</v>
      </c>
      <c r="D1593" s="25" t="s">
        <v>339</v>
      </c>
      <c r="E1593" s="19" t="n">
        <v>33.8</v>
      </c>
      <c r="F1593" s="21" t="n">
        <v>1</v>
      </c>
      <c r="G1593" s="21" t="n">
        <v>4</v>
      </c>
      <c r="H1593" s="21"/>
      <c r="I1593" s="21"/>
      <c r="J1593" s="21"/>
      <c r="K1593" s="22" t="n">
        <f aca="false">INDEX('Porte Honorário'!B:D,MATCH(TabJud!D1593,'Porte Honorário'!A:A,0),1)</f>
        <v>991.29</v>
      </c>
      <c r="L1593" s="22" t="n">
        <f aca="false">ROUND(C1593*K1593,2)</f>
        <v>991.29</v>
      </c>
      <c r="M1593" s="22" t="n">
        <f aca="false">IF(E1593&gt;0,ROUND(E1593*'UCO e Filme'!$A$2,2),0)</f>
        <v>637.47</v>
      </c>
      <c r="N1593" s="22" t="n">
        <f aca="false">IF(I1593&gt;0,ROUND(I1593*'UCO e Filme'!$A$11,2),0)</f>
        <v>0</v>
      </c>
      <c r="O1593" s="22" t="n">
        <f aca="false">ROUND(L1593+M1593+N1593,2)</f>
        <v>1628.76</v>
      </c>
    </row>
    <row r="1594" customFormat="false" ht="11.25" hidden="false" customHeight="true" outlineLevel="0" collapsed="false">
      <c r="A1594" s="17" t="n">
        <v>30803217</v>
      </c>
      <c r="B1594" s="17" t="s">
        <v>1620</v>
      </c>
      <c r="C1594" s="23" t="n">
        <v>1</v>
      </c>
      <c r="D1594" s="25" t="s">
        <v>999</v>
      </c>
      <c r="E1594" s="19" t="n">
        <v>42.9</v>
      </c>
      <c r="F1594" s="21" t="n">
        <v>2</v>
      </c>
      <c r="G1594" s="21" t="n">
        <v>6</v>
      </c>
      <c r="H1594" s="21"/>
      <c r="I1594" s="21"/>
      <c r="J1594" s="21"/>
      <c r="K1594" s="22" t="n">
        <f aca="false">INDEX('Porte Honorário'!B:D,MATCH(TabJud!D1594,'Porte Honorário'!A:A,0),1)</f>
        <v>2449.52</v>
      </c>
      <c r="L1594" s="22" t="n">
        <f aca="false">ROUND(C1594*K1594,2)</f>
        <v>2449.52</v>
      </c>
      <c r="M1594" s="22" t="n">
        <f aca="false">IF(E1594&gt;0,ROUND(E1594*'UCO e Filme'!$A$2,2),0)</f>
        <v>809.09</v>
      </c>
      <c r="N1594" s="22" t="n">
        <f aca="false">IF(I1594&gt;0,ROUND(I1594*'UCO e Filme'!$A$11,2),0)</f>
        <v>0</v>
      </c>
      <c r="O1594" s="22" t="n">
        <f aca="false">ROUND(L1594+M1594+N1594,2)</f>
        <v>3258.61</v>
      </c>
    </row>
    <row r="1595" customFormat="false" ht="11.25" hidden="false" customHeight="true" outlineLevel="0" collapsed="false">
      <c r="A1595" s="17" t="n">
        <v>30803225</v>
      </c>
      <c r="B1595" s="17" t="s">
        <v>1621</v>
      </c>
      <c r="C1595" s="23" t="n">
        <v>1</v>
      </c>
      <c r="D1595" s="25" t="s">
        <v>262</v>
      </c>
      <c r="E1595" s="19" t="n">
        <v>38.5</v>
      </c>
      <c r="F1595" s="21" t="n">
        <v>2</v>
      </c>
      <c r="G1595" s="21" t="n">
        <v>6</v>
      </c>
      <c r="H1595" s="21"/>
      <c r="I1595" s="21"/>
      <c r="J1595" s="21"/>
      <c r="K1595" s="22" t="n">
        <f aca="false">INDEX('Porte Honorário'!B:D,MATCH(TabJud!D1595,'Porte Honorário'!A:A,0),1)</f>
        <v>1635.2</v>
      </c>
      <c r="L1595" s="22" t="n">
        <f aca="false">ROUND(C1595*K1595,2)</f>
        <v>1635.2</v>
      </c>
      <c r="M1595" s="22" t="n">
        <f aca="false">IF(E1595&gt;0,ROUND(E1595*'UCO e Filme'!$A$2,2),0)</f>
        <v>726.11</v>
      </c>
      <c r="N1595" s="22" t="n">
        <f aca="false">IF(I1595&gt;0,ROUND(I1595*'UCO e Filme'!$A$11,2),0)</f>
        <v>0</v>
      </c>
      <c r="O1595" s="22" t="n">
        <f aca="false">ROUND(L1595+M1595+N1595,2)</f>
        <v>2361.31</v>
      </c>
    </row>
    <row r="1596" customFormat="false" ht="11.25" hidden="false" customHeight="true" outlineLevel="0" collapsed="false">
      <c r="A1596" s="17" t="n">
        <v>30803233</v>
      </c>
      <c r="B1596" s="17" t="s">
        <v>1622</v>
      </c>
      <c r="C1596" s="23" t="n">
        <v>1</v>
      </c>
      <c r="D1596" s="25" t="s">
        <v>473</v>
      </c>
      <c r="E1596" s="19" t="n">
        <v>38.5</v>
      </c>
      <c r="F1596" s="21" t="n">
        <v>2</v>
      </c>
      <c r="G1596" s="21" t="n">
        <v>6</v>
      </c>
      <c r="H1596" s="21"/>
      <c r="I1596" s="21"/>
      <c r="J1596" s="21"/>
      <c r="K1596" s="22" t="n">
        <f aca="false">INDEX('Porte Honorário'!B:D,MATCH(TabJud!D1596,'Porte Honorário'!A:A,0),1)</f>
        <v>1491.02</v>
      </c>
      <c r="L1596" s="22" t="n">
        <f aca="false">ROUND(C1596*K1596,2)</f>
        <v>1491.02</v>
      </c>
      <c r="M1596" s="22" t="n">
        <f aca="false">IF(E1596&gt;0,ROUND(E1596*'UCO e Filme'!$A$2,2),0)</f>
        <v>726.11</v>
      </c>
      <c r="N1596" s="22" t="n">
        <f aca="false">IF(I1596&gt;0,ROUND(I1596*'UCO e Filme'!$A$11,2),0)</f>
        <v>0</v>
      </c>
      <c r="O1596" s="22" t="n">
        <f aca="false">ROUND(L1596+M1596+N1596,2)</f>
        <v>2217.13</v>
      </c>
    </row>
    <row r="1597" customFormat="false" ht="30.95" hidden="false" customHeight="true" outlineLevel="0" collapsed="false">
      <c r="A1597" s="14" t="s">
        <v>1623</v>
      </c>
      <c r="B1597" s="14"/>
      <c r="C1597" s="14"/>
      <c r="D1597" s="14"/>
      <c r="E1597" s="14"/>
      <c r="F1597" s="14"/>
      <c r="G1597" s="14"/>
      <c r="H1597" s="14"/>
      <c r="I1597" s="14"/>
      <c r="J1597" s="14"/>
      <c r="K1597" s="14"/>
      <c r="L1597" s="14"/>
      <c r="M1597" s="14"/>
      <c r="N1597" s="14"/>
      <c r="O1597" s="14"/>
    </row>
    <row r="1598" customFormat="false" ht="27.75" hidden="false" customHeight="true" outlineLevel="0" collapsed="false">
      <c r="A1598" s="17" t="n">
        <v>30804019</v>
      </c>
      <c r="B1598" s="17" t="s">
        <v>1624</v>
      </c>
      <c r="C1598" s="23" t="n">
        <v>1</v>
      </c>
      <c r="D1598" s="25" t="s">
        <v>69</v>
      </c>
      <c r="E1598" s="19"/>
      <c r="F1598" s="21"/>
      <c r="G1598" s="21" t="n">
        <v>1</v>
      </c>
      <c r="H1598" s="21"/>
      <c r="I1598" s="21"/>
      <c r="J1598" s="21"/>
      <c r="K1598" s="22" t="n">
        <f aca="false">INDEX('Porte Honorário'!B:D,MATCH(TabJud!D1598,'Porte Honorário'!A:A,0),1)</f>
        <v>209.71</v>
      </c>
      <c r="L1598" s="22" t="n">
        <f aca="false">ROUND(C1598*K1598,2)</f>
        <v>209.71</v>
      </c>
      <c r="M1598" s="22" t="n">
        <f aca="false">IF(E1598&gt;0,ROUND(E1598*'UCO e Filme'!$A$2,2),0)</f>
        <v>0</v>
      </c>
      <c r="N1598" s="22" t="n">
        <f aca="false">IF(I1598&gt;0,ROUND(I1598*'UCO e Filme'!$A$11,2),0)</f>
        <v>0</v>
      </c>
      <c r="O1598" s="22" t="n">
        <f aca="false">ROUND(L1598+M1598+N1598,2)</f>
        <v>209.71</v>
      </c>
    </row>
    <row r="1599" customFormat="false" ht="11.25" hidden="false" customHeight="true" outlineLevel="0" collapsed="false">
      <c r="A1599" s="17" t="n">
        <v>30804027</v>
      </c>
      <c r="B1599" s="17" t="s">
        <v>1625</v>
      </c>
      <c r="C1599" s="23" t="n">
        <v>1</v>
      </c>
      <c r="D1599" s="25" t="s">
        <v>436</v>
      </c>
      <c r="E1599" s="19"/>
      <c r="F1599" s="21" t="n">
        <v>2</v>
      </c>
      <c r="G1599" s="21" t="n">
        <v>5</v>
      </c>
      <c r="H1599" s="21"/>
      <c r="I1599" s="21"/>
      <c r="J1599" s="21"/>
      <c r="K1599" s="22" t="n">
        <f aca="false">INDEX('Porte Honorário'!B:D,MATCH(TabJud!D1599,'Porte Honorário'!A:A,0),1)</f>
        <v>1269.81</v>
      </c>
      <c r="L1599" s="22" t="n">
        <f aca="false">ROUND(C1599*K1599,2)</f>
        <v>1269.81</v>
      </c>
      <c r="M1599" s="22" t="n">
        <f aca="false">IF(E1599&gt;0,ROUND(E1599*'UCO e Filme'!$A$2,2),0)</f>
        <v>0</v>
      </c>
      <c r="N1599" s="22" t="n">
        <f aca="false">IF(I1599&gt;0,ROUND(I1599*'UCO e Filme'!$A$11,2),0)</f>
        <v>0</v>
      </c>
      <c r="O1599" s="22" t="n">
        <f aca="false">ROUND(L1599+M1599+N1599,2)</f>
        <v>1269.81</v>
      </c>
    </row>
    <row r="1600" customFormat="false" ht="11.25" hidden="false" customHeight="true" outlineLevel="0" collapsed="false">
      <c r="A1600" s="17" t="n">
        <v>30804035</v>
      </c>
      <c r="B1600" s="17" t="s">
        <v>1626</v>
      </c>
      <c r="C1600" s="23" t="n">
        <v>1</v>
      </c>
      <c r="D1600" s="25" t="s">
        <v>339</v>
      </c>
      <c r="E1600" s="19"/>
      <c r="F1600" s="21" t="n">
        <v>2</v>
      </c>
      <c r="G1600" s="21" t="n">
        <v>4</v>
      </c>
      <c r="H1600" s="21"/>
      <c r="I1600" s="21"/>
      <c r="J1600" s="21"/>
      <c r="K1600" s="22" t="n">
        <f aca="false">INDEX('Porte Honorário'!B:D,MATCH(TabJud!D1600,'Porte Honorário'!A:A,0),1)</f>
        <v>991.29</v>
      </c>
      <c r="L1600" s="22" t="n">
        <f aca="false">ROUND(C1600*K1600,2)</f>
        <v>991.29</v>
      </c>
      <c r="M1600" s="22" t="n">
        <f aca="false">IF(E1600&gt;0,ROUND(E1600*'UCO e Filme'!$A$2,2),0)</f>
        <v>0</v>
      </c>
      <c r="N1600" s="22" t="n">
        <f aca="false">IF(I1600&gt;0,ROUND(I1600*'UCO e Filme'!$A$11,2),0)</f>
        <v>0</v>
      </c>
      <c r="O1600" s="22" t="n">
        <f aca="false">ROUND(L1600+M1600+N1600,2)</f>
        <v>991.29</v>
      </c>
    </row>
    <row r="1601" customFormat="false" ht="11.25" hidden="false" customHeight="true" outlineLevel="0" collapsed="false">
      <c r="A1601" s="17" t="n">
        <v>30804043</v>
      </c>
      <c r="B1601" s="17" t="s">
        <v>1627</v>
      </c>
      <c r="C1601" s="23" t="n">
        <v>1</v>
      </c>
      <c r="D1601" s="25" t="s">
        <v>600</v>
      </c>
      <c r="E1601" s="19"/>
      <c r="F1601" s="21" t="n">
        <v>1</v>
      </c>
      <c r="G1601" s="21" t="n">
        <v>4</v>
      </c>
      <c r="H1601" s="21"/>
      <c r="I1601" s="21"/>
      <c r="J1601" s="21"/>
      <c r="K1601" s="22" t="n">
        <f aca="false">INDEX('Porte Honorário'!B:D,MATCH(TabJud!D1601,'Porte Honorário'!A:A,0),1)</f>
        <v>599.66</v>
      </c>
      <c r="L1601" s="22" t="n">
        <f aca="false">ROUND(C1601*K1601,2)</f>
        <v>599.66</v>
      </c>
      <c r="M1601" s="22" t="n">
        <f aca="false">IF(E1601&gt;0,ROUND(E1601*'UCO e Filme'!$A$2,2),0)</f>
        <v>0</v>
      </c>
      <c r="N1601" s="22" t="n">
        <f aca="false">IF(I1601&gt;0,ROUND(I1601*'UCO e Filme'!$A$11,2),0)</f>
        <v>0</v>
      </c>
      <c r="O1601" s="22" t="n">
        <f aca="false">ROUND(L1601+M1601+N1601,2)</f>
        <v>599.66</v>
      </c>
    </row>
    <row r="1602" customFormat="false" ht="11.25" hidden="false" customHeight="true" outlineLevel="0" collapsed="false">
      <c r="A1602" s="17" t="n">
        <v>30804051</v>
      </c>
      <c r="B1602" s="17" t="s">
        <v>1628</v>
      </c>
      <c r="C1602" s="23" t="n">
        <v>1</v>
      </c>
      <c r="D1602" s="25" t="s">
        <v>264</v>
      </c>
      <c r="E1602" s="19"/>
      <c r="F1602" s="21" t="n">
        <v>1</v>
      </c>
      <c r="G1602" s="21" t="n">
        <v>3</v>
      </c>
      <c r="H1602" s="21"/>
      <c r="I1602" s="21"/>
      <c r="J1602" s="21"/>
      <c r="K1602" s="22" t="n">
        <f aca="false">INDEX('Porte Honorário'!B:D,MATCH(TabJud!D1602,'Porte Honorário'!A:A,0),1)</f>
        <v>852.02</v>
      </c>
      <c r="L1602" s="22" t="n">
        <f aca="false">ROUND(C1602*K1602,2)</f>
        <v>852.02</v>
      </c>
      <c r="M1602" s="22" t="n">
        <f aca="false">IF(E1602&gt;0,ROUND(E1602*'UCO e Filme'!$A$2,2),0)</f>
        <v>0</v>
      </c>
      <c r="N1602" s="22" t="n">
        <f aca="false">IF(I1602&gt;0,ROUND(I1602*'UCO e Filme'!$A$11,2),0)</f>
        <v>0</v>
      </c>
      <c r="O1602" s="22" t="n">
        <f aca="false">ROUND(L1602+M1602+N1602,2)</f>
        <v>852.02</v>
      </c>
    </row>
    <row r="1603" customFormat="false" ht="11.25" hidden="false" customHeight="true" outlineLevel="0" collapsed="false">
      <c r="A1603" s="17" t="n">
        <v>30804060</v>
      </c>
      <c r="B1603" s="17" t="s">
        <v>1629</v>
      </c>
      <c r="C1603" s="23" t="n">
        <v>1</v>
      </c>
      <c r="D1603" s="25" t="s">
        <v>144</v>
      </c>
      <c r="E1603" s="19"/>
      <c r="F1603" s="21" t="n">
        <v>1</v>
      </c>
      <c r="G1603" s="21" t="n">
        <v>3</v>
      </c>
      <c r="H1603" s="21"/>
      <c r="I1603" s="21"/>
      <c r="J1603" s="21"/>
      <c r="K1603" s="22" t="n">
        <f aca="false">INDEX('Porte Honorário'!B:D,MATCH(TabJud!D1603,'Porte Honorário'!A:A,0),1)</f>
        <v>501.37</v>
      </c>
      <c r="L1603" s="22" t="n">
        <f aca="false">ROUND(C1603*K1603,2)</f>
        <v>501.37</v>
      </c>
      <c r="M1603" s="22" t="n">
        <f aca="false">IF(E1603&gt;0,ROUND(E1603*'UCO e Filme'!$A$2,2),0)</f>
        <v>0</v>
      </c>
      <c r="N1603" s="22" t="n">
        <f aca="false">IF(I1603&gt;0,ROUND(I1603*'UCO e Filme'!$A$11,2),0)</f>
        <v>0</v>
      </c>
      <c r="O1603" s="22" t="n">
        <f aca="false">ROUND(L1603+M1603+N1603,2)</f>
        <v>501.37</v>
      </c>
    </row>
    <row r="1604" customFormat="false" ht="11.25" hidden="false" customHeight="true" outlineLevel="0" collapsed="false">
      <c r="A1604" s="17" t="n">
        <v>30804086</v>
      </c>
      <c r="B1604" s="17" t="s">
        <v>1630</v>
      </c>
      <c r="C1604" s="23" t="n">
        <v>1</v>
      </c>
      <c r="D1604" s="25" t="s">
        <v>103</v>
      </c>
      <c r="E1604" s="19"/>
      <c r="F1604" s="21" t="n">
        <v>1</v>
      </c>
      <c r="G1604" s="21" t="n">
        <v>1</v>
      </c>
      <c r="H1604" s="21"/>
      <c r="I1604" s="21"/>
      <c r="J1604" s="21"/>
      <c r="K1604" s="22" t="n">
        <f aca="false">INDEX('Porte Honorário'!B:D,MATCH(TabJud!D1604,'Porte Honorário'!A:A,0),1)</f>
        <v>183.5</v>
      </c>
      <c r="L1604" s="22" t="n">
        <f aca="false">ROUND(C1604*K1604,2)</f>
        <v>183.5</v>
      </c>
      <c r="M1604" s="22" t="n">
        <f aca="false">IF(E1604&gt;0,ROUND(E1604*'UCO e Filme'!$A$2,2),0)</f>
        <v>0</v>
      </c>
      <c r="N1604" s="22" t="n">
        <f aca="false">IF(I1604&gt;0,ROUND(I1604*'UCO e Filme'!$A$11,2),0)</f>
        <v>0</v>
      </c>
      <c r="O1604" s="22" t="n">
        <f aca="false">ROUND(L1604+M1604+N1604,2)</f>
        <v>183.5</v>
      </c>
    </row>
    <row r="1605" customFormat="false" ht="11.25" hidden="false" customHeight="true" outlineLevel="0" collapsed="false">
      <c r="A1605" s="17" t="n">
        <v>30804094</v>
      </c>
      <c r="B1605" s="17" t="s">
        <v>1631</v>
      </c>
      <c r="C1605" s="23" t="n">
        <v>1</v>
      </c>
      <c r="D1605" s="25" t="s">
        <v>337</v>
      </c>
      <c r="E1605" s="19"/>
      <c r="F1605" s="21"/>
      <c r="G1605" s="21" t="n">
        <v>1</v>
      </c>
      <c r="H1605" s="21"/>
      <c r="I1605" s="21"/>
      <c r="J1605" s="21"/>
      <c r="K1605" s="22" t="n">
        <f aca="false">INDEX('Porte Honorário'!B:D,MATCH(TabJud!D1605,'Porte Honorário'!A:A,0),1)</f>
        <v>417.82</v>
      </c>
      <c r="L1605" s="22" t="n">
        <f aca="false">ROUND(C1605*K1605,2)</f>
        <v>417.82</v>
      </c>
      <c r="M1605" s="22" t="n">
        <f aca="false">IF(E1605&gt;0,ROUND(E1605*'UCO e Filme'!$A$2,2),0)</f>
        <v>0</v>
      </c>
      <c r="N1605" s="22" t="n">
        <f aca="false">IF(I1605&gt;0,ROUND(I1605*'UCO e Filme'!$A$11,2),0)</f>
        <v>0</v>
      </c>
      <c r="O1605" s="22" t="n">
        <f aca="false">ROUND(L1605+M1605+N1605,2)</f>
        <v>417.82</v>
      </c>
    </row>
    <row r="1606" customFormat="false" ht="11.25" hidden="false" customHeight="true" outlineLevel="0" collapsed="false">
      <c r="A1606" s="17" t="n">
        <v>30804108</v>
      </c>
      <c r="B1606" s="17" t="s">
        <v>1632</v>
      </c>
      <c r="C1606" s="23" t="n">
        <v>1</v>
      </c>
      <c r="D1606" s="25" t="s">
        <v>436</v>
      </c>
      <c r="E1606" s="19"/>
      <c r="F1606" s="21" t="n">
        <v>2</v>
      </c>
      <c r="G1606" s="21" t="n">
        <v>4</v>
      </c>
      <c r="H1606" s="21"/>
      <c r="I1606" s="21"/>
      <c r="J1606" s="21"/>
      <c r="K1606" s="22" t="n">
        <f aca="false">INDEX('Porte Honorário'!B:D,MATCH(TabJud!D1606,'Porte Honorário'!A:A,0),1)</f>
        <v>1269.81</v>
      </c>
      <c r="L1606" s="22" t="n">
        <f aca="false">ROUND(C1606*K1606,2)</f>
        <v>1269.81</v>
      </c>
      <c r="M1606" s="22" t="n">
        <f aca="false">IF(E1606&gt;0,ROUND(E1606*'UCO e Filme'!$A$2,2),0)</f>
        <v>0</v>
      </c>
      <c r="N1606" s="22" t="n">
        <f aca="false">IF(I1606&gt;0,ROUND(I1606*'UCO e Filme'!$A$11,2),0)</f>
        <v>0</v>
      </c>
      <c r="O1606" s="22" t="n">
        <f aca="false">ROUND(L1606+M1606+N1606,2)</f>
        <v>1269.81</v>
      </c>
    </row>
    <row r="1607" customFormat="false" ht="11.25" hidden="false" customHeight="true" outlineLevel="0" collapsed="false">
      <c r="A1607" s="17" t="n">
        <v>30804116</v>
      </c>
      <c r="B1607" s="17" t="s">
        <v>1633</v>
      </c>
      <c r="C1607" s="23" t="n">
        <v>1</v>
      </c>
      <c r="D1607" s="25" t="s">
        <v>82</v>
      </c>
      <c r="E1607" s="19"/>
      <c r="F1607" s="21"/>
      <c r="G1607" s="21" t="n">
        <v>1</v>
      </c>
      <c r="H1607" s="21"/>
      <c r="I1607" s="21"/>
      <c r="J1607" s="21"/>
      <c r="K1607" s="22" t="n">
        <f aca="false">INDEX('Porte Honorário'!B:D,MATCH(TabJud!D1607,'Porte Honorário'!A:A,0),1)</f>
        <v>88.48</v>
      </c>
      <c r="L1607" s="22" t="n">
        <f aca="false">ROUND(C1607*K1607,2)</f>
        <v>88.48</v>
      </c>
      <c r="M1607" s="22" t="n">
        <f aca="false">IF(E1607&gt;0,ROUND(E1607*'UCO e Filme'!$A$2,2),0)</f>
        <v>0</v>
      </c>
      <c r="N1607" s="22" t="n">
        <f aca="false">IF(I1607&gt;0,ROUND(I1607*'UCO e Filme'!$A$11,2),0)</f>
        <v>0</v>
      </c>
      <c r="O1607" s="22" t="n">
        <f aca="false">ROUND(L1607+M1607+N1607,2)</f>
        <v>88.48</v>
      </c>
    </row>
    <row r="1608" customFormat="false" ht="11.25" hidden="false" customHeight="true" outlineLevel="0" collapsed="false">
      <c r="A1608" s="17" t="n">
        <v>30804124</v>
      </c>
      <c r="B1608" s="17" t="s">
        <v>1634</v>
      </c>
      <c r="C1608" s="23" t="n">
        <v>1</v>
      </c>
      <c r="D1608" s="25" t="s">
        <v>296</v>
      </c>
      <c r="E1608" s="19"/>
      <c r="F1608" s="21" t="n">
        <v>1</v>
      </c>
      <c r="G1608" s="21" t="n">
        <v>5</v>
      </c>
      <c r="H1608" s="21"/>
      <c r="I1608" s="21"/>
      <c r="J1608" s="21"/>
      <c r="K1608" s="22" t="n">
        <f aca="false">INDEX('Porte Honorário'!B:D,MATCH(TabJud!D1608,'Porte Honorário'!A:A,0),1)</f>
        <v>709.46</v>
      </c>
      <c r="L1608" s="22" t="n">
        <f aca="false">ROUND(C1608*K1608,2)</f>
        <v>709.46</v>
      </c>
      <c r="M1608" s="22" t="n">
        <f aca="false">IF(E1608&gt;0,ROUND(E1608*'UCO e Filme'!$A$2,2),0)</f>
        <v>0</v>
      </c>
      <c r="N1608" s="22" t="n">
        <f aca="false">IF(I1608&gt;0,ROUND(I1608*'UCO e Filme'!$A$11,2),0)</f>
        <v>0</v>
      </c>
      <c r="O1608" s="22" t="n">
        <f aca="false">ROUND(L1608+M1608+N1608,2)</f>
        <v>709.46</v>
      </c>
    </row>
    <row r="1609" customFormat="false" ht="11.25" hidden="false" customHeight="true" outlineLevel="0" collapsed="false">
      <c r="A1609" s="17" t="n">
        <v>30804132</v>
      </c>
      <c r="B1609" s="17" t="s">
        <v>1635</v>
      </c>
      <c r="C1609" s="23" t="n">
        <v>1</v>
      </c>
      <c r="D1609" s="25" t="s">
        <v>504</v>
      </c>
      <c r="E1609" s="19"/>
      <c r="F1609" s="21" t="n">
        <v>1</v>
      </c>
      <c r="G1609" s="21" t="n">
        <v>3</v>
      </c>
      <c r="H1609" s="21"/>
      <c r="I1609" s="21"/>
      <c r="J1609" s="21"/>
      <c r="K1609" s="22" t="n">
        <f aca="false">INDEX('Porte Honorário'!B:D,MATCH(TabJud!D1609,'Porte Honorário'!A:A,0),1)</f>
        <v>458.79</v>
      </c>
      <c r="L1609" s="22" t="n">
        <f aca="false">ROUND(C1609*K1609,2)</f>
        <v>458.79</v>
      </c>
      <c r="M1609" s="22" t="n">
        <f aca="false">IF(E1609&gt;0,ROUND(E1609*'UCO e Filme'!$A$2,2),0)</f>
        <v>0</v>
      </c>
      <c r="N1609" s="22" t="n">
        <f aca="false">IF(I1609&gt;0,ROUND(I1609*'UCO e Filme'!$A$11,2),0)</f>
        <v>0</v>
      </c>
      <c r="O1609" s="22" t="n">
        <f aca="false">ROUND(L1609+M1609+N1609,2)</f>
        <v>458.79</v>
      </c>
    </row>
    <row r="1610" customFormat="false" ht="11.25" hidden="false" customHeight="true" outlineLevel="0" collapsed="false">
      <c r="A1610" s="17" t="n">
        <v>30804140</v>
      </c>
      <c r="B1610" s="17" t="s">
        <v>1636</v>
      </c>
      <c r="C1610" s="23" t="n">
        <v>1</v>
      </c>
      <c r="D1610" s="25" t="s">
        <v>436</v>
      </c>
      <c r="E1610" s="19"/>
      <c r="F1610" s="21" t="n">
        <v>2</v>
      </c>
      <c r="G1610" s="21" t="n">
        <v>5</v>
      </c>
      <c r="H1610" s="21"/>
      <c r="I1610" s="21"/>
      <c r="J1610" s="21"/>
      <c r="K1610" s="22" t="n">
        <f aca="false">INDEX('Porte Honorário'!B:D,MATCH(TabJud!D1610,'Porte Honorário'!A:A,0),1)</f>
        <v>1269.81</v>
      </c>
      <c r="L1610" s="22" t="n">
        <f aca="false">ROUND(C1610*K1610,2)</f>
        <v>1269.81</v>
      </c>
      <c r="M1610" s="22" t="n">
        <f aca="false">IF(E1610&gt;0,ROUND(E1610*'UCO e Filme'!$A$2,2),0)</f>
        <v>0</v>
      </c>
      <c r="N1610" s="22" t="n">
        <f aca="false">IF(I1610&gt;0,ROUND(I1610*'UCO e Filme'!$A$11,2),0)</f>
        <v>0</v>
      </c>
      <c r="O1610" s="22" t="n">
        <f aca="false">ROUND(L1610+M1610+N1610,2)</f>
        <v>1269.81</v>
      </c>
    </row>
    <row r="1611" customFormat="false" ht="11.25" hidden="false" customHeight="true" outlineLevel="0" collapsed="false">
      <c r="A1611" s="17" t="n">
        <v>30804159</v>
      </c>
      <c r="B1611" s="17" t="s">
        <v>1637</v>
      </c>
      <c r="C1611" s="23" t="n">
        <v>1</v>
      </c>
      <c r="D1611" s="25" t="s">
        <v>262</v>
      </c>
      <c r="E1611" s="19" t="n">
        <v>38.5</v>
      </c>
      <c r="F1611" s="21" t="n">
        <v>2</v>
      </c>
      <c r="G1611" s="21" t="n">
        <v>6</v>
      </c>
      <c r="H1611" s="21"/>
      <c r="I1611" s="21"/>
      <c r="J1611" s="21"/>
      <c r="K1611" s="22" t="n">
        <f aca="false">INDEX('Porte Honorário'!B:D,MATCH(TabJud!D1611,'Porte Honorário'!A:A,0),1)</f>
        <v>1635.2</v>
      </c>
      <c r="L1611" s="22" t="n">
        <f aca="false">ROUND(C1611*K1611,2)</f>
        <v>1635.2</v>
      </c>
      <c r="M1611" s="22" t="n">
        <f aca="false">IF(E1611&gt;0,ROUND(E1611*'UCO e Filme'!$A$2,2),0)</f>
        <v>726.11</v>
      </c>
      <c r="N1611" s="22" t="n">
        <f aca="false">IF(I1611&gt;0,ROUND(I1611*'UCO e Filme'!$A$11,2),0)</f>
        <v>0</v>
      </c>
      <c r="O1611" s="22" t="n">
        <f aca="false">ROUND(L1611+M1611+N1611,2)</f>
        <v>2361.31</v>
      </c>
    </row>
    <row r="1612" customFormat="false" ht="11.25" hidden="false" customHeight="true" outlineLevel="0" collapsed="false">
      <c r="A1612" s="17" t="n">
        <v>30804167</v>
      </c>
      <c r="B1612" s="17" t="s">
        <v>1638</v>
      </c>
      <c r="C1612" s="23" t="n">
        <v>1</v>
      </c>
      <c r="D1612" s="25" t="s">
        <v>436</v>
      </c>
      <c r="E1612" s="19" t="n">
        <v>38.5</v>
      </c>
      <c r="F1612" s="21" t="n">
        <v>2</v>
      </c>
      <c r="G1612" s="21" t="n">
        <v>5</v>
      </c>
      <c r="H1612" s="21"/>
      <c r="I1612" s="21"/>
      <c r="J1612" s="21"/>
      <c r="K1612" s="22" t="n">
        <f aca="false">INDEX('Porte Honorário'!B:D,MATCH(TabJud!D1612,'Porte Honorário'!A:A,0),1)</f>
        <v>1269.81</v>
      </c>
      <c r="L1612" s="22" t="n">
        <f aca="false">ROUND(C1612*K1612,2)</f>
        <v>1269.81</v>
      </c>
      <c r="M1612" s="22" t="n">
        <f aca="false">IF(E1612&gt;0,ROUND(E1612*'UCO e Filme'!$A$2,2),0)</f>
        <v>726.11</v>
      </c>
      <c r="N1612" s="22" t="n">
        <f aca="false">IF(I1612&gt;0,ROUND(I1612*'UCO e Filme'!$A$11,2),0)</f>
        <v>0</v>
      </c>
      <c r="O1612" s="22" t="n">
        <f aca="false">ROUND(L1612+M1612+N1612,2)</f>
        <v>1995.92</v>
      </c>
    </row>
    <row r="1613" customFormat="false" ht="11.25" hidden="false" customHeight="true" outlineLevel="0" collapsed="false">
      <c r="A1613" s="17" t="n">
        <v>30804175</v>
      </c>
      <c r="B1613" s="17" t="s">
        <v>1639</v>
      </c>
      <c r="C1613" s="23" t="n">
        <v>1</v>
      </c>
      <c r="D1613" s="25" t="s">
        <v>385</v>
      </c>
      <c r="E1613" s="19" t="n">
        <v>33.8</v>
      </c>
      <c r="F1613" s="21" t="n">
        <v>1</v>
      </c>
      <c r="G1613" s="21" t="n">
        <v>5</v>
      </c>
      <c r="H1613" s="21"/>
      <c r="I1613" s="21"/>
      <c r="J1613" s="21"/>
      <c r="K1613" s="22" t="n">
        <f aca="false">INDEX('Porte Honorário'!B:D,MATCH(TabJud!D1613,'Porte Honorário'!A:A,0),1)</f>
        <v>766.81</v>
      </c>
      <c r="L1613" s="22" t="n">
        <f aca="false">ROUND(C1613*K1613,2)</f>
        <v>766.81</v>
      </c>
      <c r="M1613" s="22" t="n">
        <f aca="false">IF(E1613&gt;0,ROUND(E1613*'UCO e Filme'!$A$2,2),0)</f>
        <v>637.47</v>
      </c>
      <c r="N1613" s="22" t="n">
        <f aca="false">IF(I1613&gt;0,ROUND(I1613*'UCO e Filme'!$A$11,2),0)</f>
        <v>0</v>
      </c>
      <c r="O1613" s="22" t="n">
        <f aca="false">ROUND(L1613+M1613+N1613,2)</f>
        <v>1404.28</v>
      </c>
    </row>
    <row r="1614" customFormat="false" ht="11.25" hidden="false" customHeight="true" outlineLevel="0" collapsed="false">
      <c r="A1614" s="17" t="n">
        <v>30804183</v>
      </c>
      <c r="B1614" s="17" t="s">
        <v>1640</v>
      </c>
      <c r="C1614" s="23" t="n">
        <v>1</v>
      </c>
      <c r="D1614" s="25" t="s">
        <v>335</v>
      </c>
      <c r="E1614" s="19" t="n">
        <v>33.8</v>
      </c>
      <c r="F1614" s="21" t="n">
        <v>1</v>
      </c>
      <c r="G1614" s="21" t="n">
        <v>5</v>
      </c>
      <c r="H1614" s="21"/>
      <c r="I1614" s="21"/>
      <c r="J1614" s="21"/>
      <c r="K1614" s="22" t="n">
        <f aca="false">INDEX('Porte Honorário'!B:D,MATCH(TabJud!D1614,'Porte Honorário'!A:A,0),1)</f>
        <v>1091.25</v>
      </c>
      <c r="L1614" s="22" t="n">
        <f aca="false">ROUND(C1614*K1614,2)</f>
        <v>1091.25</v>
      </c>
      <c r="M1614" s="22" t="n">
        <f aca="false">IF(E1614&gt;0,ROUND(E1614*'UCO e Filme'!$A$2,2),0)</f>
        <v>637.47</v>
      </c>
      <c r="N1614" s="22" t="n">
        <f aca="false">IF(I1614&gt;0,ROUND(I1614*'UCO e Filme'!$A$11,2),0)</f>
        <v>0</v>
      </c>
      <c r="O1614" s="22" t="n">
        <f aca="false">ROUND(L1614+M1614+N1614,2)</f>
        <v>1728.72</v>
      </c>
    </row>
    <row r="1615" customFormat="false" ht="11.25" hidden="false" customHeight="true" outlineLevel="0" collapsed="false">
      <c r="A1615" s="17" t="n">
        <v>30804191</v>
      </c>
      <c r="B1615" s="17" t="s">
        <v>1641</v>
      </c>
      <c r="C1615" s="23" t="n">
        <v>1</v>
      </c>
      <c r="D1615" s="25" t="s">
        <v>368</v>
      </c>
      <c r="E1615" s="19" t="n">
        <v>38.5</v>
      </c>
      <c r="F1615" s="21" t="n">
        <v>1</v>
      </c>
      <c r="G1615" s="21" t="n">
        <v>5</v>
      </c>
      <c r="H1615" s="21"/>
      <c r="I1615" s="21"/>
      <c r="J1615" s="21"/>
      <c r="K1615" s="22" t="n">
        <f aca="false">INDEX('Porte Honorário'!B:D,MATCH(TabJud!D1615,'Porte Honorário'!A:A,0),1)</f>
        <v>1794.15</v>
      </c>
      <c r="L1615" s="22" t="n">
        <f aca="false">ROUND(C1615*K1615,2)</f>
        <v>1794.15</v>
      </c>
      <c r="M1615" s="22" t="n">
        <f aca="false">IF(E1615&gt;0,ROUND(E1615*'UCO e Filme'!$A$2,2),0)</f>
        <v>726.11</v>
      </c>
      <c r="N1615" s="22" t="n">
        <f aca="false">IF(I1615&gt;0,ROUND(I1615*'UCO e Filme'!$A$11,2),0)</f>
        <v>0</v>
      </c>
      <c r="O1615" s="22" t="n">
        <f aca="false">ROUND(L1615+M1615+N1615,2)</f>
        <v>2520.26</v>
      </c>
    </row>
    <row r="1616" customFormat="false" ht="11.25" hidden="false" customHeight="true" outlineLevel="0" collapsed="false">
      <c r="A1616" s="17" t="n">
        <v>30804205</v>
      </c>
      <c r="B1616" s="17" t="s">
        <v>1642</v>
      </c>
      <c r="C1616" s="23" t="n">
        <v>1</v>
      </c>
      <c r="D1616" s="25" t="s">
        <v>343</v>
      </c>
      <c r="E1616" s="19" t="n">
        <v>33.8</v>
      </c>
      <c r="F1616" s="21" t="n">
        <v>1</v>
      </c>
      <c r="G1616" s="21" t="n">
        <v>5</v>
      </c>
      <c r="H1616" s="21"/>
      <c r="I1616" s="21"/>
      <c r="J1616" s="21"/>
      <c r="K1616" s="22" t="n">
        <f aca="false">INDEX('Porte Honorário'!B:D,MATCH(TabJud!D1616,'Porte Honorário'!A:A,0),1)</f>
        <v>909.36</v>
      </c>
      <c r="L1616" s="22" t="n">
        <f aca="false">ROUND(C1616*K1616,2)</f>
        <v>909.36</v>
      </c>
      <c r="M1616" s="22" t="n">
        <f aca="false">IF(E1616&gt;0,ROUND(E1616*'UCO e Filme'!$A$2,2),0)</f>
        <v>637.47</v>
      </c>
      <c r="N1616" s="22" t="n">
        <f aca="false">IF(I1616&gt;0,ROUND(I1616*'UCO e Filme'!$A$11,2),0)</f>
        <v>0</v>
      </c>
      <c r="O1616" s="22" t="n">
        <f aca="false">ROUND(L1616+M1616+N1616,2)</f>
        <v>1546.83</v>
      </c>
    </row>
    <row r="1617" customFormat="false" ht="11.25" hidden="false" customHeight="true" outlineLevel="0" collapsed="false">
      <c r="A1617" s="17" t="n">
        <v>30804213</v>
      </c>
      <c r="B1617" s="17" t="s">
        <v>1643</v>
      </c>
      <c r="C1617" s="23" t="n">
        <v>1</v>
      </c>
      <c r="D1617" s="25" t="s">
        <v>368</v>
      </c>
      <c r="E1617" s="19" t="n">
        <v>38.5</v>
      </c>
      <c r="F1617" s="21" t="n">
        <v>2</v>
      </c>
      <c r="G1617" s="21" t="n">
        <v>5</v>
      </c>
      <c r="H1617" s="21"/>
      <c r="I1617" s="21"/>
      <c r="J1617" s="21"/>
      <c r="K1617" s="22" t="n">
        <f aca="false">INDEX('Porte Honorário'!B:D,MATCH(TabJud!D1617,'Porte Honorário'!A:A,0),1)</f>
        <v>1794.15</v>
      </c>
      <c r="L1617" s="22" t="n">
        <f aca="false">ROUND(C1617*K1617,2)</f>
        <v>1794.15</v>
      </c>
      <c r="M1617" s="22" t="n">
        <f aca="false">IF(E1617&gt;0,ROUND(E1617*'UCO e Filme'!$A$2,2),0)</f>
        <v>726.11</v>
      </c>
      <c r="N1617" s="22" t="n">
        <f aca="false">IF(I1617&gt;0,ROUND(I1617*'UCO e Filme'!$A$11,2),0)</f>
        <v>0</v>
      </c>
      <c r="O1617" s="22" t="n">
        <f aca="false">ROUND(L1617+M1617+N1617,2)</f>
        <v>2520.26</v>
      </c>
    </row>
    <row r="1618" customFormat="false" ht="11.25" hidden="false" customHeight="true" outlineLevel="0" collapsed="false">
      <c r="A1618" s="17" t="n">
        <v>30805015</v>
      </c>
      <c r="B1618" s="17" t="s">
        <v>1644</v>
      </c>
      <c r="C1618" s="23" t="n">
        <v>1</v>
      </c>
      <c r="D1618" s="25" t="s">
        <v>310</v>
      </c>
      <c r="E1618" s="19"/>
      <c r="F1618" s="21" t="n">
        <v>1</v>
      </c>
      <c r="G1618" s="21" t="n">
        <v>5</v>
      </c>
      <c r="H1618" s="21"/>
      <c r="I1618" s="21"/>
      <c r="J1618" s="21"/>
      <c r="K1618" s="22" t="n">
        <f aca="false">INDEX('Porte Honorário'!B:D,MATCH(TabJud!D1618,'Porte Honorário'!A:A,0),1)</f>
        <v>802.86</v>
      </c>
      <c r="L1618" s="22" t="n">
        <f aca="false">ROUND(C1618*K1618,2)</f>
        <v>802.86</v>
      </c>
      <c r="M1618" s="22" t="n">
        <f aca="false">IF(E1618&gt;0,ROUND(E1618*'UCO e Filme'!$A$2,2),0)</f>
        <v>0</v>
      </c>
      <c r="N1618" s="22" t="n">
        <f aca="false">IF(I1618&gt;0,ROUND(I1618*'UCO e Filme'!$A$11,2),0)</f>
        <v>0</v>
      </c>
      <c r="O1618" s="22" t="n">
        <f aca="false">ROUND(L1618+M1618+N1618,2)</f>
        <v>802.86</v>
      </c>
    </row>
    <row r="1619" customFormat="false" ht="11.25" hidden="false" customHeight="true" outlineLevel="0" collapsed="false">
      <c r="A1619" s="17" t="n">
        <v>30805023</v>
      </c>
      <c r="B1619" s="17" t="s">
        <v>1645</v>
      </c>
      <c r="C1619" s="23" t="n">
        <v>1</v>
      </c>
      <c r="D1619" s="25" t="s">
        <v>73</v>
      </c>
      <c r="E1619" s="19"/>
      <c r="F1619" s="21" t="n">
        <v>1</v>
      </c>
      <c r="G1619" s="21" t="n">
        <v>2</v>
      </c>
      <c r="H1619" s="21"/>
      <c r="I1619" s="21"/>
      <c r="J1619" s="21"/>
      <c r="K1619" s="22" t="n">
        <f aca="false">INDEX('Porte Honorário'!B:D,MATCH(TabJud!D1619,'Porte Honorário'!A:A,0),1)</f>
        <v>360.46</v>
      </c>
      <c r="L1619" s="22" t="n">
        <f aca="false">ROUND(C1619*K1619,2)</f>
        <v>360.46</v>
      </c>
      <c r="M1619" s="22" t="n">
        <f aca="false">IF(E1619&gt;0,ROUND(E1619*'UCO e Filme'!$A$2,2),0)</f>
        <v>0</v>
      </c>
      <c r="N1619" s="22" t="n">
        <f aca="false">IF(I1619&gt;0,ROUND(I1619*'UCO e Filme'!$A$11,2),0)</f>
        <v>0</v>
      </c>
      <c r="O1619" s="22" t="n">
        <f aca="false">ROUND(L1619+M1619+N1619,2)</f>
        <v>360.46</v>
      </c>
    </row>
    <row r="1620" customFormat="false" ht="11.25" hidden="false" customHeight="true" outlineLevel="0" collapsed="false">
      <c r="A1620" s="17" t="n">
        <v>30805031</v>
      </c>
      <c r="B1620" s="17" t="s">
        <v>1646</v>
      </c>
      <c r="C1620" s="23" t="n">
        <v>1</v>
      </c>
      <c r="D1620" s="25" t="s">
        <v>337</v>
      </c>
      <c r="E1620" s="19"/>
      <c r="F1620" s="21" t="n">
        <v>1</v>
      </c>
      <c r="G1620" s="21" t="n">
        <v>3</v>
      </c>
      <c r="H1620" s="21"/>
      <c r="I1620" s="21"/>
      <c r="J1620" s="21"/>
      <c r="K1620" s="22" t="n">
        <f aca="false">INDEX('Porte Honorário'!B:D,MATCH(TabJud!D1620,'Porte Honorário'!A:A,0),1)</f>
        <v>417.82</v>
      </c>
      <c r="L1620" s="22" t="n">
        <f aca="false">ROUND(C1620*K1620,2)</f>
        <v>417.82</v>
      </c>
      <c r="M1620" s="22" t="n">
        <f aca="false">IF(E1620&gt;0,ROUND(E1620*'UCO e Filme'!$A$2,2),0)</f>
        <v>0</v>
      </c>
      <c r="N1620" s="22" t="n">
        <f aca="false">IF(I1620&gt;0,ROUND(I1620*'UCO e Filme'!$A$11,2),0)</f>
        <v>0</v>
      </c>
      <c r="O1620" s="22" t="n">
        <f aca="false">ROUND(L1620+M1620+N1620,2)</f>
        <v>417.82</v>
      </c>
    </row>
    <row r="1621" customFormat="false" ht="30.95" hidden="false" customHeight="true" outlineLevel="0" collapsed="false">
      <c r="A1621" s="14" t="s">
        <v>1647</v>
      </c>
      <c r="B1621" s="14"/>
      <c r="C1621" s="14"/>
      <c r="D1621" s="14"/>
      <c r="E1621" s="14"/>
      <c r="F1621" s="14"/>
      <c r="G1621" s="14"/>
      <c r="H1621" s="14"/>
      <c r="I1621" s="14"/>
      <c r="J1621" s="14"/>
      <c r="K1621" s="14"/>
      <c r="L1621" s="14"/>
      <c r="M1621" s="14"/>
      <c r="N1621" s="14"/>
      <c r="O1621" s="14"/>
    </row>
    <row r="1622" customFormat="false" ht="27.75" hidden="false" customHeight="true" outlineLevel="0" collapsed="false">
      <c r="A1622" s="17" t="n">
        <v>30805040</v>
      </c>
      <c r="B1622" s="17" t="s">
        <v>1648</v>
      </c>
      <c r="C1622" s="23" t="n">
        <v>1</v>
      </c>
      <c r="D1622" s="25" t="s">
        <v>262</v>
      </c>
      <c r="E1622" s="19"/>
      <c r="F1622" s="21" t="n">
        <v>2</v>
      </c>
      <c r="G1622" s="21" t="n">
        <v>6</v>
      </c>
      <c r="H1622" s="21"/>
      <c r="I1622" s="21"/>
      <c r="J1622" s="21"/>
      <c r="K1622" s="22" t="n">
        <f aca="false">INDEX('Porte Honorário'!B:D,MATCH(TabJud!D1622,'Porte Honorário'!A:A,0),1)</f>
        <v>1635.2</v>
      </c>
      <c r="L1622" s="22" t="n">
        <f aca="false">ROUND(C1622*K1622,2)</f>
        <v>1635.2</v>
      </c>
      <c r="M1622" s="22" t="n">
        <f aca="false">IF(E1622&gt;0,ROUND(E1622*'UCO e Filme'!$A$2,2),0)</f>
        <v>0</v>
      </c>
      <c r="N1622" s="22" t="n">
        <f aca="false">IF(I1622&gt;0,ROUND(I1622*'UCO e Filme'!$A$11,2),0)</f>
        <v>0</v>
      </c>
      <c r="O1622" s="22" t="n">
        <f aca="false">ROUND(L1622+M1622+N1622,2)</f>
        <v>1635.2</v>
      </c>
    </row>
    <row r="1623" customFormat="false" ht="11.25" hidden="false" customHeight="true" outlineLevel="0" collapsed="false">
      <c r="A1623" s="17" t="n">
        <v>30805074</v>
      </c>
      <c r="B1623" s="17" t="s">
        <v>1649</v>
      </c>
      <c r="C1623" s="23" t="n">
        <v>1</v>
      </c>
      <c r="D1623" s="25" t="s">
        <v>436</v>
      </c>
      <c r="E1623" s="19"/>
      <c r="F1623" s="21" t="n">
        <v>2</v>
      </c>
      <c r="G1623" s="21" t="n">
        <v>5</v>
      </c>
      <c r="H1623" s="21"/>
      <c r="I1623" s="21"/>
      <c r="J1623" s="21"/>
      <c r="K1623" s="22" t="n">
        <f aca="false">INDEX('Porte Honorário'!B:D,MATCH(TabJud!D1623,'Porte Honorário'!A:A,0),1)</f>
        <v>1269.81</v>
      </c>
      <c r="L1623" s="22" t="n">
        <f aca="false">ROUND(C1623*K1623,2)</f>
        <v>1269.81</v>
      </c>
      <c r="M1623" s="22" t="n">
        <f aca="false">IF(E1623&gt;0,ROUND(E1623*'UCO e Filme'!$A$2,2),0)</f>
        <v>0</v>
      </c>
      <c r="N1623" s="22" t="n">
        <f aca="false">IF(I1623&gt;0,ROUND(I1623*'UCO e Filme'!$A$11,2),0)</f>
        <v>0</v>
      </c>
      <c r="O1623" s="22" t="n">
        <f aca="false">ROUND(L1623+M1623+N1623,2)</f>
        <v>1269.81</v>
      </c>
    </row>
    <row r="1624" customFormat="false" ht="11.25" hidden="false" customHeight="true" outlineLevel="0" collapsed="false">
      <c r="A1624" s="17" t="n">
        <v>30805082</v>
      </c>
      <c r="B1624" s="17" t="s">
        <v>1650</v>
      </c>
      <c r="C1624" s="23" t="n">
        <v>1</v>
      </c>
      <c r="D1624" s="25" t="s">
        <v>436</v>
      </c>
      <c r="E1624" s="19"/>
      <c r="F1624" s="21" t="n">
        <v>2</v>
      </c>
      <c r="G1624" s="21" t="n">
        <v>4</v>
      </c>
      <c r="H1624" s="21"/>
      <c r="I1624" s="21"/>
      <c r="J1624" s="21"/>
      <c r="K1624" s="22" t="n">
        <f aca="false">INDEX('Porte Honorário'!B:D,MATCH(TabJud!D1624,'Porte Honorário'!A:A,0),1)</f>
        <v>1269.81</v>
      </c>
      <c r="L1624" s="22" t="n">
        <f aca="false">ROUND(C1624*K1624,2)</f>
        <v>1269.81</v>
      </c>
      <c r="M1624" s="22" t="n">
        <f aca="false">IF(E1624&gt;0,ROUND(E1624*'UCO e Filme'!$A$2,2),0)</f>
        <v>0</v>
      </c>
      <c r="N1624" s="22" t="n">
        <f aca="false">IF(I1624&gt;0,ROUND(I1624*'UCO e Filme'!$A$11,2),0)</f>
        <v>0</v>
      </c>
      <c r="O1624" s="22" t="n">
        <f aca="false">ROUND(L1624+M1624+N1624,2)</f>
        <v>1269.81</v>
      </c>
    </row>
    <row r="1625" customFormat="false" ht="11.25" hidden="false" customHeight="true" outlineLevel="0" collapsed="false">
      <c r="A1625" s="17" t="n">
        <v>30805090</v>
      </c>
      <c r="B1625" s="17" t="s">
        <v>1651</v>
      </c>
      <c r="C1625" s="23" t="n">
        <v>1</v>
      </c>
      <c r="D1625" s="25" t="s">
        <v>449</v>
      </c>
      <c r="E1625" s="19"/>
      <c r="F1625" s="21" t="n">
        <v>2</v>
      </c>
      <c r="G1625" s="21" t="n">
        <v>6</v>
      </c>
      <c r="H1625" s="21"/>
      <c r="I1625" s="21"/>
      <c r="J1625" s="21"/>
      <c r="K1625" s="22" t="n">
        <f aca="false">INDEX('Porte Honorário'!B:D,MATCH(TabJud!D1625,'Porte Honorário'!A:A,0),1)</f>
        <v>1171.51</v>
      </c>
      <c r="L1625" s="22" t="n">
        <f aca="false">ROUND(C1625*K1625,2)</f>
        <v>1171.51</v>
      </c>
      <c r="M1625" s="22" t="n">
        <f aca="false">IF(E1625&gt;0,ROUND(E1625*'UCO e Filme'!$A$2,2),0)</f>
        <v>0</v>
      </c>
      <c r="N1625" s="22" t="n">
        <f aca="false">IF(I1625&gt;0,ROUND(I1625*'UCO e Filme'!$A$11,2),0)</f>
        <v>0</v>
      </c>
      <c r="O1625" s="22" t="n">
        <f aca="false">ROUND(L1625+M1625+N1625,2)</f>
        <v>1171.51</v>
      </c>
    </row>
    <row r="1626" customFormat="false" ht="11.25" hidden="false" customHeight="true" outlineLevel="0" collapsed="false">
      <c r="A1626" s="17" t="n">
        <v>30805104</v>
      </c>
      <c r="B1626" s="17" t="s">
        <v>1652</v>
      </c>
      <c r="C1626" s="23" t="n">
        <v>1</v>
      </c>
      <c r="D1626" s="25" t="s">
        <v>264</v>
      </c>
      <c r="E1626" s="19"/>
      <c r="F1626" s="21" t="n">
        <v>1</v>
      </c>
      <c r="G1626" s="21" t="n">
        <v>4</v>
      </c>
      <c r="H1626" s="21"/>
      <c r="I1626" s="21"/>
      <c r="J1626" s="21"/>
      <c r="K1626" s="22" t="n">
        <f aca="false">INDEX('Porte Honorário'!B:D,MATCH(TabJud!D1626,'Porte Honorário'!A:A,0),1)</f>
        <v>852.02</v>
      </c>
      <c r="L1626" s="22" t="n">
        <f aca="false">ROUND(C1626*K1626,2)</f>
        <v>852.02</v>
      </c>
      <c r="M1626" s="22" t="n">
        <f aca="false">IF(E1626&gt;0,ROUND(E1626*'UCO e Filme'!$A$2,2),0)</f>
        <v>0</v>
      </c>
      <c r="N1626" s="22" t="n">
        <f aca="false">IF(I1626&gt;0,ROUND(I1626*'UCO e Filme'!$A$11,2),0)</f>
        <v>0</v>
      </c>
      <c r="O1626" s="22" t="n">
        <f aca="false">ROUND(L1626+M1626+N1626,2)</f>
        <v>852.02</v>
      </c>
    </row>
    <row r="1627" customFormat="false" ht="11.25" hidden="false" customHeight="true" outlineLevel="0" collapsed="false">
      <c r="A1627" s="17" t="n">
        <v>30805112</v>
      </c>
      <c r="B1627" s="17" t="s">
        <v>1653</v>
      </c>
      <c r="C1627" s="23" t="n">
        <v>1</v>
      </c>
      <c r="D1627" s="25" t="s">
        <v>339</v>
      </c>
      <c r="E1627" s="19"/>
      <c r="F1627" s="21" t="n">
        <v>1</v>
      </c>
      <c r="G1627" s="21" t="n">
        <v>4</v>
      </c>
      <c r="H1627" s="21"/>
      <c r="I1627" s="21"/>
      <c r="J1627" s="21"/>
      <c r="K1627" s="22" t="n">
        <f aca="false">INDEX('Porte Honorário'!B:D,MATCH(TabJud!D1627,'Porte Honorário'!A:A,0),1)</f>
        <v>991.29</v>
      </c>
      <c r="L1627" s="22" t="n">
        <f aca="false">ROUND(C1627*K1627,2)</f>
        <v>991.29</v>
      </c>
      <c r="M1627" s="22" t="n">
        <f aca="false">IF(E1627&gt;0,ROUND(E1627*'UCO e Filme'!$A$2,2),0)</f>
        <v>0</v>
      </c>
      <c r="N1627" s="22" t="n">
        <f aca="false">IF(I1627&gt;0,ROUND(I1627*'UCO e Filme'!$A$11,2),0)</f>
        <v>0</v>
      </c>
      <c r="O1627" s="22" t="n">
        <f aca="false">ROUND(L1627+M1627+N1627,2)</f>
        <v>991.29</v>
      </c>
    </row>
    <row r="1628" customFormat="false" ht="11.25" hidden="false" customHeight="true" outlineLevel="0" collapsed="false">
      <c r="A1628" s="17" t="n">
        <v>30805120</v>
      </c>
      <c r="B1628" s="17" t="s">
        <v>1654</v>
      </c>
      <c r="C1628" s="23" t="n">
        <v>1</v>
      </c>
      <c r="D1628" s="25" t="s">
        <v>339</v>
      </c>
      <c r="E1628" s="19"/>
      <c r="F1628" s="21" t="n">
        <v>1</v>
      </c>
      <c r="G1628" s="21" t="n">
        <v>5</v>
      </c>
      <c r="H1628" s="21"/>
      <c r="I1628" s="21"/>
      <c r="J1628" s="21"/>
      <c r="K1628" s="22" t="n">
        <f aca="false">INDEX('Porte Honorário'!B:D,MATCH(TabJud!D1628,'Porte Honorário'!A:A,0),1)</f>
        <v>991.29</v>
      </c>
      <c r="L1628" s="22" t="n">
        <f aca="false">ROUND(C1628*K1628,2)</f>
        <v>991.29</v>
      </c>
      <c r="M1628" s="22" t="n">
        <f aca="false">IF(E1628&gt;0,ROUND(E1628*'UCO e Filme'!$A$2,2),0)</f>
        <v>0</v>
      </c>
      <c r="N1628" s="22" t="n">
        <f aca="false">IF(I1628&gt;0,ROUND(I1628*'UCO e Filme'!$A$11,2),0)</f>
        <v>0</v>
      </c>
      <c r="O1628" s="22" t="n">
        <f aca="false">ROUND(L1628+M1628+N1628,2)</f>
        <v>991.29</v>
      </c>
    </row>
    <row r="1629" customFormat="false" ht="11.25" hidden="false" customHeight="true" outlineLevel="0" collapsed="false">
      <c r="A1629" s="17" t="n">
        <v>30805139</v>
      </c>
      <c r="B1629" s="17" t="s">
        <v>1655</v>
      </c>
      <c r="C1629" s="23" t="n">
        <v>1</v>
      </c>
      <c r="D1629" s="25" t="s">
        <v>490</v>
      </c>
      <c r="E1629" s="19"/>
      <c r="F1629" s="21" t="n">
        <v>1</v>
      </c>
      <c r="G1629" s="21" t="n">
        <v>6</v>
      </c>
      <c r="H1629" s="21"/>
      <c r="I1629" s="21"/>
      <c r="J1629" s="21"/>
      <c r="K1629" s="22" t="n">
        <f aca="false">INDEX('Porte Honorário'!B:D,MATCH(TabJud!D1629,'Porte Honorário'!A:A,0),1)</f>
        <v>1409.1</v>
      </c>
      <c r="L1629" s="22" t="n">
        <f aca="false">ROUND(C1629*K1629,2)</f>
        <v>1409.1</v>
      </c>
      <c r="M1629" s="22" t="n">
        <f aca="false">IF(E1629&gt;0,ROUND(E1629*'UCO e Filme'!$A$2,2),0)</f>
        <v>0</v>
      </c>
      <c r="N1629" s="22" t="n">
        <f aca="false">IF(I1629&gt;0,ROUND(I1629*'UCO e Filme'!$A$11,2),0)</f>
        <v>0</v>
      </c>
      <c r="O1629" s="22" t="n">
        <f aca="false">ROUND(L1629+M1629+N1629,2)</f>
        <v>1409.1</v>
      </c>
    </row>
    <row r="1630" customFormat="false" ht="11.25" hidden="false" customHeight="true" outlineLevel="0" collapsed="false">
      <c r="A1630" s="17" t="n">
        <v>30805147</v>
      </c>
      <c r="B1630" s="17" t="s">
        <v>1656</v>
      </c>
      <c r="C1630" s="23" t="n">
        <v>1</v>
      </c>
      <c r="D1630" s="25" t="s">
        <v>262</v>
      </c>
      <c r="E1630" s="19"/>
      <c r="F1630" s="21" t="n">
        <v>2</v>
      </c>
      <c r="G1630" s="21" t="n">
        <v>6</v>
      </c>
      <c r="H1630" s="21"/>
      <c r="I1630" s="21"/>
      <c r="J1630" s="21"/>
      <c r="K1630" s="22" t="n">
        <f aca="false">INDEX('Porte Honorário'!B:D,MATCH(TabJud!D1630,'Porte Honorário'!A:A,0),1)</f>
        <v>1635.2</v>
      </c>
      <c r="L1630" s="22" t="n">
        <f aca="false">ROUND(C1630*K1630,2)</f>
        <v>1635.2</v>
      </c>
      <c r="M1630" s="22" t="n">
        <f aca="false">IF(E1630&gt;0,ROUND(E1630*'UCO e Filme'!$A$2,2),0)</f>
        <v>0</v>
      </c>
      <c r="N1630" s="22" t="n">
        <f aca="false">IF(I1630&gt;0,ROUND(I1630*'UCO e Filme'!$A$11,2),0)</f>
        <v>0</v>
      </c>
      <c r="O1630" s="22" t="n">
        <f aca="false">ROUND(L1630+M1630+N1630,2)</f>
        <v>1635.2</v>
      </c>
    </row>
    <row r="1631" customFormat="false" ht="11.25" hidden="false" customHeight="true" outlineLevel="0" collapsed="false">
      <c r="A1631" s="17" t="n">
        <v>30805155</v>
      </c>
      <c r="B1631" s="17" t="s">
        <v>1657</v>
      </c>
      <c r="C1631" s="23" t="n">
        <v>1</v>
      </c>
      <c r="D1631" s="25" t="s">
        <v>473</v>
      </c>
      <c r="E1631" s="19"/>
      <c r="F1631" s="21" t="n">
        <v>2</v>
      </c>
      <c r="G1631" s="21" t="n">
        <v>5</v>
      </c>
      <c r="H1631" s="21"/>
      <c r="I1631" s="21"/>
      <c r="J1631" s="21"/>
      <c r="K1631" s="22" t="n">
        <f aca="false">INDEX('Porte Honorário'!B:D,MATCH(TabJud!D1631,'Porte Honorário'!A:A,0),1)</f>
        <v>1491.02</v>
      </c>
      <c r="L1631" s="22" t="n">
        <f aca="false">ROUND(C1631*K1631,2)</f>
        <v>1491.02</v>
      </c>
      <c r="M1631" s="22" t="n">
        <f aca="false">IF(E1631&gt;0,ROUND(E1631*'UCO e Filme'!$A$2,2),0)</f>
        <v>0</v>
      </c>
      <c r="N1631" s="22" t="n">
        <f aca="false">IF(I1631&gt;0,ROUND(I1631*'UCO e Filme'!$A$11,2),0)</f>
        <v>0</v>
      </c>
      <c r="O1631" s="22" t="n">
        <f aca="false">ROUND(L1631+M1631+N1631,2)</f>
        <v>1491.02</v>
      </c>
    </row>
    <row r="1632" customFormat="false" ht="11.25" hidden="false" customHeight="true" outlineLevel="0" collapsed="false">
      <c r="A1632" s="17" t="n">
        <v>30805163</v>
      </c>
      <c r="B1632" s="17" t="s">
        <v>1658</v>
      </c>
      <c r="C1632" s="23" t="n">
        <v>1</v>
      </c>
      <c r="D1632" s="25" t="s">
        <v>368</v>
      </c>
      <c r="E1632" s="19"/>
      <c r="F1632" s="21" t="n">
        <v>2</v>
      </c>
      <c r="G1632" s="21" t="n">
        <v>6</v>
      </c>
      <c r="H1632" s="21"/>
      <c r="I1632" s="21"/>
      <c r="J1632" s="21"/>
      <c r="K1632" s="22" t="n">
        <f aca="false">INDEX('Porte Honorário'!B:D,MATCH(TabJud!D1632,'Porte Honorário'!A:A,0),1)</f>
        <v>1794.15</v>
      </c>
      <c r="L1632" s="22" t="n">
        <f aca="false">ROUND(C1632*K1632,2)</f>
        <v>1794.15</v>
      </c>
      <c r="M1632" s="22" t="n">
        <f aca="false">IF(E1632&gt;0,ROUND(E1632*'UCO e Filme'!$A$2,2),0)</f>
        <v>0</v>
      </c>
      <c r="N1632" s="22" t="n">
        <f aca="false">IF(I1632&gt;0,ROUND(I1632*'UCO e Filme'!$A$11,2),0)</f>
        <v>0</v>
      </c>
      <c r="O1632" s="22" t="n">
        <f aca="false">ROUND(L1632+M1632+N1632,2)</f>
        <v>1794.15</v>
      </c>
    </row>
    <row r="1633" customFormat="false" ht="11.25" hidden="false" customHeight="true" outlineLevel="0" collapsed="false">
      <c r="A1633" s="17" t="n">
        <v>30805171</v>
      </c>
      <c r="B1633" s="17" t="s">
        <v>1659</v>
      </c>
      <c r="C1633" s="23" t="n">
        <v>1</v>
      </c>
      <c r="D1633" s="25" t="s">
        <v>436</v>
      </c>
      <c r="E1633" s="19"/>
      <c r="F1633" s="21" t="n">
        <v>2</v>
      </c>
      <c r="G1633" s="21" t="n">
        <v>4</v>
      </c>
      <c r="H1633" s="21"/>
      <c r="I1633" s="21"/>
      <c r="J1633" s="21"/>
      <c r="K1633" s="22" t="n">
        <f aca="false">INDEX('Porte Honorário'!B:D,MATCH(TabJud!D1633,'Porte Honorário'!A:A,0),1)</f>
        <v>1269.81</v>
      </c>
      <c r="L1633" s="22" t="n">
        <f aca="false">ROUND(C1633*K1633,2)</f>
        <v>1269.81</v>
      </c>
      <c r="M1633" s="22" t="n">
        <f aca="false">IF(E1633&gt;0,ROUND(E1633*'UCO e Filme'!$A$2,2),0)</f>
        <v>0</v>
      </c>
      <c r="N1633" s="22" t="n">
        <f aca="false">IF(I1633&gt;0,ROUND(I1633*'UCO e Filme'!$A$11,2),0)</f>
        <v>0</v>
      </c>
      <c r="O1633" s="22" t="n">
        <f aca="false">ROUND(L1633+M1633+N1633,2)</f>
        <v>1269.81</v>
      </c>
    </row>
    <row r="1634" customFormat="false" ht="11.25" hidden="false" customHeight="true" outlineLevel="0" collapsed="false">
      <c r="A1634" s="17" t="n">
        <v>30805180</v>
      </c>
      <c r="B1634" s="17" t="s">
        <v>1660</v>
      </c>
      <c r="C1634" s="23" t="n">
        <v>1</v>
      </c>
      <c r="D1634" s="25" t="s">
        <v>247</v>
      </c>
      <c r="E1634" s="19" t="n">
        <v>33.8</v>
      </c>
      <c r="F1634" s="21" t="n">
        <v>1</v>
      </c>
      <c r="G1634" s="21" t="n">
        <v>4</v>
      </c>
      <c r="H1634" s="21"/>
      <c r="I1634" s="21"/>
      <c r="J1634" s="21"/>
      <c r="K1634" s="22" t="n">
        <f aca="false">INDEX('Porte Honorário'!B:D,MATCH(TabJud!D1634,'Porte Honorário'!A:A,0),1)</f>
        <v>542.33</v>
      </c>
      <c r="L1634" s="22" t="n">
        <f aca="false">ROUND(C1634*K1634,2)</f>
        <v>542.33</v>
      </c>
      <c r="M1634" s="22" t="n">
        <f aca="false">IF(E1634&gt;0,ROUND(E1634*'UCO e Filme'!$A$2,2),0)</f>
        <v>637.47</v>
      </c>
      <c r="N1634" s="22" t="n">
        <f aca="false">IF(I1634&gt;0,ROUND(I1634*'UCO e Filme'!$A$11,2),0)</f>
        <v>0</v>
      </c>
      <c r="O1634" s="22" t="n">
        <f aca="false">ROUND(L1634+M1634+N1634,2)</f>
        <v>1179.8</v>
      </c>
    </row>
    <row r="1635" customFormat="false" ht="11.25" hidden="false" customHeight="true" outlineLevel="0" collapsed="false">
      <c r="A1635" s="17" t="n">
        <v>30805198</v>
      </c>
      <c r="B1635" s="17" t="s">
        <v>1661</v>
      </c>
      <c r="C1635" s="23" t="n">
        <v>1</v>
      </c>
      <c r="D1635" s="25" t="s">
        <v>492</v>
      </c>
      <c r="E1635" s="19" t="n">
        <v>42.9</v>
      </c>
      <c r="F1635" s="21" t="n">
        <v>1</v>
      </c>
      <c r="G1635" s="21" t="n">
        <v>6</v>
      </c>
      <c r="H1635" s="21"/>
      <c r="I1635" s="21"/>
      <c r="J1635" s="21"/>
      <c r="K1635" s="22" t="n">
        <f aca="false">INDEX('Porte Honorário'!B:D,MATCH(TabJud!D1635,'Porte Honorário'!A:A,0),1)</f>
        <v>1998.93</v>
      </c>
      <c r="L1635" s="22" t="n">
        <f aca="false">ROUND(C1635*K1635,2)</f>
        <v>1998.93</v>
      </c>
      <c r="M1635" s="22" t="n">
        <f aca="false">IF(E1635&gt;0,ROUND(E1635*'UCO e Filme'!$A$2,2),0)</f>
        <v>809.09</v>
      </c>
      <c r="N1635" s="22" t="n">
        <f aca="false">IF(I1635&gt;0,ROUND(I1635*'UCO e Filme'!$A$11,2),0)</f>
        <v>0</v>
      </c>
      <c r="O1635" s="22" t="n">
        <f aca="false">ROUND(L1635+M1635+N1635,2)</f>
        <v>2808.02</v>
      </c>
    </row>
    <row r="1636" customFormat="false" ht="11.25" hidden="false" customHeight="true" outlineLevel="0" collapsed="false">
      <c r="A1636" s="17" t="n">
        <v>30805201</v>
      </c>
      <c r="B1636" s="17" t="s">
        <v>1662</v>
      </c>
      <c r="C1636" s="23" t="n">
        <v>1</v>
      </c>
      <c r="D1636" s="25" t="s">
        <v>262</v>
      </c>
      <c r="E1636" s="19" t="n">
        <v>38.5</v>
      </c>
      <c r="F1636" s="21" t="n">
        <v>1</v>
      </c>
      <c r="G1636" s="21" t="n">
        <v>5</v>
      </c>
      <c r="H1636" s="21"/>
      <c r="I1636" s="21"/>
      <c r="J1636" s="21"/>
      <c r="K1636" s="22" t="n">
        <f aca="false">INDEX('Porte Honorário'!B:D,MATCH(TabJud!D1636,'Porte Honorário'!A:A,0),1)</f>
        <v>1635.2</v>
      </c>
      <c r="L1636" s="22" t="n">
        <f aca="false">ROUND(C1636*K1636,2)</f>
        <v>1635.2</v>
      </c>
      <c r="M1636" s="22" t="n">
        <f aca="false">IF(E1636&gt;0,ROUND(E1636*'UCO e Filme'!$A$2,2),0)</f>
        <v>726.11</v>
      </c>
      <c r="N1636" s="22" t="n">
        <f aca="false">IF(I1636&gt;0,ROUND(I1636*'UCO e Filme'!$A$11,2),0)</f>
        <v>0</v>
      </c>
      <c r="O1636" s="22" t="n">
        <f aca="false">ROUND(L1636+M1636+N1636,2)</f>
        <v>2361.31</v>
      </c>
    </row>
    <row r="1637" customFormat="false" ht="11.25" hidden="false" customHeight="true" outlineLevel="0" collapsed="false">
      <c r="A1637" s="17" t="n">
        <v>30805210</v>
      </c>
      <c r="B1637" s="17" t="s">
        <v>1663</v>
      </c>
      <c r="C1637" s="23" t="n">
        <v>1</v>
      </c>
      <c r="D1637" s="25" t="s">
        <v>961</v>
      </c>
      <c r="E1637" s="19" t="n">
        <v>42.9</v>
      </c>
      <c r="F1637" s="21" t="n">
        <v>2</v>
      </c>
      <c r="G1637" s="21" t="n">
        <v>5</v>
      </c>
      <c r="H1637" s="21"/>
      <c r="I1637" s="21"/>
      <c r="J1637" s="21"/>
      <c r="K1637" s="22" t="n">
        <f aca="false">INDEX('Porte Honorário'!B:D,MATCH(TabJud!D1637,'Porte Honorário'!A:A,0),1)</f>
        <v>1859.66</v>
      </c>
      <c r="L1637" s="22" t="n">
        <f aca="false">ROUND(C1637*K1637,2)</f>
        <v>1859.66</v>
      </c>
      <c r="M1637" s="22" t="n">
        <f aca="false">IF(E1637&gt;0,ROUND(E1637*'UCO e Filme'!$A$2,2),0)</f>
        <v>809.09</v>
      </c>
      <c r="N1637" s="22" t="n">
        <f aca="false">IF(I1637&gt;0,ROUND(I1637*'UCO e Filme'!$A$11,2),0)</f>
        <v>0</v>
      </c>
      <c r="O1637" s="22" t="n">
        <f aca="false">ROUND(L1637+M1637+N1637,2)</f>
        <v>2668.75</v>
      </c>
    </row>
    <row r="1638" customFormat="false" ht="11.25" hidden="false" customHeight="true" outlineLevel="0" collapsed="false">
      <c r="A1638" s="17" t="n">
        <v>30805228</v>
      </c>
      <c r="B1638" s="17" t="s">
        <v>1664</v>
      </c>
      <c r="C1638" s="23" t="n">
        <v>1</v>
      </c>
      <c r="D1638" s="25" t="s">
        <v>262</v>
      </c>
      <c r="E1638" s="19" t="n">
        <v>38.5</v>
      </c>
      <c r="F1638" s="21" t="n">
        <v>2</v>
      </c>
      <c r="G1638" s="21" t="n">
        <v>6</v>
      </c>
      <c r="H1638" s="21"/>
      <c r="I1638" s="21"/>
      <c r="J1638" s="21"/>
      <c r="K1638" s="22" t="n">
        <f aca="false">INDEX('Porte Honorário'!B:D,MATCH(TabJud!D1638,'Porte Honorário'!A:A,0),1)</f>
        <v>1635.2</v>
      </c>
      <c r="L1638" s="22" t="n">
        <f aca="false">ROUND(C1638*K1638,2)</f>
        <v>1635.2</v>
      </c>
      <c r="M1638" s="22" t="n">
        <f aca="false">IF(E1638&gt;0,ROUND(E1638*'UCO e Filme'!$A$2,2),0)</f>
        <v>726.11</v>
      </c>
      <c r="N1638" s="22" t="n">
        <f aca="false">IF(I1638&gt;0,ROUND(I1638*'UCO e Filme'!$A$11,2),0)</f>
        <v>0</v>
      </c>
      <c r="O1638" s="22" t="n">
        <f aca="false">ROUND(L1638+M1638+N1638,2)</f>
        <v>2361.31</v>
      </c>
    </row>
    <row r="1639" customFormat="false" ht="11.25" hidden="false" customHeight="true" outlineLevel="0" collapsed="false">
      <c r="A1639" s="17" t="n">
        <v>30805236</v>
      </c>
      <c r="B1639" s="17" t="s">
        <v>1665</v>
      </c>
      <c r="C1639" s="23" t="n">
        <v>1</v>
      </c>
      <c r="D1639" s="25" t="s">
        <v>449</v>
      </c>
      <c r="E1639" s="19" t="n">
        <v>38.5</v>
      </c>
      <c r="F1639" s="21" t="n">
        <v>1</v>
      </c>
      <c r="G1639" s="21" t="n">
        <v>5</v>
      </c>
      <c r="H1639" s="21"/>
      <c r="I1639" s="21"/>
      <c r="J1639" s="21"/>
      <c r="K1639" s="22" t="n">
        <f aca="false">INDEX('Porte Honorário'!B:D,MATCH(TabJud!D1639,'Porte Honorário'!A:A,0),1)</f>
        <v>1171.51</v>
      </c>
      <c r="L1639" s="22" t="n">
        <f aca="false">ROUND(C1639*K1639,2)</f>
        <v>1171.51</v>
      </c>
      <c r="M1639" s="22" t="n">
        <f aca="false">IF(E1639&gt;0,ROUND(E1639*'UCO e Filme'!$A$2,2),0)</f>
        <v>726.11</v>
      </c>
      <c r="N1639" s="22" t="n">
        <f aca="false">IF(I1639&gt;0,ROUND(I1639*'UCO e Filme'!$A$11,2),0)</f>
        <v>0</v>
      </c>
      <c r="O1639" s="22" t="n">
        <f aca="false">ROUND(L1639+M1639+N1639,2)</f>
        <v>1897.62</v>
      </c>
    </row>
    <row r="1640" customFormat="false" ht="11.25" hidden="false" customHeight="true" outlineLevel="0" collapsed="false">
      <c r="A1640" s="17" t="n">
        <v>30805244</v>
      </c>
      <c r="B1640" s="17" t="s">
        <v>1666</v>
      </c>
      <c r="C1640" s="23" t="n">
        <v>1</v>
      </c>
      <c r="D1640" s="25" t="s">
        <v>490</v>
      </c>
      <c r="E1640" s="19" t="n">
        <v>38.5</v>
      </c>
      <c r="F1640" s="21" t="n">
        <v>1</v>
      </c>
      <c r="G1640" s="21" t="n">
        <v>5</v>
      </c>
      <c r="H1640" s="21"/>
      <c r="I1640" s="21"/>
      <c r="J1640" s="21"/>
      <c r="K1640" s="22" t="n">
        <f aca="false">INDEX('Porte Honorário'!B:D,MATCH(TabJud!D1640,'Porte Honorário'!A:A,0),1)</f>
        <v>1409.1</v>
      </c>
      <c r="L1640" s="22" t="n">
        <f aca="false">ROUND(C1640*K1640,2)</f>
        <v>1409.1</v>
      </c>
      <c r="M1640" s="22" t="n">
        <f aca="false">IF(E1640&gt;0,ROUND(E1640*'UCO e Filme'!$A$2,2),0)</f>
        <v>726.11</v>
      </c>
      <c r="N1640" s="22" t="n">
        <f aca="false">IF(I1640&gt;0,ROUND(I1640*'UCO e Filme'!$A$11,2),0)</f>
        <v>0</v>
      </c>
      <c r="O1640" s="22" t="n">
        <f aca="false">ROUND(L1640+M1640+N1640,2)</f>
        <v>2135.21</v>
      </c>
    </row>
    <row r="1641" customFormat="false" ht="11.25" hidden="false" customHeight="true" outlineLevel="0" collapsed="false">
      <c r="A1641" s="17" t="n">
        <v>30805252</v>
      </c>
      <c r="B1641" s="17" t="s">
        <v>1667</v>
      </c>
      <c r="C1641" s="23" t="n">
        <v>1</v>
      </c>
      <c r="D1641" s="25" t="s">
        <v>368</v>
      </c>
      <c r="E1641" s="19" t="n">
        <v>38.5</v>
      </c>
      <c r="F1641" s="21" t="n">
        <v>1</v>
      </c>
      <c r="G1641" s="21" t="n">
        <v>6</v>
      </c>
      <c r="H1641" s="21"/>
      <c r="I1641" s="21"/>
      <c r="J1641" s="21"/>
      <c r="K1641" s="22" t="n">
        <f aca="false">INDEX('Porte Honorário'!B:D,MATCH(TabJud!D1641,'Porte Honorário'!A:A,0),1)</f>
        <v>1794.15</v>
      </c>
      <c r="L1641" s="22" t="n">
        <f aca="false">ROUND(C1641*K1641,2)</f>
        <v>1794.15</v>
      </c>
      <c r="M1641" s="22" t="n">
        <f aca="false">IF(E1641&gt;0,ROUND(E1641*'UCO e Filme'!$A$2,2),0)</f>
        <v>726.11</v>
      </c>
      <c r="N1641" s="22" t="n">
        <f aca="false">IF(I1641&gt;0,ROUND(I1641*'UCO e Filme'!$A$11,2),0)</f>
        <v>0</v>
      </c>
      <c r="O1641" s="22" t="n">
        <f aca="false">ROUND(L1641+M1641+N1641,2)</f>
        <v>2520.26</v>
      </c>
    </row>
    <row r="1642" customFormat="false" ht="11.25" hidden="false" customHeight="true" outlineLevel="0" collapsed="false">
      <c r="A1642" s="17" t="n">
        <v>30805260</v>
      </c>
      <c r="B1642" s="17" t="s">
        <v>1668</v>
      </c>
      <c r="C1642" s="23" t="n">
        <v>1</v>
      </c>
      <c r="D1642" s="25" t="s">
        <v>999</v>
      </c>
      <c r="E1642" s="19" t="n">
        <v>42.9</v>
      </c>
      <c r="F1642" s="21" t="n">
        <v>2</v>
      </c>
      <c r="G1642" s="21" t="n">
        <v>7</v>
      </c>
      <c r="H1642" s="21"/>
      <c r="I1642" s="21"/>
      <c r="J1642" s="21"/>
      <c r="K1642" s="22" t="n">
        <f aca="false">INDEX('Porte Honorário'!B:D,MATCH(TabJud!D1642,'Porte Honorário'!A:A,0),1)</f>
        <v>2449.52</v>
      </c>
      <c r="L1642" s="22" t="n">
        <f aca="false">ROUND(C1642*K1642,2)</f>
        <v>2449.52</v>
      </c>
      <c r="M1642" s="22" t="n">
        <f aca="false">IF(E1642&gt;0,ROUND(E1642*'UCO e Filme'!$A$2,2),0)</f>
        <v>809.09</v>
      </c>
      <c r="N1642" s="22" t="n">
        <f aca="false">IF(I1642&gt;0,ROUND(I1642*'UCO e Filme'!$A$11,2),0)</f>
        <v>0</v>
      </c>
      <c r="O1642" s="22" t="n">
        <f aca="false">ROUND(L1642+M1642+N1642,2)</f>
        <v>3258.61</v>
      </c>
    </row>
    <row r="1643" customFormat="false" ht="11.25" hidden="false" customHeight="true" outlineLevel="0" collapsed="false">
      <c r="A1643" s="17" t="n">
        <v>30805279</v>
      </c>
      <c r="B1643" s="17" t="s">
        <v>1669</v>
      </c>
      <c r="C1643" s="23" t="n">
        <v>1</v>
      </c>
      <c r="D1643" s="25" t="s">
        <v>492</v>
      </c>
      <c r="E1643" s="19" t="n">
        <v>42.9</v>
      </c>
      <c r="F1643" s="21" t="n">
        <v>2</v>
      </c>
      <c r="G1643" s="21" t="n">
        <v>6</v>
      </c>
      <c r="H1643" s="21"/>
      <c r="I1643" s="21"/>
      <c r="J1643" s="21"/>
      <c r="K1643" s="22" t="n">
        <f aca="false">INDEX('Porte Honorário'!B:D,MATCH(TabJud!D1643,'Porte Honorário'!A:A,0),1)</f>
        <v>1998.93</v>
      </c>
      <c r="L1643" s="22" t="n">
        <f aca="false">ROUND(C1643*K1643,2)</f>
        <v>1998.93</v>
      </c>
      <c r="M1643" s="22" t="n">
        <f aca="false">IF(E1643&gt;0,ROUND(E1643*'UCO e Filme'!$A$2,2),0)</f>
        <v>809.09</v>
      </c>
      <c r="N1643" s="22" t="n">
        <f aca="false">IF(I1643&gt;0,ROUND(I1643*'UCO e Filme'!$A$11,2),0)</f>
        <v>0</v>
      </c>
      <c r="O1643" s="22" t="n">
        <f aca="false">ROUND(L1643+M1643+N1643,2)</f>
        <v>2808.02</v>
      </c>
    </row>
    <row r="1644" customFormat="false" ht="11.25" hidden="false" customHeight="true" outlineLevel="0" collapsed="false">
      <c r="A1644" s="17" t="n">
        <v>30805287</v>
      </c>
      <c r="B1644" s="17" t="s">
        <v>1670</v>
      </c>
      <c r="C1644" s="23" t="n">
        <v>1</v>
      </c>
      <c r="D1644" s="25" t="s">
        <v>1001</v>
      </c>
      <c r="E1644" s="19" t="n">
        <v>42.9</v>
      </c>
      <c r="F1644" s="21" t="n">
        <v>1</v>
      </c>
      <c r="G1644" s="21" t="n">
        <v>6</v>
      </c>
      <c r="H1644" s="21"/>
      <c r="I1644" s="21"/>
      <c r="J1644" s="21"/>
      <c r="K1644" s="22" t="n">
        <f aca="false">INDEX('Porte Honorário'!B:D,MATCH(TabJud!D1644,'Porte Honorário'!A:A,0),1)</f>
        <v>2695.3</v>
      </c>
      <c r="L1644" s="22" t="n">
        <f aca="false">ROUND(C1644*K1644,2)</f>
        <v>2695.3</v>
      </c>
      <c r="M1644" s="22" t="n">
        <f aca="false">IF(E1644&gt;0,ROUND(E1644*'UCO e Filme'!$A$2,2),0)</f>
        <v>809.09</v>
      </c>
      <c r="N1644" s="22" t="n">
        <f aca="false">IF(I1644&gt;0,ROUND(I1644*'UCO e Filme'!$A$11,2),0)</f>
        <v>0</v>
      </c>
      <c r="O1644" s="22" t="n">
        <f aca="false">ROUND(L1644+M1644+N1644,2)</f>
        <v>3504.39</v>
      </c>
    </row>
    <row r="1645" customFormat="false" ht="11.25" hidden="false" customHeight="true" outlineLevel="0" collapsed="false">
      <c r="A1645" s="17" t="n">
        <v>30805295</v>
      </c>
      <c r="B1645" s="17" t="s">
        <v>1671</v>
      </c>
      <c r="C1645" s="23" t="n">
        <v>1</v>
      </c>
      <c r="D1645" s="25" t="s">
        <v>339</v>
      </c>
      <c r="E1645" s="19"/>
      <c r="F1645" s="21" t="n">
        <v>2</v>
      </c>
      <c r="G1645" s="21" t="n">
        <v>4</v>
      </c>
      <c r="H1645" s="21"/>
      <c r="I1645" s="21"/>
      <c r="J1645" s="21"/>
      <c r="K1645" s="22" t="n">
        <f aca="false">INDEX('Porte Honorário'!B:D,MATCH(TabJud!D1645,'Porte Honorário'!A:A,0),1)</f>
        <v>991.29</v>
      </c>
      <c r="L1645" s="22" t="n">
        <f aca="false">ROUND(C1645*K1645,2)</f>
        <v>991.29</v>
      </c>
      <c r="M1645" s="22" t="n">
        <f aca="false">IF(E1645&gt;0,ROUND(E1645*'UCO e Filme'!$A$2,2),0)</f>
        <v>0</v>
      </c>
      <c r="N1645" s="22" t="n">
        <f aca="false">IF(I1645&gt;0,ROUND(I1645*'UCO e Filme'!$A$11,2),0)</f>
        <v>0</v>
      </c>
      <c r="O1645" s="22" t="n">
        <f aca="false">ROUND(L1645+M1645+N1645,2)</f>
        <v>991.29</v>
      </c>
    </row>
    <row r="1646" customFormat="false" ht="30.95" hidden="false" customHeight="true" outlineLevel="0" collapsed="false">
      <c r="A1646" s="14" t="s">
        <v>1672</v>
      </c>
      <c r="B1646" s="14"/>
      <c r="C1646" s="14"/>
      <c r="D1646" s="14"/>
      <c r="E1646" s="14"/>
      <c r="F1646" s="14"/>
      <c r="G1646" s="14"/>
      <c r="H1646" s="14"/>
      <c r="I1646" s="14"/>
      <c r="J1646" s="14"/>
      <c r="K1646" s="14"/>
      <c r="L1646" s="14"/>
      <c r="M1646" s="14"/>
      <c r="N1646" s="14"/>
      <c r="O1646" s="14"/>
    </row>
    <row r="1647" customFormat="false" ht="27.75" hidden="false" customHeight="true" outlineLevel="0" collapsed="false">
      <c r="A1647" s="17" t="n">
        <v>30806011</v>
      </c>
      <c r="B1647" s="17" t="s">
        <v>1673</v>
      </c>
      <c r="C1647" s="23" t="n">
        <v>1</v>
      </c>
      <c r="D1647" s="25" t="s">
        <v>310</v>
      </c>
      <c r="E1647" s="19"/>
      <c r="F1647" s="21" t="n">
        <v>1</v>
      </c>
      <c r="G1647" s="21" t="n">
        <v>4</v>
      </c>
      <c r="H1647" s="21"/>
      <c r="I1647" s="21"/>
      <c r="J1647" s="21"/>
      <c r="K1647" s="22" t="n">
        <f aca="false">INDEX('Porte Honorário'!B:D,MATCH(TabJud!D1647,'Porte Honorário'!A:A,0),1)</f>
        <v>802.86</v>
      </c>
      <c r="L1647" s="22" t="n">
        <f aca="false">ROUND(C1647*K1647,2)</f>
        <v>802.86</v>
      </c>
      <c r="M1647" s="22" t="n">
        <f aca="false">IF(E1647&gt;0,ROUND(E1647*'UCO e Filme'!$A$2,2),0)</f>
        <v>0</v>
      </c>
      <c r="N1647" s="22" t="n">
        <f aca="false">IF(I1647&gt;0,ROUND(I1647*'UCO e Filme'!$A$11,2),0)</f>
        <v>0</v>
      </c>
      <c r="O1647" s="22" t="n">
        <f aca="false">ROUND(L1647+M1647+N1647,2)</f>
        <v>802.86</v>
      </c>
    </row>
    <row r="1648" customFormat="false" ht="11.25" hidden="false" customHeight="true" outlineLevel="0" collapsed="false">
      <c r="A1648" s="17" t="n">
        <v>30806020</v>
      </c>
      <c r="B1648" s="17" t="s">
        <v>1674</v>
      </c>
      <c r="C1648" s="23" t="n">
        <v>1</v>
      </c>
      <c r="D1648" s="25" t="s">
        <v>473</v>
      </c>
      <c r="E1648" s="19"/>
      <c r="F1648" s="21" t="n">
        <v>2</v>
      </c>
      <c r="G1648" s="21" t="n">
        <v>5</v>
      </c>
      <c r="H1648" s="21"/>
      <c r="I1648" s="21"/>
      <c r="J1648" s="21"/>
      <c r="K1648" s="22" t="n">
        <f aca="false">INDEX('Porte Honorário'!B:D,MATCH(TabJud!D1648,'Porte Honorário'!A:A,0),1)</f>
        <v>1491.02</v>
      </c>
      <c r="L1648" s="22" t="n">
        <f aca="false">ROUND(C1648*K1648,2)</f>
        <v>1491.02</v>
      </c>
      <c r="M1648" s="22" t="n">
        <f aca="false">IF(E1648&gt;0,ROUND(E1648*'UCO e Filme'!$A$2,2),0)</f>
        <v>0</v>
      </c>
      <c r="N1648" s="22" t="n">
        <f aca="false">IF(I1648&gt;0,ROUND(I1648*'UCO e Filme'!$A$11,2),0)</f>
        <v>0</v>
      </c>
      <c r="O1648" s="22" t="n">
        <f aca="false">ROUND(L1648+M1648+N1648,2)</f>
        <v>1491.02</v>
      </c>
    </row>
    <row r="1649" customFormat="false" ht="11.25" hidden="false" customHeight="true" outlineLevel="0" collapsed="false">
      <c r="A1649" s="17" t="n">
        <v>30806038</v>
      </c>
      <c r="B1649" s="17" t="s">
        <v>1675</v>
      </c>
      <c r="C1649" s="23" t="n">
        <v>1</v>
      </c>
      <c r="D1649" s="25" t="s">
        <v>961</v>
      </c>
      <c r="E1649" s="19"/>
      <c r="F1649" s="21" t="n">
        <v>2</v>
      </c>
      <c r="G1649" s="21" t="n">
        <v>6</v>
      </c>
      <c r="H1649" s="21"/>
      <c r="I1649" s="21"/>
      <c r="J1649" s="21"/>
      <c r="K1649" s="22" t="n">
        <f aca="false">INDEX('Porte Honorário'!B:D,MATCH(TabJud!D1649,'Porte Honorário'!A:A,0),1)</f>
        <v>1859.66</v>
      </c>
      <c r="L1649" s="22" t="n">
        <f aca="false">ROUND(C1649*K1649,2)</f>
        <v>1859.66</v>
      </c>
      <c r="M1649" s="22" t="n">
        <f aca="false">IF(E1649&gt;0,ROUND(E1649*'UCO e Filme'!$A$2,2),0)</f>
        <v>0</v>
      </c>
      <c r="N1649" s="22" t="n">
        <f aca="false">IF(I1649&gt;0,ROUND(I1649*'UCO e Filme'!$A$11,2),0)</f>
        <v>0</v>
      </c>
      <c r="O1649" s="22" t="n">
        <f aca="false">ROUND(L1649+M1649+N1649,2)</f>
        <v>1859.66</v>
      </c>
    </row>
    <row r="1650" customFormat="false" ht="11.25" hidden="false" customHeight="true" outlineLevel="0" collapsed="false">
      <c r="A1650" s="17" t="n">
        <v>30806046</v>
      </c>
      <c r="B1650" s="17" t="s">
        <v>1676</v>
      </c>
      <c r="C1650" s="23" t="n">
        <v>1</v>
      </c>
      <c r="D1650" s="25" t="s">
        <v>436</v>
      </c>
      <c r="E1650" s="19"/>
      <c r="F1650" s="21" t="n">
        <v>1</v>
      </c>
      <c r="G1650" s="21" t="n">
        <v>5</v>
      </c>
      <c r="H1650" s="21"/>
      <c r="I1650" s="21"/>
      <c r="J1650" s="21"/>
      <c r="K1650" s="22" t="n">
        <f aca="false">INDEX('Porte Honorário'!B:D,MATCH(TabJud!D1650,'Porte Honorário'!A:A,0),1)</f>
        <v>1269.81</v>
      </c>
      <c r="L1650" s="22" t="n">
        <f aca="false">ROUND(C1650*K1650,2)</f>
        <v>1269.81</v>
      </c>
      <c r="M1650" s="22" t="n">
        <f aca="false">IF(E1650&gt;0,ROUND(E1650*'UCO e Filme'!$A$2,2),0)</f>
        <v>0</v>
      </c>
      <c r="N1650" s="22" t="n">
        <f aca="false">IF(I1650&gt;0,ROUND(I1650*'UCO e Filme'!$A$11,2),0)</f>
        <v>0</v>
      </c>
      <c r="O1650" s="22" t="n">
        <f aca="false">ROUND(L1650+M1650+N1650,2)</f>
        <v>1269.81</v>
      </c>
    </row>
    <row r="1651" customFormat="false" ht="11.25" hidden="false" customHeight="true" outlineLevel="0" collapsed="false">
      <c r="A1651" s="17" t="n">
        <v>30806054</v>
      </c>
      <c r="B1651" s="17" t="s">
        <v>1677</v>
      </c>
      <c r="C1651" s="23" t="n">
        <v>1</v>
      </c>
      <c r="D1651" s="25" t="s">
        <v>1001</v>
      </c>
      <c r="E1651" s="19" t="n">
        <v>42.9</v>
      </c>
      <c r="F1651" s="21" t="n">
        <v>1</v>
      </c>
      <c r="G1651" s="21" t="n">
        <v>6</v>
      </c>
      <c r="H1651" s="21"/>
      <c r="I1651" s="21"/>
      <c r="J1651" s="21"/>
      <c r="K1651" s="22" t="n">
        <f aca="false">INDEX('Porte Honorário'!B:D,MATCH(TabJud!D1651,'Porte Honorário'!A:A,0),1)</f>
        <v>2695.3</v>
      </c>
      <c r="L1651" s="22" t="n">
        <f aca="false">ROUND(C1651*K1651,2)</f>
        <v>2695.3</v>
      </c>
      <c r="M1651" s="22" t="n">
        <f aca="false">IF(E1651&gt;0,ROUND(E1651*'UCO e Filme'!$A$2,2),0)</f>
        <v>809.09</v>
      </c>
      <c r="N1651" s="22" t="n">
        <f aca="false">IF(I1651&gt;0,ROUND(I1651*'UCO e Filme'!$A$11,2),0)</f>
        <v>0</v>
      </c>
      <c r="O1651" s="22" t="n">
        <f aca="false">ROUND(L1651+M1651+N1651,2)</f>
        <v>3504.39</v>
      </c>
    </row>
    <row r="1652" customFormat="false" ht="30.95" hidden="false" customHeight="true" outlineLevel="0" collapsed="false">
      <c r="A1652" s="14" t="s">
        <v>1678</v>
      </c>
      <c r="B1652" s="14"/>
      <c r="C1652" s="14"/>
      <c r="D1652" s="14"/>
      <c r="E1652" s="14"/>
      <c r="F1652" s="14"/>
      <c r="G1652" s="14"/>
      <c r="H1652" s="14"/>
      <c r="I1652" s="14"/>
      <c r="J1652" s="14"/>
      <c r="K1652" s="14"/>
      <c r="L1652" s="14"/>
      <c r="M1652" s="14"/>
      <c r="N1652" s="14"/>
      <c r="O1652" s="14"/>
    </row>
    <row r="1653" customFormat="false" ht="27.75" hidden="false" customHeight="true" outlineLevel="0" collapsed="false">
      <c r="A1653" s="17" t="n">
        <v>30901014</v>
      </c>
      <c r="B1653" s="17" t="s">
        <v>1679</v>
      </c>
      <c r="C1653" s="23" t="n">
        <v>1</v>
      </c>
      <c r="D1653" s="25" t="s">
        <v>368</v>
      </c>
      <c r="E1653" s="19"/>
      <c r="F1653" s="21" t="n">
        <v>2</v>
      </c>
      <c r="G1653" s="21" t="n">
        <v>6</v>
      </c>
      <c r="H1653" s="21"/>
      <c r="I1653" s="21"/>
      <c r="J1653" s="21"/>
      <c r="K1653" s="22" t="n">
        <f aca="false">INDEX('Porte Honorário'!B:D,MATCH(TabJud!D1653,'Porte Honorário'!A:A,0),1)</f>
        <v>1794.15</v>
      </c>
      <c r="L1653" s="22" t="n">
        <f aca="false">ROUND(C1653*K1653,2)</f>
        <v>1794.15</v>
      </c>
      <c r="M1653" s="22" t="n">
        <f aca="false">IF(E1653&gt;0,ROUND(E1653*'UCO e Filme'!$A$2,2),0)</f>
        <v>0</v>
      </c>
      <c r="N1653" s="22" t="n">
        <f aca="false">IF(I1653&gt;0,ROUND(I1653*'UCO e Filme'!$A$11,2),0)</f>
        <v>0</v>
      </c>
      <c r="O1653" s="22" t="n">
        <f aca="false">ROUND(L1653+M1653+N1653,2)</f>
        <v>1794.15</v>
      </c>
    </row>
    <row r="1654" customFormat="false" ht="11.25" hidden="false" customHeight="true" outlineLevel="0" collapsed="false">
      <c r="A1654" s="17" t="n">
        <v>30901022</v>
      </c>
      <c r="B1654" s="17" t="s">
        <v>1680</v>
      </c>
      <c r="C1654" s="23" t="n">
        <v>1</v>
      </c>
      <c r="D1654" s="25" t="s">
        <v>436</v>
      </c>
      <c r="E1654" s="19"/>
      <c r="F1654" s="21" t="n">
        <v>1</v>
      </c>
      <c r="G1654" s="21" t="n">
        <v>6</v>
      </c>
      <c r="H1654" s="21"/>
      <c r="I1654" s="21"/>
      <c r="J1654" s="21"/>
      <c r="K1654" s="22" t="n">
        <f aca="false">INDEX('Porte Honorário'!B:D,MATCH(TabJud!D1654,'Porte Honorário'!A:A,0),1)</f>
        <v>1269.81</v>
      </c>
      <c r="L1654" s="22" t="n">
        <f aca="false">ROUND(C1654*K1654,2)</f>
        <v>1269.81</v>
      </c>
      <c r="M1654" s="22" t="n">
        <f aca="false">IF(E1654&gt;0,ROUND(E1654*'UCO e Filme'!$A$2,2),0)</f>
        <v>0</v>
      </c>
      <c r="N1654" s="22" t="n">
        <f aca="false">IF(I1654&gt;0,ROUND(I1654*'UCO e Filme'!$A$11,2),0)</f>
        <v>0</v>
      </c>
      <c r="O1654" s="22" t="n">
        <f aca="false">ROUND(L1654+M1654+N1654,2)</f>
        <v>1269.81</v>
      </c>
    </row>
    <row r="1655" customFormat="false" ht="11.25" hidden="false" customHeight="true" outlineLevel="0" collapsed="false">
      <c r="A1655" s="17" t="n">
        <v>30901030</v>
      </c>
      <c r="B1655" s="17" t="s">
        <v>1681</v>
      </c>
      <c r="C1655" s="23" t="n">
        <v>1</v>
      </c>
      <c r="D1655" s="25" t="s">
        <v>490</v>
      </c>
      <c r="E1655" s="19"/>
      <c r="F1655" s="21" t="n">
        <v>2</v>
      </c>
      <c r="G1655" s="21" t="n">
        <v>5</v>
      </c>
      <c r="H1655" s="21"/>
      <c r="I1655" s="21"/>
      <c r="J1655" s="21"/>
      <c r="K1655" s="22" t="n">
        <f aca="false">INDEX('Porte Honorário'!B:D,MATCH(TabJud!D1655,'Porte Honorário'!A:A,0),1)</f>
        <v>1409.1</v>
      </c>
      <c r="L1655" s="22" t="n">
        <f aca="false">ROUND(C1655*K1655,2)</f>
        <v>1409.1</v>
      </c>
      <c r="M1655" s="22" t="n">
        <f aca="false">IF(E1655&gt;0,ROUND(E1655*'UCO e Filme'!$A$2,2),0)</f>
        <v>0</v>
      </c>
      <c r="N1655" s="22" t="n">
        <f aca="false">IF(I1655&gt;0,ROUND(I1655*'UCO e Filme'!$A$11,2),0)</f>
        <v>0</v>
      </c>
      <c r="O1655" s="22" t="n">
        <f aca="false">ROUND(L1655+M1655+N1655,2)</f>
        <v>1409.1</v>
      </c>
    </row>
    <row r="1656" customFormat="false" ht="11.25" hidden="false" customHeight="true" outlineLevel="0" collapsed="false">
      <c r="A1656" s="17" t="n">
        <v>30901049</v>
      </c>
      <c r="B1656" s="17" t="s">
        <v>1682</v>
      </c>
      <c r="C1656" s="23" t="n">
        <v>1</v>
      </c>
      <c r="D1656" s="25" t="s">
        <v>490</v>
      </c>
      <c r="E1656" s="19"/>
      <c r="F1656" s="21" t="n">
        <v>2</v>
      </c>
      <c r="G1656" s="21" t="n">
        <v>6</v>
      </c>
      <c r="H1656" s="21"/>
      <c r="I1656" s="21"/>
      <c r="J1656" s="21"/>
      <c r="K1656" s="22" t="n">
        <f aca="false">INDEX('Porte Honorário'!B:D,MATCH(TabJud!D1656,'Porte Honorário'!A:A,0),1)</f>
        <v>1409.1</v>
      </c>
      <c r="L1656" s="22" t="n">
        <f aca="false">ROUND(C1656*K1656,2)</f>
        <v>1409.1</v>
      </c>
      <c r="M1656" s="22" t="n">
        <f aca="false">IF(E1656&gt;0,ROUND(E1656*'UCO e Filme'!$A$2,2),0)</f>
        <v>0</v>
      </c>
      <c r="N1656" s="22" t="n">
        <f aca="false">IF(I1656&gt;0,ROUND(I1656*'UCO e Filme'!$A$11,2),0)</f>
        <v>0</v>
      </c>
      <c r="O1656" s="22" t="n">
        <f aca="false">ROUND(L1656+M1656+N1656,2)</f>
        <v>1409.1</v>
      </c>
    </row>
    <row r="1657" customFormat="false" ht="11.25" hidden="false" customHeight="true" outlineLevel="0" collapsed="false">
      <c r="A1657" s="17" t="n">
        <v>30901057</v>
      </c>
      <c r="B1657" s="17" t="s">
        <v>1683</v>
      </c>
      <c r="C1657" s="23" t="n">
        <v>1</v>
      </c>
      <c r="D1657" s="25" t="s">
        <v>262</v>
      </c>
      <c r="E1657" s="19"/>
      <c r="F1657" s="21" t="n">
        <v>2</v>
      </c>
      <c r="G1657" s="21" t="n">
        <v>6</v>
      </c>
      <c r="H1657" s="21"/>
      <c r="I1657" s="21"/>
      <c r="J1657" s="21"/>
      <c r="K1657" s="22" t="n">
        <f aca="false">INDEX('Porte Honorário'!B:D,MATCH(TabJud!D1657,'Porte Honorário'!A:A,0),1)</f>
        <v>1635.2</v>
      </c>
      <c r="L1657" s="22" t="n">
        <f aca="false">ROUND(C1657*K1657,2)</f>
        <v>1635.2</v>
      </c>
      <c r="M1657" s="22" t="n">
        <f aca="false">IF(E1657&gt;0,ROUND(E1657*'UCO e Filme'!$A$2,2),0)</f>
        <v>0</v>
      </c>
      <c r="N1657" s="22" t="n">
        <f aca="false">IF(I1657&gt;0,ROUND(I1657*'UCO e Filme'!$A$11,2),0)</f>
        <v>0</v>
      </c>
      <c r="O1657" s="22" t="n">
        <f aca="false">ROUND(L1657+M1657+N1657,2)</f>
        <v>1635.2</v>
      </c>
    </row>
    <row r="1658" customFormat="false" ht="11.25" hidden="false" customHeight="true" outlineLevel="0" collapsed="false">
      <c r="A1658" s="17" t="n">
        <v>30901065</v>
      </c>
      <c r="B1658" s="17" t="s">
        <v>1684</v>
      </c>
      <c r="C1658" s="23" t="n">
        <v>1</v>
      </c>
      <c r="D1658" s="25" t="s">
        <v>368</v>
      </c>
      <c r="E1658" s="19"/>
      <c r="F1658" s="21" t="n">
        <v>3</v>
      </c>
      <c r="G1658" s="21" t="n">
        <v>7</v>
      </c>
      <c r="H1658" s="21"/>
      <c r="I1658" s="21"/>
      <c r="J1658" s="21"/>
      <c r="K1658" s="22" t="n">
        <f aca="false">INDEX('Porte Honorário'!B:D,MATCH(TabJud!D1658,'Porte Honorário'!A:A,0),1)</f>
        <v>1794.15</v>
      </c>
      <c r="L1658" s="22" t="n">
        <f aca="false">ROUND(C1658*K1658,2)</f>
        <v>1794.15</v>
      </c>
      <c r="M1658" s="22" t="n">
        <f aca="false">IF(E1658&gt;0,ROUND(E1658*'UCO e Filme'!$A$2,2),0)</f>
        <v>0</v>
      </c>
      <c r="N1658" s="22" t="n">
        <f aca="false">IF(I1658&gt;0,ROUND(I1658*'UCO e Filme'!$A$11,2),0)</f>
        <v>0</v>
      </c>
      <c r="O1658" s="22" t="n">
        <f aca="false">ROUND(L1658+M1658+N1658,2)</f>
        <v>1794.15</v>
      </c>
    </row>
    <row r="1659" customFormat="false" ht="11.25" hidden="false" customHeight="true" outlineLevel="0" collapsed="false">
      <c r="A1659" s="17" t="n">
        <v>30901073</v>
      </c>
      <c r="B1659" s="17" t="s">
        <v>1685</v>
      </c>
      <c r="C1659" s="23" t="n">
        <v>1</v>
      </c>
      <c r="D1659" s="25" t="s">
        <v>1153</v>
      </c>
      <c r="E1659" s="19"/>
      <c r="F1659" s="21" t="n">
        <v>3</v>
      </c>
      <c r="G1659" s="21" t="n">
        <v>8</v>
      </c>
      <c r="H1659" s="21"/>
      <c r="I1659" s="21"/>
      <c r="J1659" s="21"/>
      <c r="K1659" s="22" t="n">
        <f aca="false">INDEX('Porte Honorário'!B:D,MATCH(TabJud!D1659,'Porte Honorário'!A:A,0),1)</f>
        <v>2957.45</v>
      </c>
      <c r="L1659" s="22" t="n">
        <f aca="false">ROUND(C1659*K1659,2)</f>
        <v>2957.45</v>
      </c>
      <c r="M1659" s="22" t="n">
        <f aca="false">IF(E1659&gt;0,ROUND(E1659*'UCO e Filme'!$A$2,2),0)</f>
        <v>0</v>
      </c>
      <c r="N1659" s="22" t="n">
        <f aca="false">IF(I1659&gt;0,ROUND(I1659*'UCO e Filme'!$A$11,2),0)</f>
        <v>0</v>
      </c>
      <c r="O1659" s="22" t="n">
        <f aca="false">ROUND(L1659+M1659+N1659,2)</f>
        <v>2957.45</v>
      </c>
    </row>
    <row r="1660" customFormat="false" ht="11.25" hidden="false" customHeight="true" outlineLevel="0" collapsed="false">
      <c r="A1660" s="17" t="n">
        <v>30901081</v>
      </c>
      <c r="B1660" s="17" t="s">
        <v>1686</v>
      </c>
      <c r="C1660" s="23" t="n">
        <v>1</v>
      </c>
      <c r="D1660" s="25" t="s">
        <v>1687</v>
      </c>
      <c r="E1660" s="19"/>
      <c r="F1660" s="21" t="n">
        <v>3</v>
      </c>
      <c r="G1660" s="21" t="n">
        <v>8</v>
      </c>
      <c r="H1660" s="21"/>
      <c r="I1660" s="21"/>
      <c r="J1660" s="21"/>
      <c r="K1660" s="22" t="n">
        <f aca="false">INDEX('Porte Honorário'!B:D,MATCH(TabJud!D1660,'Porte Honorário'!A:A,0),1)</f>
        <v>3270.39</v>
      </c>
      <c r="L1660" s="22" t="n">
        <f aca="false">ROUND(C1660*K1660,2)</f>
        <v>3270.39</v>
      </c>
      <c r="M1660" s="22" t="n">
        <f aca="false">IF(E1660&gt;0,ROUND(E1660*'UCO e Filme'!$A$2,2),0)</f>
        <v>0</v>
      </c>
      <c r="N1660" s="22" t="n">
        <f aca="false">IF(I1660&gt;0,ROUND(I1660*'UCO e Filme'!$A$11,2),0)</f>
        <v>0</v>
      </c>
      <c r="O1660" s="22" t="n">
        <f aca="false">ROUND(L1660+M1660+N1660,2)</f>
        <v>3270.39</v>
      </c>
    </row>
    <row r="1661" customFormat="false" ht="11.25" hidden="false" customHeight="true" outlineLevel="0" collapsed="false">
      <c r="A1661" s="17" t="n">
        <v>30901090</v>
      </c>
      <c r="B1661" s="17" t="s">
        <v>1688</v>
      </c>
      <c r="C1661" s="23" t="n">
        <v>1</v>
      </c>
      <c r="D1661" s="25" t="s">
        <v>274</v>
      </c>
      <c r="E1661" s="19"/>
      <c r="F1661" s="21" t="n">
        <v>2</v>
      </c>
      <c r="G1661" s="21" t="n">
        <v>6</v>
      </c>
      <c r="H1661" s="21"/>
      <c r="I1661" s="21"/>
      <c r="J1661" s="21"/>
      <c r="K1661" s="22" t="n">
        <f aca="false">INDEX('Porte Honorário'!B:D,MATCH(TabJud!D1661,'Porte Honorário'!A:A,0),1)</f>
        <v>3645.61</v>
      </c>
      <c r="L1661" s="22" t="n">
        <f aca="false">ROUND(C1661*K1661,2)</f>
        <v>3645.61</v>
      </c>
      <c r="M1661" s="22" t="n">
        <f aca="false">IF(E1661&gt;0,ROUND(E1661*'UCO e Filme'!$A$2,2),0)</f>
        <v>0</v>
      </c>
      <c r="N1661" s="22" t="n">
        <f aca="false">IF(I1661&gt;0,ROUND(I1661*'UCO e Filme'!$A$11,2),0)</f>
        <v>0</v>
      </c>
      <c r="O1661" s="22" t="n">
        <f aca="false">ROUND(L1661+M1661+N1661,2)</f>
        <v>3645.61</v>
      </c>
    </row>
    <row r="1662" customFormat="false" ht="11.25" hidden="false" customHeight="true" outlineLevel="0" collapsed="false">
      <c r="A1662" s="17" t="n">
        <v>30901103</v>
      </c>
      <c r="B1662" s="17" t="s">
        <v>1689</v>
      </c>
      <c r="C1662" s="23" t="n">
        <v>1</v>
      </c>
      <c r="D1662" s="25" t="s">
        <v>262</v>
      </c>
      <c r="E1662" s="19"/>
      <c r="F1662" s="21" t="n">
        <v>2</v>
      </c>
      <c r="G1662" s="21" t="n">
        <v>6</v>
      </c>
      <c r="H1662" s="21"/>
      <c r="I1662" s="21"/>
      <c r="J1662" s="21"/>
      <c r="K1662" s="22" t="n">
        <f aca="false">INDEX('Porte Honorário'!B:D,MATCH(TabJud!D1662,'Porte Honorário'!A:A,0),1)</f>
        <v>1635.2</v>
      </c>
      <c r="L1662" s="22" t="n">
        <f aca="false">ROUND(C1662*K1662,2)</f>
        <v>1635.2</v>
      </c>
      <c r="M1662" s="22" t="n">
        <f aca="false">IF(E1662&gt;0,ROUND(E1662*'UCO e Filme'!$A$2,2),0)</f>
        <v>0</v>
      </c>
      <c r="N1662" s="22" t="n">
        <f aca="false">IF(I1662&gt;0,ROUND(I1662*'UCO e Filme'!$A$11,2),0)</f>
        <v>0</v>
      </c>
      <c r="O1662" s="22" t="n">
        <f aca="false">ROUND(L1662+M1662+N1662,2)</f>
        <v>1635.2</v>
      </c>
    </row>
    <row r="1663" customFormat="false" ht="11.25" hidden="false" customHeight="true" outlineLevel="0" collapsed="false">
      <c r="A1663" s="17" t="n">
        <v>30901111</v>
      </c>
      <c r="B1663" s="17" t="s">
        <v>1690</v>
      </c>
      <c r="C1663" s="23" t="n">
        <v>1</v>
      </c>
      <c r="D1663" s="25" t="s">
        <v>1691</v>
      </c>
      <c r="E1663" s="19"/>
      <c r="F1663" s="21" t="n">
        <v>2</v>
      </c>
      <c r="G1663" s="21" t="n">
        <v>6</v>
      </c>
      <c r="H1663" s="21"/>
      <c r="I1663" s="21"/>
      <c r="J1663" s="21"/>
      <c r="K1663" s="22" t="n">
        <f aca="false">INDEX('Porte Honorário'!B:D,MATCH(TabJud!D1663,'Porte Honorário'!A:A,0),1)</f>
        <v>3965.11</v>
      </c>
      <c r="L1663" s="22" t="n">
        <f aca="false">ROUND(C1663*K1663,2)</f>
        <v>3965.11</v>
      </c>
      <c r="M1663" s="22" t="n">
        <f aca="false">IF(E1663&gt;0,ROUND(E1663*'UCO e Filme'!$A$2,2),0)</f>
        <v>0</v>
      </c>
      <c r="N1663" s="22" t="n">
        <f aca="false">IF(I1663&gt;0,ROUND(I1663*'UCO e Filme'!$A$11,2),0)</f>
        <v>0</v>
      </c>
      <c r="O1663" s="22" t="n">
        <f aca="false">ROUND(L1663+M1663+N1663,2)</f>
        <v>3965.11</v>
      </c>
    </row>
    <row r="1664" customFormat="false" ht="30.95" hidden="false" customHeight="true" outlineLevel="0" collapsed="false">
      <c r="A1664" s="14" t="s">
        <v>1692</v>
      </c>
      <c r="B1664" s="14"/>
      <c r="C1664" s="14"/>
      <c r="D1664" s="14"/>
      <c r="E1664" s="14"/>
      <c r="F1664" s="14"/>
      <c r="G1664" s="14"/>
      <c r="H1664" s="14"/>
      <c r="I1664" s="14"/>
      <c r="J1664" s="14"/>
      <c r="K1664" s="14"/>
      <c r="L1664" s="14"/>
      <c r="M1664" s="14"/>
      <c r="N1664" s="14"/>
      <c r="O1664" s="14"/>
    </row>
    <row r="1665" customFormat="false" ht="27.75" hidden="false" customHeight="true" outlineLevel="0" collapsed="false">
      <c r="A1665" s="17" t="n">
        <v>30902010</v>
      </c>
      <c r="B1665" s="17" t="s">
        <v>1693</v>
      </c>
      <c r="C1665" s="23" t="n">
        <v>1</v>
      </c>
      <c r="D1665" s="25" t="s">
        <v>1687</v>
      </c>
      <c r="E1665" s="19"/>
      <c r="F1665" s="21" t="n">
        <v>2</v>
      </c>
      <c r="G1665" s="21" t="n">
        <v>6</v>
      </c>
      <c r="H1665" s="21"/>
      <c r="I1665" s="21"/>
      <c r="J1665" s="21"/>
      <c r="K1665" s="22" t="n">
        <f aca="false">INDEX('Porte Honorário'!B:D,MATCH(TabJud!D1665,'Porte Honorário'!A:A,0),1)</f>
        <v>3270.39</v>
      </c>
      <c r="L1665" s="22" t="n">
        <f aca="false">ROUND(C1665*K1665,2)</f>
        <v>3270.39</v>
      </c>
      <c r="M1665" s="22" t="n">
        <f aca="false">IF(E1665&gt;0,ROUND(E1665*'UCO e Filme'!$A$2,2),0)</f>
        <v>0</v>
      </c>
      <c r="N1665" s="22" t="n">
        <f aca="false">IF(I1665&gt;0,ROUND(I1665*'UCO e Filme'!$A$11,2),0)</f>
        <v>0</v>
      </c>
      <c r="O1665" s="22" t="n">
        <f aca="false">ROUND(L1665+M1665+N1665,2)</f>
        <v>3270.39</v>
      </c>
    </row>
    <row r="1666" customFormat="false" ht="11.25" hidden="false" customHeight="true" outlineLevel="0" collapsed="false">
      <c r="A1666" s="17" t="n">
        <v>30902029</v>
      </c>
      <c r="B1666" s="17" t="s">
        <v>1694</v>
      </c>
      <c r="C1666" s="23" t="n">
        <v>1</v>
      </c>
      <c r="D1666" s="25" t="s">
        <v>274</v>
      </c>
      <c r="E1666" s="19"/>
      <c r="F1666" s="21" t="n">
        <v>3</v>
      </c>
      <c r="G1666" s="21" t="n">
        <v>8</v>
      </c>
      <c r="H1666" s="21"/>
      <c r="I1666" s="21"/>
      <c r="J1666" s="21"/>
      <c r="K1666" s="22" t="n">
        <f aca="false">INDEX('Porte Honorário'!B:D,MATCH(TabJud!D1666,'Porte Honorário'!A:A,0),1)</f>
        <v>3645.61</v>
      </c>
      <c r="L1666" s="22" t="n">
        <f aca="false">ROUND(C1666*K1666,2)</f>
        <v>3645.61</v>
      </c>
      <c r="M1666" s="22" t="n">
        <f aca="false">IF(E1666&gt;0,ROUND(E1666*'UCO e Filme'!$A$2,2),0)</f>
        <v>0</v>
      </c>
      <c r="N1666" s="22" t="n">
        <f aca="false">IF(I1666&gt;0,ROUND(I1666*'UCO e Filme'!$A$11,2),0)</f>
        <v>0</v>
      </c>
      <c r="O1666" s="22" t="n">
        <f aca="false">ROUND(L1666+M1666+N1666,2)</f>
        <v>3645.61</v>
      </c>
    </row>
    <row r="1667" customFormat="false" ht="11.25" hidden="false" customHeight="true" outlineLevel="0" collapsed="false">
      <c r="A1667" s="17" t="n">
        <v>30902037</v>
      </c>
      <c r="B1667" s="17" t="s">
        <v>1695</v>
      </c>
      <c r="C1667" s="23" t="n">
        <v>1</v>
      </c>
      <c r="D1667" s="25" t="s">
        <v>1001</v>
      </c>
      <c r="E1667" s="19"/>
      <c r="F1667" s="21" t="n">
        <v>2</v>
      </c>
      <c r="G1667" s="21" t="n">
        <v>6</v>
      </c>
      <c r="H1667" s="21"/>
      <c r="I1667" s="21"/>
      <c r="J1667" s="21"/>
      <c r="K1667" s="22" t="n">
        <f aca="false">INDEX('Porte Honorário'!B:D,MATCH(TabJud!D1667,'Porte Honorário'!A:A,0),1)</f>
        <v>2695.3</v>
      </c>
      <c r="L1667" s="22" t="n">
        <f aca="false">ROUND(C1667*K1667,2)</f>
        <v>2695.3</v>
      </c>
      <c r="M1667" s="22" t="n">
        <f aca="false">IF(E1667&gt;0,ROUND(E1667*'UCO e Filme'!$A$2,2),0)</f>
        <v>0</v>
      </c>
      <c r="N1667" s="22" t="n">
        <f aca="false">IF(I1667&gt;0,ROUND(I1667*'UCO e Filme'!$A$11,2),0)</f>
        <v>0</v>
      </c>
      <c r="O1667" s="22" t="n">
        <f aca="false">ROUND(L1667+M1667+N1667,2)</f>
        <v>2695.3</v>
      </c>
    </row>
    <row r="1668" customFormat="false" ht="11.25" hidden="false" customHeight="true" outlineLevel="0" collapsed="false">
      <c r="A1668" s="17" t="n">
        <v>30902045</v>
      </c>
      <c r="B1668" s="17" t="s">
        <v>1696</v>
      </c>
      <c r="C1668" s="23" t="n">
        <v>1</v>
      </c>
      <c r="D1668" s="25" t="s">
        <v>1687</v>
      </c>
      <c r="E1668" s="19"/>
      <c r="F1668" s="21" t="n">
        <v>2</v>
      </c>
      <c r="G1668" s="21" t="n">
        <v>6</v>
      </c>
      <c r="H1668" s="21"/>
      <c r="I1668" s="21"/>
      <c r="J1668" s="21"/>
      <c r="K1668" s="22" t="n">
        <f aca="false">INDEX('Porte Honorário'!B:D,MATCH(TabJud!D1668,'Porte Honorário'!A:A,0),1)</f>
        <v>3270.39</v>
      </c>
      <c r="L1668" s="22" t="n">
        <f aca="false">ROUND(C1668*K1668,2)</f>
        <v>3270.39</v>
      </c>
      <c r="M1668" s="22" t="n">
        <f aca="false">IF(E1668&gt;0,ROUND(E1668*'UCO e Filme'!$A$2,2),0)</f>
        <v>0</v>
      </c>
      <c r="N1668" s="22" t="n">
        <f aca="false">IF(I1668&gt;0,ROUND(I1668*'UCO e Filme'!$A$11,2),0)</f>
        <v>0</v>
      </c>
      <c r="O1668" s="22" t="n">
        <f aca="false">ROUND(L1668+M1668+N1668,2)</f>
        <v>3270.39</v>
      </c>
    </row>
    <row r="1669" customFormat="false" ht="11.25" hidden="false" customHeight="true" outlineLevel="0" collapsed="false">
      <c r="A1669" s="17" t="n">
        <v>30902053</v>
      </c>
      <c r="B1669" s="17" t="s">
        <v>1697</v>
      </c>
      <c r="C1669" s="23" t="n">
        <v>1</v>
      </c>
      <c r="D1669" s="25" t="s">
        <v>1153</v>
      </c>
      <c r="E1669" s="19"/>
      <c r="F1669" s="21" t="n">
        <v>3</v>
      </c>
      <c r="G1669" s="21" t="n">
        <v>7</v>
      </c>
      <c r="H1669" s="21"/>
      <c r="I1669" s="21"/>
      <c r="J1669" s="21"/>
      <c r="K1669" s="22" t="n">
        <f aca="false">INDEX('Porte Honorário'!B:D,MATCH(TabJud!D1669,'Porte Honorário'!A:A,0),1)</f>
        <v>2957.45</v>
      </c>
      <c r="L1669" s="22" t="n">
        <f aca="false">ROUND(C1669*K1669,2)</f>
        <v>2957.45</v>
      </c>
      <c r="M1669" s="22" t="n">
        <f aca="false">IF(E1669&gt;0,ROUND(E1669*'UCO e Filme'!$A$2,2),0)</f>
        <v>0</v>
      </c>
      <c r="N1669" s="22" t="n">
        <f aca="false">IF(I1669&gt;0,ROUND(I1669*'UCO e Filme'!$A$11,2),0)</f>
        <v>0</v>
      </c>
      <c r="O1669" s="22" t="n">
        <f aca="false">ROUND(L1669+M1669+N1669,2)</f>
        <v>2957.45</v>
      </c>
    </row>
    <row r="1670" customFormat="false" ht="30.95" hidden="false" customHeight="true" outlineLevel="0" collapsed="false">
      <c r="A1670" s="14" t="s">
        <v>1698</v>
      </c>
      <c r="B1670" s="14"/>
      <c r="C1670" s="14"/>
      <c r="D1670" s="14"/>
      <c r="E1670" s="14"/>
      <c r="F1670" s="14"/>
      <c r="G1670" s="14"/>
      <c r="H1670" s="14"/>
      <c r="I1670" s="14"/>
      <c r="J1670" s="14"/>
      <c r="K1670" s="14"/>
      <c r="L1670" s="14"/>
      <c r="M1670" s="14"/>
      <c r="N1670" s="14"/>
      <c r="O1670" s="14"/>
    </row>
    <row r="1671" customFormat="false" ht="27.75" hidden="false" customHeight="true" outlineLevel="0" collapsed="false">
      <c r="A1671" s="17" t="n">
        <v>30903017</v>
      </c>
      <c r="B1671" s="17" t="s">
        <v>1699</v>
      </c>
      <c r="C1671" s="23" t="n">
        <v>1</v>
      </c>
      <c r="D1671" s="25" t="s">
        <v>1687</v>
      </c>
      <c r="E1671" s="19"/>
      <c r="F1671" s="21" t="n">
        <v>2</v>
      </c>
      <c r="G1671" s="21" t="n">
        <v>6</v>
      </c>
      <c r="H1671" s="21"/>
      <c r="I1671" s="21"/>
      <c r="J1671" s="21"/>
      <c r="K1671" s="22" t="n">
        <f aca="false">INDEX('Porte Honorário'!B:D,MATCH(TabJud!D1671,'Porte Honorário'!A:A,0),1)</f>
        <v>3270.39</v>
      </c>
      <c r="L1671" s="22" t="n">
        <f aca="false">ROUND(C1671*K1671,2)</f>
        <v>3270.39</v>
      </c>
      <c r="M1671" s="22" t="n">
        <f aca="false">IF(E1671&gt;0,ROUND(E1671*'UCO e Filme'!$A$2,2),0)</f>
        <v>0</v>
      </c>
      <c r="N1671" s="22" t="n">
        <f aca="false">IF(I1671&gt;0,ROUND(I1671*'UCO e Filme'!$A$11,2),0)</f>
        <v>0</v>
      </c>
      <c r="O1671" s="22" t="n">
        <f aca="false">ROUND(L1671+M1671+N1671,2)</f>
        <v>3270.39</v>
      </c>
    </row>
    <row r="1672" customFormat="false" ht="11.25" hidden="false" customHeight="true" outlineLevel="0" collapsed="false">
      <c r="A1672" s="17" t="n">
        <v>30903025</v>
      </c>
      <c r="B1672" s="17" t="s">
        <v>1700</v>
      </c>
      <c r="C1672" s="23" t="n">
        <v>1</v>
      </c>
      <c r="D1672" s="25" t="s">
        <v>1687</v>
      </c>
      <c r="E1672" s="19"/>
      <c r="F1672" s="21" t="n">
        <v>3</v>
      </c>
      <c r="G1672" s="21" t="n">
        <v>7</v>
      </c>
      <c r="H1672" s="21"/>
      <c r="I1672" s="21"/>
      <c r="J1672" s="21"/>
      <c r="K1672" s="22" t="n">
        <f aca="false">INDEX('Porte Honorário'!B:D,MATCH(TabJud!D1672,'Porte Honorário'!A:A,0),1)</f>
        <v>3270.39</v>
      </c>
      <c r="L1672" s="22" t="n">
        <f aca="false">ROUND(C1672*K1672,2)</f>
        <v>3270.39</v>
      </c>
      <c r="M1672" s="22" t="n">
        <f aca="false">IF(E1672&gt;0,ROUND(E1672*'UCO e Filme'!$A$2,2),0)</f>
        <v>0</v>
      </c>
      <c r="N1672" s="22" t="n">
        <f aca="false">IF(I1672&gt;0,ROUND(I1672*'UCO e Filme'!$A$11,2),0)</f>
        <v>0</v>
      </c>
      <c r="O1672" s="22" t="n">
        <f aca="false">ROUND(L1672+M1672+N1672,2)</f>
        <v>3270.39</v>
      </c>
    </row>
    <row r="1673" customFormat="false" ht="11.25" hidden="false" customHeight="true" outlineLevel="0" collapsed="false">
      <c r="A1673" s="17" t="n">
        <v>30903033</v>
      </c>
      <c r="B1673" s="17" t="s">
        <v>1701</v>
      </c>
      <c r="C1673" s="23" t="n">
        <v>1</v>
      </c>
      <c r="D1673" s="25" t="s">
        <v>274</v>
      </c>
      <c r="E1673" s="19"/>
      <c r="F1673" s="21" t="n">
        <v>3</v>
      </c>
      <c r="G1673" s="21" t="n">
        <v>8</v>
      </c>
      <c r="H1673" s="21"/>
      <c r="I1673" s="21"/>
      <c r="J1673" s="21"/>
      <c r="K1673" s="22" t="n">
        <f aca="false">INDEX('Porte Honorário'!B:D,MATCH(TabJud!D1673,'Porte Honorário'!A:A,0),1)</f>
        <v>3645.61</v>
      </c>
      <c r="L1673" s="22" t="n">
        <f aca="false">ROUND(C1673*K1673,2)</f>
        <v>3645.61</v>
      </c>
      <c r="M1673" s="22" t="n">
        <f aca="false">IF(E1673&gt;0,ROUND(E1673*'UCO e Filme'!$A$2,2),0)</f>
        <v>0</v>
      </c>
      <c r="N1673" s="22" t="n">
        <f aca="false">IF(I1673&gt;0,ROUND(I1673*'UCO e Filme'!$A$11,2),0)</f>
        <v>0</v>
      </c>
      <c r="O1673" s="22" t="n">
        <f aca="false">ROUND(L1673+M1673+N1673,2)</f>
        <v>3645.61</v>
      </c>
    </row>
    <row r="1674" customFormat="false" ht="11.25" hidden="false" customHeight="true" outlineLevel="0" collapsed="false">
      <c r="A1674" s="17" t="n">
        <v>30903041</v>
      </c>
      <c r="B1674" s="17" t="s">
        <v>1702</v>
      </c>
      <c r="C1674" s="23" t="n">
        <v>1</v>
      </c>
      <c r="D1674" s="25" t="s">
        <v>1687</v>
      </c>
      <c r="E1674" s="19"/>
      <c r="F1674" s="21" t="n">
        <v>3</v>
      </c>
      <c r="G1674" s="21" t="n">
        <v>7</v>
      </c>
      <c r="H1674" s="21"/>
      <c r="I1674" s="21"/>
      <c r="J1674" s="21"/>
      <c r="K1674" s="22" t="n">
        <f aca="false">INDEX('Porte Honorário'!B:D,MATCH(TabJud!D1674,'Porte Honorário'!A:A,0),1)</f>
        <v>3270.39</v>
      </c>
      <c r="L1674" s="22" t="n">
        <f aca="false">ROUND(C1674*K1674,2)</f>
        <v>3270.39</v>
      </c>
      <c r="M1674" s="22" t="n">
        <f aca="false">IF(E1674&gt;0,ROUND(E1674*'UCO e Filme'!$A$2,2),0)</f>
        <v>0</v>
      </c>
      <c r="N1674" s="22" t="n">
        <f aca="false">IF(I1674&gt;0,ROUND(I1674*'UCO e Filme'!$A$11,2),0)</f>
        <v>0</v>
      </c>
      <c r="O1674" s="22" t="n">
        <f aca="false">ROUND(L1674+M1674+N1674,2)</f>
        <v>3270.39</v>
      </c>
    </row>
    <row r="1675" customFormat="false" ht="30.95" hidden="false" customHeight="true" outlineLevel="0" collapsed="false">
      <c r="A1675" s="14" t="s">
        <v>1703</v>
      </c>
      <c r="B1675" s="14"/>
      <c r="C1675" s="14"/>
      <c r="D1675" s="14"/>
      <c r="E1675" s="14"/>
      <c r="F1675" s="14"/>
      <c r="G1675" s="14"/>
      <c r="H1675" s="14"/>
      <c r="I1675" s="14"/>
      <c r="J1675" s="14"/>
      <c r="K1675" s="14"/>
      <c r="L1675" s="14"/>
      <c r="M1675" s="14"/>
      <c r="N1675" s="14"/>
      <c r="O1675" s="14"/>
    </row>
    <row r="1676" customFormat="false" ht="27.75" hidden="false" customHeight="true" outlineLevel="0" collapsed="false">
      <c r="A1676" s="17" t="n">
        <v>30904013</v>
      </c>
      <c r="B1676" s="17" t="s">
        <v>1704</v>
      </c>
      <c r="C1676" s="23" t="n">
        <v>1</v>
      </c>
      <c r="D1676" s="25" t="s">
        <v>146</v>
      </c>
      <c r="E1676" s="19"/>
      <c r="F1676" s="21"/>
      <c r="G1676" s="21" t="n">
        <v>0</v>
      </c>
      <c r="H1676" s="21"/>
      <c r="I1676" s="21"/>
      <c r="J1676" s="21"/>
      <c r="K1676" s="22" t="n">
        <f aca="false">INDEX('Porte Honorário'!B:D,MATCH(TabJud!D1676,'Porte Honorário'!A:A,0),1)</f>
        <v>104.87</v>
      </c>
      <c r="L1676" s="22" t="n">
        <f aca="false">ROUND(C1676*K1676,2)</f>
        <v>104.87</v>
      </c>
      <c r="M1676" s="22" t="n">
        <f aca="false">IF(E1676&gt;0,ROUND(E1676*'UCO e Filme'!$A$2,2),0)</f>
        <v>0</v>
      </c>
      <c r="N1676" s="22" t="n">
        <f aca="false">IF(I1676&gt;0,ROUND(I1676*'UCO e Filme'!$A$11,2),0)</f>
        <v>0</v>
      </c>
      <c r="O1676" s="22" t="n">
        <f aca="false">ROUND(L1676+M1676+N1676,2)</f>
        <v>104.87</v>
      </c>
    </row>
    <row r="1677" customFormat="false" ht="11.25" hidden="false" customHeight="true" outlineLevel="0" collapsed="false">
      <c r="A1677" s="17" t="n">
        <v>30904021</v>
      </c>
      <c r="B1677" s="17" t="s">
        <v>1705</v>
      </c>
      <c r="C1677" s="23" t="n">
        <v>1</v>
      </c>
      <c r="D1677" s="25" t="s">
        <v>961</v>
      </c>
      <c r="E1677" s="19"/>
      <c r="F1677" s="21" t="n">
        <v>2</v>
      </c>
      <c r="G1677" s="21" t="n">
        <v>5</v>
      </c>
      <c r="H1677" s="21"/>
      <c r="I1677" s="21"/>
      <c r="J1677" s="21"/>
      <c r="K1677" s="22" t="n">
        <f aca="false">INDEX('Porte Honorário'!B:D,MATCH(TabJud!D1677,'Porte Honorário'!A:A,0),1)</f>
        <v>1859.66</v>
      </c>
      <c r="L1677" s="22" t="n">
        <f aca="false">ROUND(C1677*K1677,2)</f>
        <v>1859.66</v>
      </c>
      <c r="M1677" s="22" t="n">
        <f aca="false">IF(E1677&gt;0,ROUND(E1677*'UCO e Filme'!$A$2,2),0)</f>
        <v>0</v>
      </c>
      <c r="N1677" s="22" t="n">
        <f aca="false">IF(I1677&gt;0,ROUND(I1677*'UCO e Filme'!$A$11,2),0)</f>
        <v>0</v>
      </c>
      <c r="O1677" s="22" t="n">
        <f aca="false">ROUND(L1677+M1677+N1677,2)</f>
        <v>1859.66</v>
      </c>
    </row>
    <row r="1678" customFormat="false" ht="11.25" hidden="false" customHeight="true" outlineLevel="0" collapsed="false">
      <c r="A1678" s="17" t="n">
        <v>30904064</v>
      </c>
      <c r="B1678" s="17" t="s">
        <v>1706</v>
      </c>
      <c r="C1678" s="23" t="n">
        <v>1</v>
      </c>
      <c r="D1678" s="25" t="s">
        <v>961</v>
      </c>
      <c r="E1678" s="19"/>
      <c r="F1678" s="21" t="n">
        <v>1</v>
      </c>
      <c r="G1678" s="21" t="n">
        <v>3</v>
      </c>
      <c r="H1678" s="21"/>
      <c r="I1678" s="21"/>
      <c r="J1678" s="21"/>
      <c r="K1678" s="22" t="n">
        <f aca="false">INDEX('Porte Honorário'!B:D,MATCH(TabJud!D1678,'Porte Honorário'!A:A,0),1)</f>
        <v>1859.66</v>
      </c>
      <c r="L1678" s="22" t="n">
        <f aca="false">ROUND(C1678*K1678,2)</f>
        <v>1859.66</v>
      </c>
      <c r="M1678" s="22" t="n">
        <f aca="false">IF(E1678&gt;0,ROUND(E1678*'UCO e Filme'!$A$2,2),0)</f>
        <v>0</v>
      </c>
      <c r="N1678" s="22" t="n">
        <f aca="false">IF(I1678&gt;0,ROUND(I1678*'UCO e Filme'!$A$11,2),0)</f>
        <v>0</v>
      </c>
      <c r="O1678" s="22" t="n">
        <f aca="false">ROUND(L1678+M1678+N1678,2)</f>
        <v>1859.66</v>
      </c>
    </row>
    <row r="1679" customFormat="false" ht="11.25" hidden="false" customHeight="true" outlineLevel="0" collapsed="false">
      <c r="A1679" s="17" t="n">
        <v>30904080</v>
      </c>
      <c r="B1679" s="17" t="s">
        <v>1707</v>
      </c>
      <c r="C1679" s="23" t="n">
        <v>1</v>
      </c>
      <c r="D1679" s="25" t="s">
        <v>337</v>
      </c>
      <c r="E1679" s="19"/>
      <c r="F1679" s="21" t="n">
        <v>1</v>
      </c>
      <c r="G1679" s="21" t="n">
        <v>3</v>
      </c>
      <c r="H1679" s="21"/>
      <c r="I1679" s="21"/>
      <c r="J1679" s="21"/>
      <c r="K1679" s="22" t="n">
        <f aca="false">INDEX('Porte Honorário'!B:D,MATCH(TabJud!D1679,'Porte Honorário'!A:A,0),1)</f>
        <v>417.82</v>
      </c>
      <c r="L1679" s="22" t="n">
        <f aca="false">ROUND(C1679*K1679,2)</f>
        <v>417.82</v>
      </c>
      <c r="M1679" s="22" t="n">
        <f aca="false">IF(E1679&gt;0,ROUND(E1679*'UCO e Filme'!$A$2,2),0)</f>
        <v>0</v>
      </c>
      <c r="N1679" s="22" t="n">
        <f aca="false">IF(I1679&gt;0,ROUND(I1679*'UCO e Filme'!$A$11,2),0)</f>
        <v>0</v>
      </c>
      <c r="O1679" s="22" t="n">
        <f aca="false">ROUND(L1679+M1679+N1679,2)</f>
        <v>417.82</v>
      </c>
    </row>
    <row r="1680" customFormat="false" ht="11.25" hidden="false" customHeight="true" outlineLevel="0" collapsed="false">
      <c r="A1680" s="17" t="n">
        <v>30904099</v>
      </c>
      <c r="B1680" s="17" t="s">
        <v>1708</v>
      </c>
      <c r="C1680" s="23" t="n">
        <v>1</v>
      </c>
      <c r="D1680" s="25" t="s">
        <v>370</v>
      </c>
      <c r="E1680" s="19"/>
      <c r="F1680" s="21"/>
      <c r="G1680" s="21" t="n">
        <v>3</v>
      </c>
      <c r="H1680" s="21"/>
      <c r="I1680" s="21"/>
      <c r="J1680" s="21"/>
      <c r="K1680" s="22" t="n">
        <f aca="false">INDEX('Porte Honorário'!B:D,MATCH(TabJud!D1680,'Porte Honorário'!A:A,0),1)</f>
        <v>383.42</v>
      </c>
      <c r="L1680" s="22" t="n">
        <f aca="false">ROUND(C1680*K1680,2)</f>
        <v>383.42</v>
      </c>
      <c r="M1680" s="22" t="n">
        <f aca="false">IF(E1680&gt;0,ROUND(E1680*'UCO e Filme'!$A$2,2),0)</f>
        <v>0</v>
      </c>
      <c r="N1680" s="22" t="n">
        <f aca="false">IF(I1680&gt;0,ROUND(I1680*'UCO e Filme'!$A$11,2),0)</f>
        <v>0</v>
      </c>
      <c r="O1680" s="22" t="n">
        <f aca="false">ROUND(L1680+M1680+N1680,2)</f>
        <v>383.42</v>
      </c>
    </row>
    <row r="1681" customFormat="false" ht="11.25" hidden="false" customHeight="true" outlineLevel="0" collapsed="false">
      <c r="A1681" s="17" t="n">
        <v>30904102</v>
      </c>
      <c r="B1681" s="17" t="s">
        <v>1709</v>
      </c>
      <c r="C1681" s="23" t="n">
        <v>1</v>
      </c>
      <c r="D1681" s="25" t="s">
        <v>264</v>
      </c>
      <c r="E1681" s="19"/>
      <c r="F1681" s="21" t="n">
        <v>1</v>
      </c>
      <c r="G1681" s="21" t="n">
        <v>3</v>
      </c>
      <c r="H1681" s="21"/>
      <c r="I1681" s="21"/>
      <c r="J1681" s="21"/>
      <c r="K1681" s="22" t="n">
        <f aca="false">INDEX('Porte Honorário'!B:D,MATCH(TabJud!D1681,'Porte Honorário'!A:A,0),1)</f>
        <v>852.02</v>
      </c>
      <c r="L1681" s="22" t="n">
        <f aca="false">ROUND(C1681*K1681,2)</f>
        <v>852.02</v>
      </c>
      <c r="M1681" s="22" t="n">
        <f aca="false">IF(E1681&gt;0,ROUND(E1681*'UCO e Filme'!$A$2,2),0)</f>
        <v>0</v>
      </c>
      <c r="N1681" s="22" t="n">
        <f aca="false">IF(I1681&gt;0,ROUND(I1681*'UCO e Filme'!$A$11,2),0)</f>
        <v>0</v>
      </c>
      <c r="O1681" s="22" t="n">
        <f aca="false">ROUND(L1681+M1681+N1681,2)</f>
        <v>852.02</v>
      </c>
    </row>
    <row r="1682" customFormat="false" ht="11.25" hidden="false" customHeight="true" outlineLevel="0" collapsed="false">
      <c r="A1682" s="17" t="n">
        <v>30904110</v>
      </c>
      <c r="B1682" s="17" t="s">
        <v>1710</v>
      </c>
      <c r="C1682" s="23" t="n">
        <v>1</v>
      </c>
      <c r="D1682" s="25" t="s">
        <v>385</v>
      </c>
      <c r="E1682" s="19"/>
      <c r="F1682" s="21" t="n">
        <v>1</v>
      </c>
      <c r="G1682" s="21" t="n">
        <v>3</v>
      </c>
      <c r="H1682" s="21"/>
      <c r="I1682" s="21"/>
      <c r="J1682" s="21"/>
      <c r="K1682" s="22" t="n">
        <f aca="false">INDEX('Porte Honorário'!B:D,MATCH(TabJud!D1682,'Porte Honorário'!A:A,0),1)</f>
        <v>766.81</v>
      </c>
      <c r="L1682" s="22" t="n">
        <f aca="false">ROUND(C1682*K1682,2)</f>
        <v>766.81</v>
      </c>
      <c r="M1682" s="22" t="n">
        <f aca="false">IF(E1682&gt;0,ROUND(E1682*'UCO e Filme'!$A$2,2),0)</f>
        <v>0</v>
      </c>
      <c r="N1682" s="22" t="n">
        <f aca="false">IF(I1682&gt;0,ROUND(I1682*'UCO e Filme'!$A$11,2),0)</f>
        <v>0</v>
      </c>
      <c r="O1682" s="22" t="n">
        <f aca="false">ROUND(L1682+M1682+N1682,2)</f>
        <v>766.81</v>
      </c>
    </row>
    <row r="1683" customFormat="false" ht="11.25" hidden="false" customHeight="true" outlineLevel="0" collapsed="false">
      <c r="A1683" s="17" t="n">
        <v>30904129</v>
      </c>
      <c r="B1683" s="17" t="s">
        <v>1711</v>
      </c>
      <c r="C1683" s="23" t="n">
        <v>1</v>
      </c>
      <c r="D1683" s="25" t="s">
        <v>337</v>
      </c>
      <c r="E1683" s="19"/>
      <c r="F1683" s="21" t="n">
        <v>1</v>
      </c>
      <c r="G1683" s="21" t="n">
        <v>3</v>
      </c>
      <c r="H1683" s="21"/>
      <c r="I1683" s="21"/>
      <c r="J1683" s="21"/>
      <c r="K1683" s="22" t="n">
        <f aca="false">INDEX('Porte Honorário'!B:D,MATCH(TabJud!D1683,'Porte Honorário'!A:A,0),1)</f>
        <v>417.82</v>
      </c>
      <c r="L1683" s="22" t="n">
        <f aca="false">ROUND(C1683*K1683,2)</f>
        <v>417.82</v>
      </c>
      <c r="M1683" s="22" t="n">
        <f aca="false">IF(E1683&gt;0,ROUND(E1683*'UCO e Filme'!$A$2,2),0)</f>
        <v>0</v>
      </c>
      <c r="N1683" s="22" t="n">
        <f aca="false">IF(I1683&gt;0,ROUND(I1683*'UCO e Filme'!$A$11,2),0)</f>
        <v>0</v>
      </c>
      <c r="O1683" s="22" t="n">
        <f aca="false">ROUND(L1683+M1683+N1683,2)</f>
        <v>417.82</v>
      </c>
    </row>
    <row r="1684" customFormat="false" ht="11.25" hidden="false" customHeight="true" outlineLevel="0" collapsed="false">
      <c r="A1684" s="17" t="n">
        <v>30904137</v>
      </c>
      <c r="B1684" s="17" t="s">
        <v>1712</v>
      </c>
      <c r="C1684" s="23" t="n">
        <v>1</v>
      </c>
      <c r="D1684" s="25" t="s">
        <v>264</v>
      </c>
      <c r="E1684" s="19"/>
      <c r="F1684" s="21" t="n">
        <v>1</v>
      </c>
      <c r="G1684" s="21" t="n">
        <v>3</v>
      </c>
      <c r="H1684" s="21"/>
      <c r="I1684" s="21"/>
      <c r="J1684" s="21"/>
      <c r="K1684" s="22" t="n">
        <f aca="false">INDEX('Porte Honorário'!B:D,MATCH(TabJud!D1684,'Porte Honorário'!A:A,0),1)</f>
        <v>852.02</v>
      </c>
      <c r="L1684" s="22" t="n">
        <f aca="false">ROUND(C1684*K1684,2)</f>
        <v>852.02</v>
      </c>
      <c r="M1684" s="22" t="n">
        <f aca="false">IF(E1684&gt;0,ROUND(E1684*'UCO e Filme'!$A$2,2),0)</f>
        <v>0</v>
      </c>
      <c r="N1684" s="22" t="n">
        <f aca="false">IF(I1684&gt;0,ROUND(I1684*'UCO e Filme'!$A$11,2),0)</f>
        <v>0</v>
      </c>
      <c r="O1684" s="22" t="n">
        <f aca="false">ROUND(L1684+M1684+N1684,2)</f>
        <v>852.02</v>
      </c>
    </row>
    <row r="1685" customFormat="false" ht="11.25" hidden="false" customHeight="true" outlineLevel="0" collapsed="false">
      <c r="A1685" s="17" t="n">
        <v>30904145</v>
      </c>
      <c r="B1685" s="17" t="s">
        <v>1713</v>
      </c>
      <c r="C1685" s="23" t="n">
        <v>1</v>
      </c>
      <c r="D1685" s="25" t="s">
        <v>436</v>
      </c>
      <c r="E1685" s="19"/>
      <c r="F1685" s="21" t="n">
        <v>1</v>
      </c>
      <c r="G1685" s="21" t="n">
        <v>3</v>
      </c>
      <c r="H1685" s="21"/>
      <c r="I1685" s="21"/>
      <c r="J1685" s="21"/>
      <c r="K1685" s="22" t="n">
        <f aca="false">INDEX('Porte Honorário'!B:D,MATCH(TabJud!D1685,'Porte Honorário'!A:A,0),1)</f>
        <v>1269.81</v>
      </c>
      <c r="L1685" s="22" t="n">
        <f aca="false">ROUND(C1685*K1685,2)</f>
        <v>1269.81</v>
      </c>
      <c r="M1685" s="22" t="n">
        <f aca="false">IF(E1685&gt;0,ROUND(E1685*'UCO e Filme'!$A$2,2),0)</f>
        <v>0</v>
      </c>
      <c r="N1685" s="22" t="n">
        <f aca="false">IF(I1685&gt;0,ROUND(I1685*'UCO e Filme'!$A$11,2),0)</f>
        <v>0</v>
      </c>
      <c r="O1685" s="22" t="n">
        <f aca="false">ROUND(L1685+M1685+N1685,2)</f>
        <v>1269.81</v>
      </c>
    </row>
    <row r="1686" customFormat="false" ht="22.5" hidden="false" customHeight="true" outlineLevel="0" collapsed="false">
      <c r="A1686" s="17" t="n">
        <v>30904153</v>
      </c>
      <c r="B1686" s="17" t="s">
        <v>1714</v>
      </c>
      <c r="C1686" s="23" t="n">
        <v>1</v>
      </c>
      <c r="D1686" s="25" t="s">
        <v>473</v>
      </c>
      <c r="E1686" s="19"/>
      <c r="F1686" s="21" t="n">
        <v>2</v>
      </c>
      <c r="G1686" s="21" t="n">
        <v>5</v>
      </c>
      <c r="H1686" s="21"/>
      <c r="I1686" s="21"/>
      <c r="J1686" s="21"/>
      <c r="K1686" s="22" t="n">
        <f aca="false">INDEX('Porte Honorário'!B:D,MATCH(TabJud!D1686,'Porte Honorário'!A:A,0),1)</f>
        <v>1491.02</v>
      </c>
      <c r="L1686" s="22" t="n">
        <f aca="false">ROUND(C1686*K1686,2)</f>
        <v>1491.02</v>
      </c>
      <c r="M1686" s="22" t="n">
        <f aca="false">IF(E1686&gt;0,ROUND(E1686*'UCO e Filme'!$A$2,2),0)</f>
        <v>0</v>
      </c>
      <c r="N1686" s="22" t="n">
        <f aca="false">IF(I1686&gt;0,ROUND(I1686*'UCO e Filme'!$A$11,2),0)</f>
        <v>0</v>
      </c>
      <c r="O1686" s="22" t="n">
        <f aca="false">ROUND(L1686+M1686+N1686,2)</f>
        <v>1491.02</v>
      </c>
    </row>
    <row r="1687" customFormat="false" ht="30.95" hidden="false" customHeight="true" outlineLevel="0" collapsed="false">
      <c r="A1687" s="14" t="s">
        <v>1715</v>
      </c>
      <c r="B1687" s="14"/>
      <c r="C1687" s="14"/>
      <c r="D1687" s="14"/>
      <c r="E1687" s="14"/>
      <c r="F1687" s="14"/>
      <c r="G1687" s="14"/>
      <c r="H1687" s="14"/>
      <c r="I1687" s="14"/>
      <c r="J1687" s="14"/>
      <c r="K1687" s="14"/>
      <c r="L1687" s="14"/>
      <c r="M1687" s="14"/>
      <c r="N1687" s="14"/>
      <c r="O1687" s="14"/>
    </row>
    <row r="1688" customFormat="false" ht="27.75" hidden="false" customHeight="true" outlineLevel="0" collapsed="false">
      <c r="A1688" s="17" t="n">
        <v>30905010</v>
      </c>
      <c r="B1688" s="17" t="s">
        <v>1716</v>
      </c>
      <c r="C1688" s="23" t="n">
        <v>1</v>
      </c>
      <c r="D1688" s="25" t="s">
        <v>141</v>
      </c>
      <c r="E1688" s="19"/>
      <c r="F1688" s="21" t="n">
        <v>1</v>
      </c>
      <c r="G1688" s="21" t="n">
        <v>4</v>
      </c>
      <c r="H1688" s="21"/>
      <c r="I1688" s="21"/>
      <c r="J1688" s="21"/>
      <c r="K1688" s="22" t="n">
        <f aca="false">INDEX('Porte Honorário'!B:D,MATCH(TabJud!D1688,'Porte Honorário'!A:A,0),1)</f>
        <v>334.24</v>
      </c>
      <c r="L1688" s="22" t="n">
        <f aca="false">ROUND(C1688*K1688,2)</f>
        <v>334.24</v>
      </c>
      <c r="M1688" s="22" t="n">
        <f aca="false">IF(E1688&gt;0,ROUND(E1688*'UCO e Filme'!$A$2,2),0)</f>
        <v>0</v>
      </c>
      <c r="N1688" s="22" t="n">
        <f aca="false">IF(I1688&gt;0,ROUND(I1688*'UCO e Filme'!$A$11,2),0)</f>
        <v>0</v>
      </c>
      <c r="O1688" s="22" t="n">
        <f aca="false">ROUND(L1688+M1688+N1688,2)</f>
        <v>334.24</v>
      </c>
    </row>
    <row r="1689" customFormat="false" ht="11.25" hidden="false" customHeight="true" outlineLevel="0" collapsed="false">
      <c r="A1689" s="17" t="n">
        <v>30905028</v>
      </c>
      <c r="B1689" s="17" t="s">
        <v>1717</v>
      </c>
      <c r="C1689" s="23" t="n">
        <v>1</v>
      </c>
      <c r="D1689" s="25" t="s">
        <v>449</v>
      </c>
      <c r="E1689" s="19"/>
      <c r="F1689" s="21" t="n">
        <v>2</v>
      </c>
      <c r="G1689" s="21" t="n">
        <v>5</v>
      </c>
      <c r="H1689" s="21"/>
      <c r="I1689" s="21"/>
      <c r="J1689" s="21"/>
      <c r="K1689" s="22" t="n">
        <f aca="false">INDEX('Porte Honorário'!B:D,MATCH(TabJud!D1689,'Porte Honorário'!A:A,0),1)</f>
        <v>1171.51</v>
      </c>
      <c r="L1689" s="22" t="n">
        <f aca="false">ROUND(C1689*K1689,2)</f>
        <v>1171.51</v>
      </c>
      <c r="M1689" s="22" t="n">
        <f aca="false">IF(E1689&gt;0,ROUND(E1689*'UCO e Filme'!$A$2,2),0)</f>
        <v>0</v>
      </c>
      <c r="N1689" s="22" t="n">
        <f aca="false">IF(I1689&gt;0,ROUND(I1689*'UCO e Filme'!$A$11,2),0)</f>
        <v>0</v>
      </c>
      <c r="O1689" s="22" t="n">
        <f aca="false">ROUND(L1689+M1689+N1689,2)</f>
        <v>1171.51</v>
      </c>
    </row>
    <row r="1690" customFormat="false" ht="11.25" hidden="false" customHeight="true" outlineLevel="0" collapsed="false">
      <c r="A1690" s="17" t="n">
        <v>30905036</v>
      </c>
      <c r="B1690" s="17" t="s">
        <v>1718</v>
      </c>
      <c r="C1690" s="23" t="n">
        <v>1</v>
      </c>
      <c r="D1690" s="25" t="s">
        <v>385</v>
      </c>
      <c r="E1690" s="19"/>
      <c r="F1690" s="21" t="n">
        <v>2</v>
      </c>
      <c r="G1690" s="21" t="n">
        <v>6</v>
      </c>
      <c r="H1690" s="21"/>
      <c r="I1690" s="21"/>
      <c r="J1690" s="21"/>
      <c r="K1690" s="22" t="n">
        <f aca="false">INDEX('Porte Honorário'!B:D,MATCH(TabJud!D1690,'Porte Honorário'!A:A,0),1)</f>
        <v>766.81</v>
      </c>
      <c r="L1690" s="22" t="n">
        <f aca="false">ROUND(C1690*K1690,2)</f>
        <v>766.81</v>
      </c>
      <c r="M1690" s="22" t="n">
        <f aca="false">IF(E1690&gt;0,ROUND(E1690*'UCO e Filme'!$A$2,2),0)</f>
        <v>0</v>
      </c>
      <c r="N1690" s="22" t="n">
        <f aca="false">IF(I1690&gt;0,ROUND(I1690*'UCO e Filme'!$A$11,2),0)</f>
        <v>0</v>
      </c>
      <c r="O1690" s="22" t="n">
        <f aca="false">ROUND(L1690+M1690+N1690,2)</f>
        <v>766.81</v>
      </c>
    </row>
    <row r="1691" customFormat="false" ht="11.25" hidden="false" customHeight="true" outlineLevel="0" collapsed="false">
      <c r="A1691" s="17" t="n">
        <v>30905044</v>
      </c>
      <c r="B1691" s="17" t="s">
        <v>1719</v>
      </c>
      <c r="C1691" s="23" t="n">
        <v>1</v>
      </c>
      <c r="D1691" s="25" t="s">
        <v>385</v>
      </c>
      <c r="E1691" s="19"/>
      <c r="F1691" s="21" t="n">
        <v>2</v>
      </c>
      <c r="G1691" s="21" t="n">
        <v>7</v>
      </c>
      <c r="H1691" s="21"/>
      <c r="I1691" s="21"/>
      <c r="J1691" s="21"/>
      <c r="K1691" s="22" t="n">
        <f aca="false">INDEX('Porte Honorário'!B:D,MATCH(TabJud!D1691,'Porte Honorário'!A:A,0),1)</f>
        <v>766.81</v>
      </c>
      <c r="L1691" s="22" t="n">
        <f aca="false">ROUND(C1691*K1691,2)</f>
        <v>766.81</v>
      </c>
      <c r="M1691" s="22" t="n">
        <f aca="false">IF(E1691&gt;0,ROUND(E1691*'UCO e Filme'!$A$2,2),0)</f>
        <v>0</v>
      </c>
      <c r="N1691" s="22" t="n">
        <f aca="false">IF(I1691&gt;0,ROUND(I1691*'UCO e Filme'!$A$11,2),0)</f>
        <v>0</v>
      </c>
      <c r="O1691" s="22" t="n">
        <f aca="false">ROUND(L1691+M1691+N1691,2)</f>
        <v>766.81</v>
      </c>
    </row>
    <row r="1692" customFormat="false" ht="11.25" hidden="false" customHeight="true" outlineLevel="0" collapsed="false">
      <c r="A1692" s="17" t="n">
        <v>30905052</v>
      </c>
      <c r="B1692" s="17" t="s">
        <v>1720</v>
      </c>
      <c r="C1692" s="23" t="n">
        <v>1</v>
      </c>
      <c r="D1692" s="25" t="s">
        <v>473</v>
      </c>
      <c r="E1692" s="19"/>
      <c r="F1692" s="21" t="n">
        <v>2</v>
      </c>
      <c r="G1692" s="21" t="n">
        <v>6</v>
      </c>
      <c r="H1692" s="21"/>
      <c r="I1692" s="21"/>
      <c r="J1692" s="21"/>
      <c r="K1692" s="22" t="n">
        <f aca="false">INDEX('Porte Honorário'!B:D,MATCH(TabJud!D1692,'Porte Honorário'!A:A,0),1)</f>
        <v>1491.02</v>
      </c>
      <c r="L1692" s="22" t="n">
        <f aca="false">ROUND(C1692*K1692,2)</f>
        <v>1491.02</v>
      </c>
      <c r="M1692" s="22" t="n">
        <f aca="false">IF(E1692&gt;0,ROUND(E1692*'UCO e Filme'!$A$2,2),0)</f>
        <v>0</v>
      </c>
      <c r="N1692" s="22" t="n">
        <f aca="false">IF(I1692&gt;0,ROUND(I1692*'UCO e Filme'!$A$11,2),0)</f>
        <v>0</v>
      </c>
      <c r="O1692" s="22" t="n">
        <f aca="false">ROUND(L1692+M1692+N1692,2)</f>
        <v>1491.02</v>
      </c>
    </row>
    <row r="1693" customFormat="false" ht="11.25" hidden="false" customHeight="true" outlineLevel="0" collapsed="false">
      <c r="A1693" s="17" t="n">
        <v>30905060</v>
      </c>
      <c r="B1693" s="17" t="s">
        <v>1721</v>
      </c>
      <c r="C1693" s="23" t="n">
        <v>1</v>
      </c>
      <c r="D1693" s="25" t="s">
        <v>385</v>
      </c>
      <c r="E1693" s="19"/>
      <c r="F1693" s="21"/>
      <c r="G1693" s="21" t="n">
        <v>0</v>
      </c>
      <c r="H1693" s="21"/>
      <c r="I1693" s="21"/>
      <c r="J1693" s="21"/>
      <c r="K1693" s="22" t="n">
        <f aca="false">INDEX('Porte Honorário'!B:D,MATCH(TabJud!D1693,'Porte Honorário'!A:A,0),1)</f>
        <v>766.81</v>
      </c>
      <c r="L1693" s="22" t="n">
        <f aca="false">ROUND(C1693*K1693,2)</f>
        <v>766.81</v>
      </c>
      <c r="M1693" s="22" t="n">
        <f aca="false">IF(E1693&gt;0,ROUND(E1693*'UCO e Filme'!$A$2,2),0)</f>
        <v>0</v>
      </c>
      <c r="N1693" s="22" t="n">
        <f aca="false">IF(I1693&gt;0,ROUND(I1693*'UCO e Filme'!$A$11,2),0)</f>
        <v>0</v>
      </c>
      <c r="O1693" s="22" t="n">
        <f aca="false">ROUND(L1693+M1693+N1693,2)</f>
        <v>766.81</v>
      </c>
    </row>
    <row r="1694" customFormat="false" ht="30.95" hidden="false" customHeight="true" outlineLevel="0" collapsed="false">
      <c r="A1694" s="14" t="s">
        <v>1722</v>
      </c>
      <c r="B1694" s="14"/>
      <c r="C1694" s="14"/>
      <c r="D1694" s="14"/>
      <c r="E1694" s="14"/>
      <c r="F1694" s="14"/>
      <c r="G1694" s="14"/>
      <c r="H1694" s="14"/>
      <c r="I1694" s="14"/>
      <c r="J1694" s="14"/>
      <c r="K1694" s="14"/>
      <c r="L1694" s="14"/>
      <c r="M1694" s="14"/>
      <c r="N1694" s="14"/>
      <c r="O1694" s="14"/>
    </row>
    <row r="1695" customFormat="false" ht="27.75" hidden="false" customHeight="true" outlineLevel="0" collapsed="false">
      <c r="A1695" s="17" t="n">
        <v>30906016</v>
      </c>
      <c r="B1695" s="17" t="s">
        <v>1723</v>
      </c>
      <c r="C1695" s="23" t="n">
        <v>1</v>
      </c>
      <c r="D1695" s="25" t="s">
        <v>262</v>
      </c>
      <c r="E1695" s="19"/>
      <c r="F1695" s="21" t="n">
        <v>3</v>
      </c>
      <c r="G1695" s="21" t="n">
        <v>7</v>
      </c>
      <c r="H1695" s="21"/>
      <c r="I1695" s="21"/>
      <c r="J1695" s="21"/>
      <c r="K1695" s="22" t="n">
        <f aca="false">INDEX('Porte Honorário'!B:D,MATCH(TabJud!D1695,'Porte Honorário'!A:A,0),1)</f>
        <v>1635.2</v>
      </c>
      <c r="L1695" s="22" t="n">
        <f aca="false">ROUND(C1695*K1695,2)</f>
        <v>1635.2</v>
      </c>
      <c r="M1695" s="22" t="n">
        <f aca="false">IF(E1695&gt;0,ROUND(E1695*'UCO e Filme'!$A$2,2),0)</f>
        <v>0</v>
      </c>
      <c r="N1695" s="22" t="n">
        <f aca="false">IF(I1695&gt;0,ROUND(I1695*'UCO e Filme'!$A$11,2),0)</f>
        <v>0</v>
      </c>
      <c r="O1695" s="22" t="n">
        <f aca="false">ROUND(L1695+M1695+N1695,2)</f>
        <v>1635.2</v>
      </c>
    </row>
    <row r="1696" customFormat="false" ht="11.25" hidden="false" customHeight="true" outlineLevel="0" collapsed="false">
      <c r="A1696" s="17" t="n">
        <v>30906024</v>
      </c>
      <c r="B1696" s="17" t="s">
        <v>1724</v>
      </c>
      <c r="C1696" s="23" t="n">
        <v>1</v>
      </c>
      <c r="D1696" s="25" t="s">
        <v>368</v>
      </c>
      <c r="E1696" s="19"/>
      <c r="F1696" s="21" t="n">
        <v>4</v>
      </c>
      <c r="G1696" s="21" t="n">
        <v>7</v>
      </c>
      <c r="H1696" s="21"/>
      <c r="I1696" s="21"/>
      <c r="J1696" s="21"/>
      <c r="K1696" s="22" t="n">
        <f aca="false">INDEX('Porte Honorário'!B:D,MATCH(TabJud!D1696,'Porte Honorário'!A:A,0),1)</f>
        <v>1794.15</v>
      </c>
      <c r="L1696" s="22" t="n">
        <f aca="false">ROUND(C1696*K1696,2)</f>
        <v>1794.15</v>
      </c>
      <c r="M1696" s="22" t="n">
        <f aca="false">IF(E1696&gt;0,ROUND(E1696*'UCO e Filme'!$A$2,2),0)</f>
        <v>0</v>
      </c>
      <c r="N1696" s="22" t="n">
        <f aca="false">IF(I1696&gt;0,ROUND(I1696*'UCO e Filme'!$A$11,2),0)</f>
        <v>0</v>
      </c>
      <c r="O1696" s="22" t="n">
        <f aca="false">ROUND(L1696+M1696+N1696,2)</f>
        <v>1794.15</v>
      </c>
    </row>
    <row r="1697" customFormat="false" ht="11.25" hidden="false" customHeight="true" outlineLevel="0" collapsed="false">
      <c r="A1697" s="17" t="n">
        <v>30906032</v>
      </c>
      <c r="B1697" s="17" t="s">
        <v>1725</v>
      </c>
      <c r="C1697" s="23" t="n">
        <v>1</v>
      </c>
      <c r="D1697" s="25" t="s">
        <v>1687</v>
      </c>
      <c r="E1697" s="19"/>
      <c r="F1697" s="21" t="n">
        <v>3</v>
      </c>
      <c r="G1697" s="21" t="n">
        <v>7</v>
      </c>
      <c r="H1697" s="21"/>
      <c r="I1697" s="21"/>
      <c r="J1697" s="21"/>
      <c r="K1697" s="22" t="n">
        <f aca="false">INDEX('Porte Honorário'!B:D,MATCH(TabJud!D1697,'Porte Honorário'!A:A,0),1)</f>
        <v>3270.39</v>
      </c>
      <c r="L1697" s="22" t="n">
        <f aca="false">ROUND(C1697*K1697,2)</f>
        <v>3270.39</v>
      </c>
      <c r="M1697" s="22" t="n">
        <f aca="false">IF(E1697&gt;0,ROUND(E1697*'UCO e Filme'!$A$2,2),0)</f>
        <v>0</v>
      </c>
      <c r="N1697" s="22" t="n">
        <f aca="false">IF(I1697&gt;0,ROUND(I1697*'UCO e Filme'!$A$11,2),0)</f>
        <v>0</v>
      </c>
      <c r="O1697" s="22" t="n">
        <f aca="false">ROUND(L1697+M1697+N1697,2)</f>
        <v>3270.39</v>
      </c>
    </row>
    <row r="1698" customFormat="false" ht="11.25" hidden="false" customHeight="true" outlineLevel="0" collapsed="false">
      <c r="A1698" s="17" t="n">
        <v>30906040</v>
      </c>
      <c r="B1698" s="17" t="s">
        <v>1726</v>
      </c>
      <c r="C1698" s="23" t="n">
        <v>1</v>
      </c>
      <c r="D1698" s="25" t="s">
        <v>335</v>
      </c>
      <c r="E1698" s="19"/>
      <c r="F1698" s="21" t="n">
        <v>3</v>
      </c>
      <c r="G1698" s="21" t="n">
        <v>6</v>
      </c>
      <c r="H1698" s="21"/>
      <c r="I1698" s="21"/>
      <c r="J1698" s="21"/>
      <c r="K1698" s="22" t="n">
        <f aca="false">INDEX('Porte Honorário'!B:D,MATCH(TabJud!D1698,'Porte Honorário'!A:A,0),1)</f>
        <v>1091.25</v>
      </c>
      <c r="L1698" s="22" t="n">
        <f aca="false">ROUND(C1698*K1698,2)</f>
        <v>1091.25</v>
      </c>
      <c r="M1698" s="22" t="n">
        <f aca="false">IF(E1698&gt;0,ROUND(E1698*'UCO e Filme'!$A$2,2),0)</f>
        <v>0</v>
      </c>
      <c r="N1698" s="22" t="n">
        <f aca="false">IF(I1698&gt;0,ROUND(I1698*'UCO e Filme'!$A$11,2),0)</f>
        <v>0</v>
      </c>
      <c r="O1698" s="22" t="n">
        <f aca="false">ROUND(L1698+M1698+N1698,2)</f>
        <v>1091.25</v>
      </c>
    </row>
    <row r="1699" customFormat="false" ht="11.25" hidden="false" customHeight="true" outlineLevel="0" collapsed="false">
      <c r="A1699" s="17" t="n">
        <v>30906059</v>
      </c>
      <c r="B1699" s="17" t="s">
        <v>1727</v>
      </c>
      <c r="C1699" s="23" t="n">
        <v>1</v>
      </c>
      <c r="D1699" s="25" t="s">
        <v>473</v>
      </c>
      <c r="E1699" s="19"/>
      <c r="F1699" s="21" t="n">
        <v>3</v>
      </c>
      <c r="G1699" s="21" t="n">
        <v>5</v>
      </c>
      <c r="H1699" s="21"/>
      <c r="I1699" s="21"/>
      <c r="J1699" s="21"/>
      <c r="K1699" s="22" t="n">
        <f aca="false">INDEX('Porte Honorário'!B:D,MATCH(TabJud!D1699,'Porte Honorário'!A:A,0),1)</f>
        <v>1491.02</v>
      </c>
      <c r="L1699" s="22" t="n">
        <f aca="false">ROUND(C1699*K1699,2)</f>
        <v>1491.02</v>
      </c>
      <c r="M1699" s="22" t="n">
        <f aca="false">IF(E1699&gt;0,ROUND(E1699*'UCO e Filme'!$A$2,2),0)</f>
        <v>0</v>
      </c>
      <c r="N1699" s="22" t="n">
        <f aca="false">IF(I1699&gt;0,ROUND(I1699*'UCO e Filme'!$A$11,2),0)</f>
        <v>0</v>
      </c>
      <c r="O1699" s="22" t="n">
        <f aca="false">ROUND(L1699+M1699+N1699,2)</f>
        <v>1491.02</v>
      </c>
    </row>
    <row r="1700" customFormat="false" ht="11.25" hidden="false" customHeight="true" outlineLevel="0" collapsed="false">
      <c r="A1700" s="17" t="n">
        <v>30906067</v>
      </c>
      <c r="B1700" s="17" t="s">
        <v>1728</v>
      </c>
      <c r="C1700" s="23" t="n">
        <v>1</v>
      </c>
      <c r="D1700" s="25" t="s">
        <v>473</v>
      </c>
      <c r="E1700" s="19"/>
      <c r="F1700" s="21" t="n">
        <v>3</v>
      </c>
      <c r="G1700" s="21" t="n">
        <v>5</v>
      </c>
      <c r="H1700" s="21"/>
      <c r="I1700" s="21"/>
      <c r="J1700" s="21"/>
      <c r="K1700" s="22" t="n">
        <f aca="false">INDEX('Porte Honorário'!B:D,MATCH(TabJud!D1700,'Porte Honorário'!A:A,0),1)</f>
        <v>1491.02</v>
      </c>
      <c r="L1700" s="22" t="n">
        <f aca="false">ROUND(C1700*K1700,2)</f>
        <v>1491.02</v>
      </c>
      <c r="M1700" s="22" t="n">
        <f aca="false">IF(E1700&gt;0,ROUND(E1700*'UCO e Filme'!$A$2,2),0)</f>
        <v>0</v>
      </c>
      <c r="N1700" s="22" t="n">
        <f aca="false">IF(I1700&gt;0,ROUND(I1700*'UCO e Filme'!$A$11,2),0)</f>
        <v>0</v>
      </c>
      <c r="O1700" s="22" t="n">
        <f aca="false">ROUND(L1700+M1700+N1700,2)</f>
        <v>1491.02</v>
      </c>
    </row>
    <row r="1701" customFormat="false" ht="11.25" hidden="false" customHeight="true" outlineLevel="0" collapsed="false">
      <c r="A1701" s="17" t="n">
        <v>30906075</v>
      </c>
      <c r="B1701" s="17" t="s">
        <v>1729</v>
      </c>
      <c r="C1701" s="23" t="n">
        <v>1</v>
      </c>
      <c r="D1701" s="25" t="s">
        <v>473</v>
      </c>
      <c r="E1701" s="19"/>
      <c r="F1701" s="21" t="n">
        <v>3</v>
      </c>
      <c r="G1701" s="21" t="n">
        <v>4</v>
      </c>
      <c r="H1701" s="21"/>
      <c r="I1701" s="21"/>
      <c r="J1701" s="21"/>
      <c r="K1701" s="22" t="n">
        <f aca="false">INDEX('Porte Honorário'!B:D,MATCH(TabJud!D1701,'Porte Honorário'!A:A,0),1)</f>
        <v>1491.02</v>
      </c>
      <c r="L1701" s="22" t="n">
        <f aca="false">ROUND(C1701*K1701,2)</f>
        <v>1491.02</v>
      </c>
      <c r="M1701" s="22" t="n">
        <f aca="false">IF(E1701&gt;0,ROUND(E1701*'UCO e Filme'!$A$2,2),0)</f>
        <v>0</v>
      </c>
      <c r="N1701" s="22" t="n">
        <f aca="false">IF(I1701&gt;0,ROUND(I1701*'UCO e Filme'!$A$11,2),0)</f>
        <v>0</v>
      </c>
      <c r="O1701" s="22" t="n">
        <f aca="false">ROUND(L1701+M1701+N1701,2)</f>
        <v>1491.02</v>
      </c>
    </row>
    <row r="1702" customFormat="false" ht="11.25" hidden="false" customHeight="true" outlineLevel="0" collapsed="false">
      <c r="A1702" s="17" t="n">
        <v>30906083</v>
      </c>
      <c r="B1702" s="17" t="s">
        <v>1730</v>
      </c>
      <c r="C1702" s="23" t="n">
        <v>1</v>
      </c>
      <c r="D1702" s="25" t="s">
        <v>274</v>
      </c>
      <c r="E1702" s="19"/>
      <c r="F1702" s="21" t="n">
        <v>4</v>
      </c>
      <c r="G1702" s="21" t="n">
        <v>7</v>
      </c>
      <c r="H1702" s="21"/>
      <c r="I1702" s="21"/>
      <c r="J1702" s="21"/>
      <c r="K1702" s="22" t="n">
        <f aca="false">INDEX('Porte Honorário'!B:D,MATCH(TabJud!D1702,'Porte Honorário'!A:A,0),1)</f>
        <v>3645.61</v>
      </c>
      <c r="L1702" s="22" t="n">
        <f aca="false">ROUND(C1702*K1702,2)</f>
        <v>3645.61</v>
      </c>
      <c r="M1702" s="22" t="n">
        <f aca="false">IF(E1702&gt;0,ROUND(E1702*'UCO e Filme'!$A$2,2),0)</f>
        <v>0</v>
      </c>
      <c r="N1702" s="22" t="n">
        <f aca="false">IF(I1702&gt;0,ROUND(I1702*'UCO e Filme'!$A$11,2),0)</f>
        <v>0</v>
      </c>
      <c r="O1702" s="22" t="n">
        <f aca="false">ROUND(L1702+M1702+N1702,2)</f>
        <v>3645.61</v>
      </c>
    </row>
    <row r="1703" customFormat="false" ht="11.25" hidden="false" customHeight="true" outlineLevel="0" collapsed="false">
      <c r="A1703" s="17" t="n">
        <v>30906113</v>
      </c>
      <c r="B1703" s="17" t="s">
        <v>1731</v>
      </c>
      <c r="C1703" s="23" t="n">
        <v>1</v>
      </c>
      <c r="D1703" s="25" t="s">
        <v>296</v>
      </c>
      <c r="E1703" s="19"/>
      <c r="F1703" s="21" t="n">
        <v>3</v>
      </c>
      <c r="G1703" s="21" t="n">
        <v>4</v>
      </c>
      <c r="H1703" s="21"/>
      <c r="I1703" s="21"/>
      <c r="J1703" s="21"/>
      <c r="K1703" s="22" t="n">
        <f aca="false">INDEX('Porte Honorário'!B:D,MATCH(TabJud!D1703,'Porte Honorário'!A:A,0),1)</f>
        <v>709.46</v>
      </c>
      <c r="L1703" s="22" t="n">
        <f aca="false">ROUND(C1703*K1703,2)</f>
        <v>709.46</v>
      </c>
      <c r="M1703" s="22" t="n">
        <f aca="false">IF(E1703&gt;0,ROUND(E1703*'UCO e Filme'!$A$2,2),0)</f>
        <v>0</v>
      </c>
      <c r="N1703" s="22" t="n">
        <f aca="false">IF(I1703&gt;0,ROUND(I1703*'UCO e Filme'!$A$11,2),0)</f>
        <v>0</v>
      </c>
      <c r="O1703" s="22" t="n">
        <f aca="false">ROUND(L1703+M1703+N1703,2)</f>
        <v>709.46</v>
      </c>
    </row>
    <row r="1704" customFormat="false" ht="11.25" hidden="false" customHeight="true" outlineLevel="0" collapsed="false">
      <c r="A1704" s="17" t="n">
        <v>30906121</v>
      </c>
      <c r="B1704" s="17" t="s">
        <v>1732</v>
      </c>
      <c r="C1704" s="23" t="n">
        <v>1</v>
      </c>
      <c r="D1704" s="25" t="s">
        <v>436</v>
      </c>
      <c r="E1704" s="19"/>
      <c r="F1704" s="21" t="n">
        <v>3</v>
      </c>
      <c r="G1704" s="21" t="n">
        <v>5</v>
      </c>
      <c r="H1704" s="21"/>
      <c r="I1704" s="21"/>
      <c r="J1704" s="21"/>
      <c r="K1704" s="22" t="n">
        <f aca="false">INDEX('Porte Honorário'!B:D,MATCH(TabJud!D1704,'Porte Honorário'!A:A,0),1)</f>
        <v>1269.81</v>
      </c>
      <c r="L1704" s="22" t="n">
        <f aca="false">ROUND(C1704*K1704,2)</f>
        <v>1269.81</v>
      </c>
      <c r="M1704" s="22" t="n">
        <f aca="false">IF(E1704&gt;0,ROUND(E1704*'UCO e Filme'!$A$2,2),0)</f>
        <v>0</v>
      </c>
      <c r="N1704" s="22" t="n">
        <f aca="false">IF(I1704&gt;0,ROUND(I1704*'UCO e Filme'!$A$11,2),0)</f>
        <v>0</v>
      </c>
      <c r="O1704" s="22" t="n">
        <f aca="false">ROUND(L1704+M1704+N1704,2)</f>
        <v>1269.81</v>
      </c>
    </row>
    <row r="1705" customFormat="false" ht="11.25" hidden="false" customHeight="true" outlineLevel="0" collapsed="false">
      <c r="A1705" s="17" t="n">
        <v>30906130</v>
      </c>
      <c r="B1705" s="17" t="s">
        <v>1733</v>
      </c>
      <c r="C1705" s="23" t="n">
        <v>1</v>
      </c>
      <c r="D1705" s="25" t="s">
        <v>335</v>
      </c>
      <c r="E1705" s="19"/>
      <c r="F1705" s="21" t="n">
        <v>3</v>
      </c>
      <c r="G1705" s="21" t="n">
        <v>5</v>
      </c>
      <c r="H1705" s="21"/>
      <c r="I1705" s="21"/>
      <c r="J1705" s="21"/>
      <c r="K1705" s="22" t="n">
        <f aca="false">INDEX('Porte Honorário'!B:D,MATCH(TabJud!D1705,'Porte Honorário'!A:A,0),1)</f>
        <v>1091.25</v>
      </c>
      <c r="L1705" s="22" t="n">
        <f aca="false">ROUND(C1705*K1705,2)</f>
        <v>1091.25</v>
      </c>
      <c r="M1705" s="22" t="n">
        <f aca="false">IF(E1705&gt;0,ROUND(E1705*'UCO e Filme'!$A$2,2),0)</f>
        <v>0</v>
      </c>
      <c r="N1705" s="22" t="n">
        <f aca="false">IF(I1705&gt;0,ROUND(I1705*'UCO e Filme'!$A$11,2),0)</f>
        <v>0</v>
      </c>
      <c r="O1705" s="22" t="n">
        <f aca="false">ROUND(L1705+M1705+N1705,2)</f>
        <v>1091.25</v>
      </c>
    </row>
    <row r="1706" customFormat="false" ht="11.25" hidden="false" customHeight="true" outlineLevel="0" collapsed="false">
      <c r="A1706" s="17" t="n">
        <v>30906148</v>
      </c>
      <c r="B1706" s="17" t="s">
        <v>1734</v>
      </c>
      <c r="C1706" s="23" t="n">
        <v>1</v>
      </c>
      <c r="D1706" s="25" t="s">
        <v>368</v>
      </c>
      <c r="E1706" s="19"/>
      <c r="F1706" s="21" t="n">
        <v>3</v>
      </c>
      <c r="G1706" s="21" t="n">
        <v>6</v>
      </c>
      <c r="H1706" s="21"/>
      <c r="I1706" s="21"/>
      <c r="J1706" s="21"/>
      <c r="K1706" s="22" t="n">
        <f aca="false">INDEX('Porte Honorário'!B:D,MATCH(TabJud!D1706,'Porte Honorário'!A:A,0),1)</f>
        <v>1794.15</v>
      </c>
      <c r="L1706" s="22" t="n">
        <f aca="false">ROUND(C1706*K1706,2)</f>
        <v>1794.15</v>
      </c>
      <c r="M1706" s="22" t="n">
        <f aca="false">IF(E1706&gt;0,ROUND(E1706*'UCO e Filme'!$A$2,2),0)</f>
        <v>0</v>
      </c>
      <c r="N1706" s="22" t="n">
        <f aca="false">IF(I1706&gt;0,ROUND(I1706*'UCO e Filme'!$A$11,2),0)</f>
        <v>0</v>
      </c>
      <c r="O1706" s="22" t="n">
        <f aca="false">ROUND(L1706+M1706+N1706,2)</f>
        <v>1794.15</v>
      </c>
    </row>
    <row r="1707" customFormat="false" ht="11.25" hidden="false" customHeight="true" outlineLevel="0" collapsed="false">
      <c r="A1707" s="17" t="n">
        <v>30906156</v>
      </c>
      <c r="B1707" s="17" t="s">
        <v>1735</v>
      </c>
      <c r="C1707" s="23" t="n">
        <v>1</v>
      </c>
      <c r="D1707" s="25" t="s">
        <v>262</v>
      </c>
      <c r="E1707" s="19"/>
      <c r="F1707" s="21" t="n">
        <v>3</v>
      </c>
      <c r="G1707" s="21" t="n">
        <v>6</v>
      </c>
      <c r="H1707" s="21"/>
      <c r="I1707" s="21"/>
      <c r="J1707" s="21"/>
      <c r="K1707" s="22" t="n">
        <f aca="false">INDEX('Porte Honorário'!B:D,MATCH(TabJud!D1707,'Porte Honorário'!A:A,0),1)</f>
        <v>1635.2</v>
      </c>
      <c r="L1707" s="22" t="n">
        <f aca="false">ROUND(C1707*K1707,2)</f>
        <v>1635.2</v>
      </c>
      <c r="M1707" s="22" t="n">
        <f aca="false">IF(E1707&gt;0,ROUND(E1707*'UCO e Filme'!$A$2,2),0)</f>
        <v>0</v>
      </c>
      <c r="N1707" s="22" t="n">
        <f aca="false">IF(I1707&gt;0,ROUND(I1707*'UCO e Filme'!$A$11,2),0)</f>
        <v>0</v>
      </c>
      <c r="O1707" s="22" t="n">
        <f aca="false">ROUND(L1707+M1707+N1707,2)</f>
        <v>1635.2</v>
      </c>
    </row>
    <row r="1708" customFormat="false" ht="11.25" hidden="false" customHeight="true" outlineLevel="0" collapsed="false">
      <c r="A1708" s="17" t="n">
        <v>30906164</v>
      </c>
      <c r="B1708" s="17" t="s">
        <v>1736</v>
      </c>
      <c r="C1708" s="23" t="n">
        <v>1</v>
      </c>
      <c r="D1708" s="25" t="s">
        <v>146</v>
      </c>
      <c r="E1708" s="19"/>
      <c r="F1708" s="21" t="n">
        <v>1</v>
      </c>
      <c r="G1708" s="21" t="n">
        <v>1</v>
      </c>
      <c r="H1708" s="21"/>
      <c r="I1708" s="21"/>
      <c r="J1708" s="21"/>
      <c r="K1708" s="22" t="n">
        <f aca="false">INDEX('Porte Honorário'!B:D,MATCH(TabJud!D1708,'Porte Honorário'!A:A,0),1)</f>
        <v>104.87</v>
      </c>
      <c r="L1708" s="22" t="n">
        <f aca="false">ROUND(C1708*K1708,2)</f>
        <v>104.87</v>
      </c>
      <c r="M1708" s="22" t="n">
        <f aca="false">IF(E1708&gt;0,ROUND(E1708*'UCO e Filme'!$A$2,2),0)</f>
        <v>0</v>
      </c>
      <c r="N1708" s="22" t="n">
        <f aca="false">IF(I1708&gt;0,ROUND(I1708*'UCO e Filme'!$A$11,2),0)</f>
        <v>0</v>
      </c>
      <c r="O1708" s="22" t="n">
        <f aca="false">ROUND(L1708+M1708+N1708,2)</f>
        <v>104.87</v>
      </c>
    </row>
    <row r="1709" customFormat="false" ht="11.25" hidden="false" customHeight="true" outlineLevel="0" collapsed="false">
      <c r="A1709" s="17" t="n">
        <v>30906172</v>
      </c>
      <c r="B1709" s="17" t="s">
        <v>1737</v>
      </c>
      <c r="C1709" s="23" t="n">
        <v>1</v>
      </c>
      <c r="D1709" s="25" t="s">
        <v>274</v>
      </c>
      <c r="E1709" s="19"/>
      <c r="F1709" s="21" t="n">
        <v>2</v>
      </c>
      <c r="G1709" s="21" t="n">
        <v>7</v>
      </c>
      <c r="H1709" s="21"/>
      <c r="I1709" s="21"/>
      <c r="J1709" s="21"/>
      <c r="K1709" s="22" t="n">
        <f aca="false">INDEX('Porte Honorário'!B:D,MATCH(TabJud!D1709,'Porte Honorário'!A:A,0),1)</f>
        <v>3645.61</v>
      </c>
      <c r="L1709" s="22" t="n">
        <f aca="false">ROUND(C1709*K1709,2)</f>
        <v>3645.61</v>
      </c>
      <c r="M1709" s="22" t="n">
        <f aca="false">IF(E1709&gt;0,ROUND(E1709*'UCO e Filme'!$A$2,2),0)</f>
        <v>0</v>
      </c>
      <c r="N1709" s="22" t="n">
        <f aca="false">IF(I1709&gt;0,ROUND(I1709*'UCO e Filme'!$A$11,2),0)</f>
        <v>0</v>
      </c>
      <c r="O1709" s="22" t="n">
        <f aca="false">ROUND(L1709+M1709+N1709,2)</f>
        <v>3645.61</v>
      </c>
    </row>
    <row r="1710" customFormat="false" ht="11.25" hidden="false" customHeight="true" outlineLevel="0" collapsed="false">
      <c r="A1710" s="17" t="n">
        <v>30906180</v>
      </c>
      <c r="B1710" s="17" t="s">
        <v>1738</v>
      </c>
      <c r="C1710" s="23" t="n">
        <v>1</v>
      </c>
      <c r="D1710" s="25" t="s">
        <v>343</v>
      </c>
      <c r="E1710" s="19"/>
      <c r="F1710" s="21" t="n">
        <v>3</v>
      </c>
      <c r="G1710" s="21" t="n">
        <v>6</v>
      </c>
      <c r="H1710" s="21"/>
      <c r="I1710" s="21"/>
      <c r="J1710" s="21"/>
      <c r="K1710" s="22" t="n">
        <f aca="false">INDEX('Porte Honorário'!B:D,MATCH(TabJud!D1710,'Porte Honorário'!A:A,0),1)</f>
        <v>909.36</v>
      </c>
      <c r="L1710" s="22" t="n">
        <f aca="false">ROUND(C1710*K1710,2)</f>
        <v>909.36</v>
      </c>
      <c r="M1710" s="22" t="n">
        <f aca="false">IF(E1710&gt;0,ROUND(E1710*'UCO e Filme'!$A$2,2),0)</f>
        <v>0</v>
      </c>
      <c r="N1710" s="22" t="n">
        <f aca="false">IF(I1710&gt;0,ROUND(I1710*'UCO e Filme'!$A$11,2),0)</f>
        <v>0</v>
      </c>
      <c r="O1710" s="22" t="n">
        <f aca="false">ROUND(L1710+M1710+N1710,2)</f>
        <v>909.36</v>
      </c>
    </row>
    <row r="1711" customFormat="false" ht="11.25" hidden="false" customHeight="true" outlineLevel="0" collapsed="false">
      <c r="A1711" s="17" t="n">
        <v>30906199</v>
      </c>
      <c r="B1711" s="17" t="s">
        <v>1739</v>
      </c>
      <c r="C1711" s="23" t="n">
        <v>1</v>
      </c>
      <c r="D1711" s="25" t="s">
        <v>262</v>
      </c>
      <c r="E1711" s="19"/>
      <c r="F1711" s="21" t="n">
        <v>3</v>
      </c>
      <c r="G1711" s="21" t="n">
        <v>6</v>
      </c>
      <c r="H1711" s="21"/>
      <c r="I1711" s="21"/>
      <c r="J1711" s="21"/>
      <c r="K1711" s="22" t="n">
        <f aca="false">INDEX('Porte Honorário'!B:D,MATCH(TabJud!D1711,'Porte Honorário'!A:A,0),1)</f>
        <v>1635.2</v>
      </c>
      <c r="L1711" s="22" t="n">
        <f aca="false">ROUND(C1711*K1711,2)</f>
        <v>1635.2</v>
      </c>
      <c r="M1711" s="22" t="n">
        <f aca="false">IF(E1711&gt;0,ROUND(E1711*'UCO e Filme'!$A$2,2),0)</f>
        <v>0</v>
      </c>
      <c r="N1711" s="22" t="n">
        <f aca="false">IF(I1711&gt;0,ROUND(I1711*'UCO e Filme'!$A$11,2),0)</f>
        <v>0</v>
      </c>
      <c r="O1711" s="22" t="n">
        <f aca="false">ROUND(L1711+M1711+N1711,2)</f>
        <v>1635.2</v>
      </c>
    </row>
    <row r="1712" customFormat="false" ht="11.25" hidden="false" customHeight="true" outlineLevel="0" collapsed="false">
      <c r="A1712" s="17" t="n">
        <v>30906202</v>
      </c>
      <c r="B1712" s="17" t="s">
        <v>1740</v>
      </c>
      <c r="C1712" s="23" t="n">
        <v>1</v>
      </c>
      <c r="D1712" s="25" t="s">
        <v>310</v>
      </c>
      <c r="E1712" s="19"/>
      <c r="F1712" s="21" t="n">
        <v>3</v>
      </c>
      <c r="G1712" s="21" t="n">
        <v>5</v>
      </c>
      <c r="H1712" s="21"/>
      <c r="I1712" s="21"/>
      <c r="J1712" s="21"/>
      <c r="K1712" s="22" t="n">
        <f aca="false">INDEX('Porte Honorário'!B:D,MATCH(TabJud!D1712,'Porte Honorário'!A:A,0),1)</f>
        <v>802.86</v>
      </c>
      <c r="L1712" s="22" t="n">
        <f aca="false">ROUND(C1712*K1712,2)</f>
        <v>802.86</v>
      </c>
      <c r="M1712" s="22" t="n">
        <f aca="false">IF(E1712&gt;0,ROUND(E1712*'UCO e Filme'!$A$2,2),0)</f>
        <v>0</v>
      </c>
      <c r="N1712" s="22" t="n">
        <f aca="false">IF(I1712&gt;0,ROUND(I1712*'UCO e Filme'!$A$11,2),0)</f>
        <v>0</v>
      </c>
      <c r="O1712" s="22" t="n">
        <f aca="false">ROUND(L1712+M1712+N1712,2)</f>
        <v>802.86</v>
      </c>
    </row>
    <row r="1713" customFormat="false" ht="11.25" hidden="false" customHeight="true" outlineLevel="0" collapsed="false">
      <c r="A1713" s="17" t="n">
        <v>30906210</v>
      </c>
      <c r="B1713" s="17" t="s">
        <v>1741</v>
      </c>
      <c r="C1713" s="23" t="n">
        <v>1</v>
      </c>
      <c r="D1713" s="25" t="s">
        <v>310</v>
      </c>
      <c r="E1713" s="19"/>
      <c r="F1713" s="21" t="n">
        <v>3</v>
      </c>
      <c r="G1713" s="21" t="n">
        <v>3</v>
      </c>
      <c r="H1713" s="21"/>
      <c r="I1713" s="21"/>
      <c r="J1713" s="21"/>
      <c r="K1713" s="22" t="n">
        <f aca="false">INDEX('Porte Honorário'!B:D,MATCH(TabJud!D1713,'Porte Honorário'!A:A,0),1)</f>
        <v>802.86</v>
      </c>
      <c r="L1713" s="22" t="n">
        <f aca="false">ROUND(C1713*K1713,2)</f>
        <v>802.86</v>
      </c>
      <c r="M1713" s="22" t="n">
        <f aca="false">IF(E1713&gt;0,ROUND(E1713*'UCO e Filme'!$A$2,2),0)</f>
        <v>0</v>
      </c>
      <c r="N1713" s="22" t="n">
        <f aca="false">IF(I1713&gt;0,ROUND(I1713*'UCO e Filme'!$A$11,2),0)</f>
        <v>0</v>
      </c>
      <c r="O1713" s="22" t="n">
        <f aca="false">ROUND(L1713+M1713+N1713,2)</f>
        <v>802.86</v>
      </c>
    </row>
    <row r="1714" customFormat="false" ht="11.25" hidden="false" customHeight="true" outlineLevel="0" collapsed="false">
      <c r="A1714" s="17" t="n">
        <v>30906229</v>
      </c>
      <c r="B1714" s="17" t="s">
        <v>1742</v>
      </c>
      <c r="C1714" s="23" t="n">
        <v>1</v>
      </c>
      <c r="D1714" s="25" t="s">
        <v>368</v>
      </c>
      <c r="E1714" s="19"/>
      <c r="F1714" s="21" t="n">
        <v>3</v>
      </c>
      <c r="G1714" s="21" t="n">
        <v>6</v>
      </c>
      <c r="H1714" s="21"/>
      <c r="I1714" s="21"/>
      <c r="J1714" s="21"/>
      <c r="K1714" s="22" t="n">
        <f aca="false">INDEX('Porte Honorário'!B:D,MATCH(TabJud!D1714,'Porte Honorário'!A:A,0),1)</f>
        <v>1794.15</v>
      </c>
      <c r="L1714" s="22" t="n">
        <f aca="false">ROUND(C1714*K1714,2)</f>
        <v>1794.15</v>
      </c>
      <c r="M1714" s="22" t="n">
        <f aca="false">IF(E1714&gt;0,ROUND(E1714*'UCO e Filme'!$A$2,2),0)</f>
        <v>0</v>
      </c>
      <c r="N1714" s="22" t="n">
        <f aca="false">IF(I1714&gt;0,ROUND(I1714*'UCO e Filme'!$A$11,2),0)</f>
        <v>0</v>
      </c>
      <c r="O1714" s="22" t="n">
        <f aca="false">ROUND(L1714+M1714+N1714,2)</f>
        <v>1794.15</v>
      </c>
    </row>
    <row r="1715" customFormat="false" ht="11.25" hidden="false" customHeight="true" outlineLevel="0" collapsed="false">
      <c r="A1715" s="17" t="n">
        <v>30906237</v>
      </c>
      <c r="B1715" s="17" t="s">
        <v>1743</v>
      </c>
      <c r="C1715" s="23" t="n">
        <v>1</v>
      </c>
      <c r="D1715" s="25" t="s">
        <v>262</v>
      </c>
      <c r="E1715" s="19"/>
      <c r="F1715" s="21" t="n">
        <v>3</v>
      </c>
      <c r="G1715" s="21" t="n">
        <v>6</v>
      </c>
      <c r="H1715" s="21"/>
      <c r="I1715" s="21"/>
      <c r="J1715" s="21"/>
      <c r="K1715" s="22" t="n">
        <f aca="false">INDEX('Porte Honorário'!B:D,MATCH(TabJud!D1715,'Porte Honorário'!A:A,0),1)</f>
        <v>1635.2</v>
      </c>
      <c r="L1715" s="22" t="n">
        <f aca="false">ROUND(C1715*K1715,2)</f>
        <v>1635.2</v>
      </c>
      <c r="M1715" s="22" t="n">
        <f aca="false">IF(E1715&gt;0,ROUND(E1715*'UCO e Filme'!$A$2,2),0)</f>
        <v>0</v>
      </c>
      <c r="N1715" s="22" t="n">
        <f aca="false">IF(I1715&gt;0,ROUND(I1715*'UCO e Filme'!$A$11,2),0)</f>
        <v>0</v>
      </c>
      <c r="O1715" s="22" t="n">
        <f aca="false">ROUND(L1715+M1715+N1715,2)</f>
        <v>1635.2</v>
      </c>
    </row>
    <row r="1716" customFormat="false" ht="11.25" hidden="false" customHeight="true" outlineLevel="0" collapsed="false">
      <c r="A1716" s="17" t="n">
        <v>30906245</v>
      </c>
      <c r="B1716" s="17" t="s">
        <v>1744</v>
      </c>
      <c r="C1716" s="23" t="n">
        <v>1</v>
      </c>
      <c r="D1716" s="25" t="s">
        <v>449</v>
      </c>
      <c r="E1716" s="19"/>
      <c r="F1716" s="21" t="n">
        <v>3</v>
      </c>
      <c r="G1716" s="21" t="n">
        <v>5</v>
      </c>
      <c r="H1716" s="21"/>
      <c r="I1716" s="21"/>
      <c r="J1716" s="21"/>
      <c r="K1716" s="22" t="n">
        <f aca="false">INDEX('Porte Honorário'!B:D,MATCH(TabJud!D1716,'Porte Honorário'!A:A,0),1)</f>
        <v>1171.51</v>
      </c>
      <c r="L1716" s="22" t="n">
        <f aca="false">ROUND(C1716*K1716,2)</f>
        <v>1171.51</v>
      </c>
      <c r="M1716" s="22" t="n">
        <f aca="false">IF(E1716&gt;0,ROUND(E1716*'UCO e Filme'!$A$2,2),0)</f>
        <v>0</v>
      </c>
      <c r="N1716" s="22" t="n">
        <f aca="false">IF(I1716&gt;0,ROUND(I1716*'UCO e Filme'!$A$11,2),0)</f>
        <v>0</v>
      </c>
      <c r="O1716" s="22" t="n">
        <f aca="false">ROUND(L1716+M1716+N1716,2)</f>
        <v>1171.51</v>
      </c>
    </row>
    <row r="1717" customFormat="false" ht="11.25" hidden="false" customHeight="true" outlineLevel="0" collapsed="false">
      <c r="A1717" s="17" t="n">
        <v>30906253</v>
      </c>
      <c r="B1717" s="17" t="s">
        <v>1745</v>
      </c>
      <c r="C1717" s="23" t="n">
        <v>1</v>
      </c>
      <c r="D1717" s="25" t="s">
        <v>335</v>
      </c>
      <c r="E1717" s="19"/>
      <c r="F1717" s="21" t="n">
        <v>3</v>
      </c>
      <c r="G1717" s="21" t="n">
        <v>5</v>
      </c>
      <c r="H1717" s="21"/>
      <c r="I1717" s="21"/>
      <c r="J1717" s="21"/>
      <c r="K1717" s="22" t="n">
        <f aca="false">INDEX('Porte Honorário'!B:D,MATCH(TabJud!D1717,'Porte Honorário'!A:A,0),1)</f>
        <v>1091.25</v>
      </c>
      <c r="L1717" s="22" t="n">
        <f aca="false">ROUND(C1717*K1717,2)</f>
        <v>1091.25</v>
      </c>
      <c r="M1717" s="22" t="n">
        <f aca="false">IF(E1717&gt;0,ROUND(E1717*'UCO e Filme'!$A$2,2),0)</f>
        <v>0</v>
      </c>
      <c r="N1717" s="22" t="n">
        <f aca="false">IF(I1717&gt;0,ROUND(I1717*'UCO e Filme'!$A$11,2),0)</f>
        <v>0</v>
      </c>
      <c r="O1717" s="22" t="n">
        <f aca="false">ROUND(L1717+M1717+N1717,2)</f>
        <v>1091.25</v>
      </c>
    </row>
    <row r="1718" customFormat="false" ht="11.25" hidden="false" customHeight="true" outlineLevel="0" collapsed="false">
      <c r="A1718" s="17" t="n">
        <v>30906261</v>
      </c>
      <c r="B1718" s="17" t="s">
        <v>1746</v>
      </c>
      <c r="C1718" s="23" t="n">
        <v>1</v>
      </c>
      <c r="D1718" s="25" t="s">
        <v>335</v>
      </c>
      <c r="E1718" s="19"/>
      <c r="F1718" s="21" t="n">
        <v>3</v>
      </c>
      <c r="G1718" s="21" t="n">
        <v>6</v>
      </c>
      <c r="H1718" s="21"/>
      <c r="I1718" s="21"/>
      <c r="J1718" s="21"/>
      <c r="K1718" s="22" t="n">
        <f aca="false">INDEX('Porte Honorário'!B:D,MATCH(TabJud!D1718,'Porte Honorário'!A:A,0),1)</f>
        <v>1091.25</v>
      </c>
      <c r="L1718" s="22" t="n">
        <f aca="false">ROUND(C1718*K1718,2)</f>
        <v>1091.25</v>
      </c>
      <c r="M1718" s="22" t="n">
        <f aca="false">IF(E1718&gt;0,ROUND(E1718*'UCO e Filme'!$A$2,2),0)</f>
        <v>0</v>
      </c>
      <c r="N1718" s="22" t="n">
        <f aca="false">IF(I1718&gt;0,ROUND(I1718*'UCO e Filme'!$A$11,2),0)</f>
        <v>0</v>
      </c>
      <c r="O1718" s="22" t="n">
        <f aca="false">ROUND(L1718+M1718+N1718,2)</f>
        <v>1091.25</v>
      </c>
    </row>
    <row r="1719" customFormat="false" ht="11.25" hidden="false" customHeight="true" outlineLevel="0" collapsed="false">
      <c r="A1719" s="17" t="n">
        <v>30906270</v>
      </c>
      <c r="B1719" s="17" t="s">
        <v>1747</v>
      </c>
      <c r="C1719" s="23" t="n">
        <v>1</v>
      </c>
      <c r="D1719" s="25" t="s">
        <v>335</v>
      </c>
      <c r="E1719" s="19"/>
      <c r="F1719" s="21" t="n">
        <v>3</v>
      </c>
      <c r="G1719" s="21" t="n">
        <v>5</v>
      </c>
      <c r="H1719" s="21"/>
      <c r="I1719" s="21"/>
      <c r="J1719" s="21"/>
      <c r="K1719" s="22" t="n">
        <f aca="false">INDEX('Porte Honorário'!B:D,MATCH(TabJud!D1719,'Porte Honorário'!A:A,0),1)</f>
        <v>1091.25</v>
      </c>
      <c r="L1719" s="22" t="n">
        <f aca="false">ROUND(C1719*K1719,2)</f>
        <v>1091.25</v>
      </c>
      <c r="M1719" s="22" t="n">
        <f aca="false">IF(E1719&gt;0,ROUND(E1719*'UCO e Filme'!$A$2,2),0)</f>
        <v>0</v>
      </c>
      <c r="N1719" s="22" t="n">
        <f aca="false">IF(I1719&gt;0,ROUND(I1719*'UCO e Filme'!$A$11,2),0)</f>
        <v>0</v>
      </c>
      <c r="O1719" s="22" t="n">
        <f aca="false">ROUND(L1719+M1719+N1719,2)</f>
        <v>1091.25</v>
      </c>
    </row>
    <row r="1720" customFormat="false" ht="11.25" hidden="false" customHeight="true" outlineLevel="0" collapsed="false">
      <c r="A1720" s="17" t="n">
        <v>30906288</v>
      </c>
      <c r="B1720" s="17" t="s">
        <v>1748</v>
      </c>
      <c r="C1720" s="23" t="n">
        <v>1</v>
      </c>
      <c r="D1720" s="25" t="s">
        <v>262</v>
      </c>
      <c r="E1720" s="19"/>
      <c r="F1720" s="21" t="n">
        <v>3</v>
      </c>
      <c r="G1720" s="21" t="n">
        <v>5</v>
      </c>
      <c r="H1720" s="21"/>
      <c r="I1720" s="21"/>
      <c r="J1720" s="21"/>
      <c r="K1720" s="22" t="n">
        <f aca="false">INDEX('Porte Honorário'!B:D,MATCH(TabJud!D1720,'Porte Honorário'!A:A,0),1)</f>
        <v>1635.2</v>
      </c>
      <c r="L1720" s="22" t="n">
        <f aca="false">ROUND(C1720*K1720,2)</f>
        <v>1635.2</v>
      </c>
      <c r="M1720" s="22" t="n">
        <f aca="false">IF(E1720&gt;0,ROUND(E1720*'UCO e Filme'!$A$2,2),0)</f>
        <v>0</v>
      </c>
      <c r="N1720" s="22" t="n">
        <f aca="false">IF(I1720&gt;0,ROUND(I1720*'UCO e Filme'!$A$11,2),0)</f>
        <v>0</v>
      </c>
      <c r="O1720" s="22" t="n">
        <f aca="false">ROUND(L1720+M1720+N1720,2)</f>
        <v>1635.2</v>
      </c>
    </row>
    <row r="1721" customFormat="false" ht="11.25" hidden="false" customHeight="true" outlineLevel="0" collapsed="false">
      <c r="A1721" s="17" t="n">
        <v>30906296</v>
      </c>
      <c r="B1721" s="17" t="s">
        <v>1749</v>
      </c>
      <c r="C1721" s="23" t="n">
        <v>1</v>
      </c>
      <c r="D1721" s="25" t="s">
        <v>335</v>
      </c>
      <c r="E1721" s="19"/>
      <c r="F1721" s="21" t="n">
        <v>3</v>
      </c>
      <c r="G1721" s="21" t="n">
        <v>5</v>
      </c>
      <c r="H1721" s="21"/>
      <c r="I1721" s="21"/>
      <c r="J1721" s="21"/>
      <c r="K1721" s="22" t="n">
        <f aca="false">INDEX('Porte Honorário'!B:D,MATCH(TabJud!D1721,'Porte Honorário'!A:A,0),1)</f>
        <v>1091.25</v>
      </c>
      <c r="L1721" s="22" t="n">
        <f aca="false">ROUND(C1721*K1721,2)</f>
        <v>1091.25</v>
      </c>
      <c r="M1721" s="22" t="n">
        <f aca="false">IF(E1721&gt;0,ROUND(E1721*'UCO e Filme'!$A$2,2),0)</f>
        <v>0</v>
      </c>
      <c r="N1721" s="22" t="n">
        <f aca="false">IF(I1721&gt;0,ROUND(I1721*'UCO e Filme'!$A$11,2),0)</f>
        <v>0</v>
      </c>
      <c r="O1721" s="22" t="n">
        <f aca="false">ROUND(L1721+M1721+N1721,2)</f>
        <v>1091.25</v>
      </c>
    </row>
    <row r="1722" customFormat="false" ht="11.25" hidden="false" customHeight="true" outlineLevel="0" collapsed="false">
      <c r="A1722" s="17" t="n">
        <v>30906300</v>
      </c>
      <c r="B1722" s="17" t="s">
        <v>1750</v>
      </c>
      <c r="C1722" s="23" t="n">
        <v>1</v>
      </c>
      <c r="D1722" s="25" t="s">
        <v>335</v>
      </c>
      <c r="E1722" s="19"/>
      <c r="F1722" s="21" t="n">
        <v>3</v>
      </c>
      <c r="G1722" s="21" t="n">
        <v>4</v>
      </c>
      <c r="H1722" s="21"/>
      <c r="I1722" s="21"/>
      <c r="J1722" s="21"/>
      <c r="K1722" s="22" t="n">
        <f aca="false">INDEX('Porte Honorário'!B:D,MATCH(TabJud!D1722,'Porte Honorário'!A:A,0),1)</f>
        <v>1091.25</v>
      </c>
      <c r="L1722" s="22" t="n">
        <f aca="false">ROUND(C1722*K1722,2)</f>
        <v>1091.25</v>
      </c>
      <c r="M1722" s="22" t="n">
        <f aca="false">IF(E1722&gt;0,ROUND(E1722*'UCO e Filme'!$A$2,2),0)</f>
        <v>0</v>
      </c>
      <c r="N1722" s="22" t="n">
        <f aca="false">IF(I1722&gt;0,ROUND(I1722*'UCO e Filme'!$A$11,2),0)</f>
        <v>0</v>
      </c>
      <c r="O1722" s="22" t="n">
        <f aca="false">ROUND(L1722+M1722+N1722,2)</f>
        <v>1091.25</v>
      </c>
    </row>
    <row r="1723" customFormat="false" ht="11.25" hidden="false" customHeight="true" outlineLevel="0" collapsed="false">
      <c r="A1723" s="17" t="n">
        <v>30906318</v>
      </c>
      <c r="B1723" s="17" t="s">
        <v>1751</v>
      </c>
      <c r="C1723" s="23" t="n">
        <v>1</v>
      </c>
      <c r="D1723" s="25" t="s">
        <v>335</v>
      </c>
      <c r="E1723" s="19"/>
      <c r="F1723" s="21" t="n">
        <v>3</v>
      </c>
      <c r="G1723" s="21" t="n">
        <v>5</v>
      </c>
      <c r="H1723" s="21"/>
      <c r="I1723" s="21"/>
      <c r="J1723" s="21"/>
      <c r="K1723" s="22" t="n">
        <f aca="false">INDEX('Porte Honorário'!B:D,MATCH(TabJud!D1723,'Porte Honorário'!A:A,0),1)</f>
        <v>1091.25</v>
      </c>
      <c r="L1723" s="22" t="n">
        <f aca="false">ROUND(C1723*K1723,2)</f>
        <v>1091.25</v>
      </c>
      <c r="M1723" s="22" t="n">
        <f aca="false">IF(E1723&gt;0,ROUND(E1723*'UCO e Filme'!$A$2,2),0)</f>
        <v>0</v>
      </c>
      <c r="N1723" s="22" t="n">
        <f aca="false">IF(I1723&gt;0,ROUND(I1723*'UCO e Filme'!$A$11,2),0)</f>
        <v>0</v>
      </c>
      <c r="O1723" s="22" t="n">
        <f aca="false">ROUND(L1723+M1723+N1723,2)</f>
        <v>1091.25</v>
      </c>
    </row>
    <row r="1724" customFormat="false" ht="11.25" hidden="false" customHeight="true" outlineLevel="0" collapsed="false">
      <c r="A1724" s="17" t="n">
        <v>30906326</v>
      </c>
      <c r="B1724" s="17" t="s">
        <v>1752</v>
      </c>
      <c r="C1724" s="23" t="n">
        <v>1</v>
      </c>
      <c r="D1724" s="25" t="s">
        <v>449</v>
      </c>
      <c r="E1724" s="19"/>
      <c r="F1724" s="21" t="n">
        <v>3</v>
      </c>
      <c r="G1724" s="21" t="n">
        <v>7</v>
      </c>
      <c r="H1724" s="21"/>
      <c r="I1724" s="21"/>
      <c r="J1724" s="21"/>
      <c r="K1724" s="22" t="n">
        <f aca="false">INDEX('Porte Honorário'!B:D,MATCH(TabJud!D1724,'Porte Honorário'!A:A,0),1)</f>
        <v>1171.51</v>
      </c>
      <c r="L1724" s="22" t="n">
        <f aca="false">ROUND(C1724*K1724,2)</f>
        <v>1171.51</v>
      </c>
      <c r="M1724" s="22" t="n">
        <f aca="false">IF(E1724&gt;0,ROUND(E1724*'UCO e Filme'!$A$2,2),0)</f>
        <v>0</v>
      </c>
      <c r="N1724" s="22" t="n">
        <f aca="false">IF(I1724&gt;0,ROUND(I1724*'UCO e Filme'!$A$11,2),0)</f>
        <v>0</v>
      </c>
      <c r="O1724" s="22" t="n">
        <f aca="false">ROUND(L1724+M1724+N1724,2)</f>
        <v>1171.51</v>
      </c>
    </row>
    <row r="1725" customFormat="false" ht="11.25" hidden="false" customHeight="true" outlineLevel="0" collapsed="false">
      <c r="A1725" s="17" t="n">
        <v>30906334</v>
      </c>
      <c r="B1725" s="17" t="s">
        <v>1753</v>
      </c>
      <c r="C1725" s="23" t="n">
        <v>1</v>
      </c>
      <c r="D1725" s="25" t="s">
        <v>449</v>
      </c>
      <c r="E1725" s="19"/>
      <c r="F1725" s="21" t="n">
        <v>3</v>
      </c>
      <c r="G1725" s="21" t="n">
        <v>6</v>
      </c>
      <c r="H1725" s="21"/>
      <c r="I1725" s="21"/>
      <c r="J1725" s="21"/>
      <c r="K1725" s="22" t="n">
        <f aca="false">INDEX('Porte Honorário'!B:D,MATCH(TabJud!D1725,'Porte Honorário'!A:A,0),1)</f>
        <v>1171.51</v>
      </c>
      <c r="L1725" s="22" t="n">
        <f aca="false">ROUND(C1725*K1725,2)</f>
        <v>1171.51</v>
      </c>
      <c r="M1725" s="22" t="n">
        <f aca="false">IF(E1725&gt;0,ROUND(E1725*'UCO e Filme'!$A$2,2),0)</f>
        <v>0</v>
      </c>
      <c r="N1725" s="22" t="n">
        <f aca="false">IF(I1725&gt;0,ROUND(I1725*'UCO e Filme'!$A$11,2),0)</f>
        <v>0</v>
      </c>
      <c r="O1725" s="22" t="n">
        <f aca="false">ROUND(L1725+M1725+N1725,2)</f>
        <v>1171.51</v>
      </c>
    </row>
    <row r="1726" customFormat="false" ht="11.25" hidden="false" customHeight="true" outlineLevel="0" collapsed="false">
      <c r="A1726" s="17" t="n">
        <v>30906342</v>
      </c>
      <c r="B1726" s="17" t="s">
        <v>1754</v>
      </c>
      <c r="C1726" s="23" t="n">
        <v>1</v>
      </c>
      <c r="D1726" s="25" t="s">
        <v>961</v>
      </c>
      <c r="E1726" s="19"/>
      <c r="F1726" s="21" t="n">
        <v>3</v>
      </c>
      <c r="G1726" s="21" t="n">
        <v>6</v>
      </c>
      <c r="H1726" s="21"/>
      <c r="I1726" s="21"/>
      <c r="J1726" s="21"/>
      <c r="K1726" s="22" t="n">
        <f aca="false">INDEX('Porte Honorário'!B:D,MATCH(TabJud!D1726,'Porte Honorário'!A:A,0),1)</f>
        <v>1859.66</v>
      </c>
      <c r="L1726" s="22" t="n">
        <f aca="false">ROUND(C1726*K1726,2)</f>
        <v>1859.66</v>
      </c>
      <c r="M1726" s="22" t="n">
        <f aca="false">IF(E1726&gt;0,ROUND(E1726*'UCO e Filme'!$A$2,2),0)</f>
        <v>0</v>
      </c>
      <c r="N1726" s="22" t="n">
        <f aca="false">IF(I1726&gt;0,ROUND(I1726*'UCO e Filme'!$A$11,2),0)</f>
        <v>0</v>
      </c>
      <c r="O1726" s="22" t="n">
        <f aca="false">ROUND(L1726+M1726+N1726,2)</f>
        <v>1859.66</v>
      </c>
    </row>
    <row r="1727" customFormat="false" ht="11.25" hidden="false" customHeight="true" outlineLevel="0" collapsed="false">
      <c r="A1727" s="17" t="n">
        <v>30906350</v>
      </c>
      <c r="B1727" s="17" t="s">
        <v>1755</v>
      </c>
      <c r="C1727" s="23" t="n">
        <v>1</v>
      </c>
      <c r="D1727" s="25" t="s">
        <v>490</v>
      </c>
      <c r="E1727" s="19"/>
      <c r="F1727" s="21" t="n">
        <v>3</v>
      </c>
      <c r="G1727" s="21" t="n">
        <v>3</v>
      </c>
      <c r="H1727" s="21"/>
      <c r="I1727" s="21"/>
      <c r="J1727" s="21"/>
      <c r="K1727" s="22" t="n">
        <f aca="false">INDEX('Porte Honorário'!B:D,MATCH(TabJud!D1727,'Porte Honorário'!A:A,0),1)</f>
        <v>1409.1</v>
      </c>
      <c r="L1727" s="22" t="n">
        <f aca="false">ROUND(C1727*K1727,2)</f>
        <v>1409.1</v>
      </c>
      <c r="M1727" s="22" t="n">
        <f aca="false">IF(E1727&gt;0,ROUND(E1727*'UCO e Filme'!$A$2,2),0)</f>
        <v>0</v>
      </c>
      <c r="N1727" s="22" t="n">
        <f aca="false">IF(I1727&gt;0,ROUND(I1727*'UCO e Filme'!$A$11,2),0)</f>
        <v>0</v>
      </c>
      <c r="O1727" s="22" t="n">
        <f aca="false">ROUND(L1727+M1727+N1727,2)</f>
        <v>1409.1</v>
      </c>
    </row>
    <row r="1728" customFormat="false" ht="11.25" hidden="false" customHeight="true" outlineLevel="0" collapsed="false">
      <c r="A1728" s="17" t="n">
        <v>30906377</v>
      </c>
      <c r="B1728" s="17" t="s">
        <v>1756</v>
      </c>
      <c r="C1728" s="23" t="n">
        <v>1</v>
      </c>
      <c r="D1728" s="25" t="s">
        <v>69</v>
      </c>
      <c r="E1728" s="19"/>
      <c r="F1728" s="21" t="n">
        <v>1</v>
      </c>
      <c r="G1728" s="21" t="n">
        <v>4</v>
      </c>
      <c r="H1728" s="21"/>
      <c r="I1728" s="21"/>
      <c r="J1728" s="21"/>
      <c r="K1728" s="22" t="n">
        <f aca="false">INDEX('Porte Honorário'!B:D,MATCH(TabJud!D1728,'Porte Honorário'!A:A,0),1)</f>
        <v>209.71</v>
      </c>
      <c r="L1728" s="22" t="n">
        <f aca="false">ROUND(C1728*K1728,2)</f>
        <v>209.71</v>
      </c>
      <c r="M1728" s="22" t="n">
        <f aca="false">IF(E1728&gt;0,ROUND(E1728*'UCO e Filme'!$A$2,2),0)</f>
        <v>0</v>
      </c>
      <c r="N1728" s="22" t="n">
        <f aca="false">IF(I1728&gt;0,ROUND(I1728*'UCO e Filme'!$A$11,2),0)</f>
        <v>0</v>
      </c>
      <c r="O1728" s="22" t="n">
        <f aca="false">ROUND(L1728+M1728+N1728,2)</f>
        <v>209.71</v>
      </c>
    </row>
    <row r="1729" customFormat="false" ht="11.25" hidden="false" customHeight="true" outlineLevel="0" collapsed="false">
      <c r="A1729" s="17" t="n">
        <v>30906385</v>
      </c>
      <c r="B1729" s="17" t="s">
        <v>1757</v>
      </c>
      <c r="C1729" s="23" t="n">
        <v>1</v>
      </c>
      <c r="D1729" s="25" t="s">
        <v>385</v>
      </c>
      <c r="E1729" s="19"/>
      <c r="F1729" s="21" t="n">
        <v>3</v>
      </c>
      <c r="G1729" s="21" t="n">
        <v>5</v>
      </c>
      <c r="H1729" s="21"/>
      <c r="I1729" s="21"/>
      <c r="J1729" s="21"/>
      <c r="K1729" s="22" t="n">
        <f aca="false">INDEX('Porte Honorário'!B:D,MATCH(TabJud!D1729,'Porte Honorário'!A:A,0),1)</f>
        <v>766.81</v>
      </c>
      <c r="L1729" s="22" t="n">
        <f aca="false">ROUND(C1729*K1729,2)</f>
        <v>766.81</v>
      </c>
      <c r="M1729" s="22" t="n">
        <f aca="false">IF(E1729&gt;0,ROUND(E1729*'UCO e Filme'!$A$2,2),0)</f>
        <v>0</v>
      </c>
      <c r="N1729" s="22" t="n">
        <f aca="false">IF(I1729&gt;0,ROUND(I1729*'UCO e Filme'!$A$11,2),0)</f>
        <v>0</v>
      </c>
      <c r="O1729" s="22" t="n">
        <f aca="false">ROUND(L1729+M1729+N1729,2)</f>
        <v>766.81</v>
      </c>
    </row>
    <row r="1730" customFormat="false" ht="11.25" hidden="false" customHeight="true" outlineLevel="0" collapsed="false">
      <c r="A1730" s="17" t="n">
        <v>30906393</v>
      </c>
      <c r="B1730" s="17" t="s">
        <v>1758</v>
      </c>
      <c r="C1730" s="23" t="n">
        <v>1</v>
      </c>
      <c r="D1730" s="25" t="s">
        <v>368</v>
      </c>
      <c r="E1730" s="19"/>
      <c r="F1730" s="21" t="n">
        <v>4</v>
      </c>
      <c r="G1730" s="21" t="n">
        <v>7</v>
      </c>
      <c r="H1730" s="21"/>
      <c r="I1730" s="21"/>
      <c r="J1730" s="21"/>
      <c r="K1730" s="22" t="n">
        <f aca="false">INDEX('Porte Honorário'!B:D,MATCH(TabJud!D1730,'Porte Honorário'!A:A,0),1)</f>
        <v>1794.15</v>
      </c>
      <c r="L1730" s="22" t="n">
        <f aca="false">ROUND(C1730*K1730,2)</f>
        <v>1794.15</v>
      </c>
      <c r="M1730" s="22" t="n">
        <f aca="false">IF(E1730&gt;0,ROUND(E1730*'UCO e Filme'!$A$2,2),0)</f>
        <v>0</v>
      </c>
      <c r="N1730" s="22" t="n">
        <f aca="false">IF(I1730&gt;0,ROUND(I1730*'UCO e Filme'!$A$11,2),0)</f>
        <v>0</v>
      </c>
      <c r="O1730" s="22" t="n">
        <f aca="false">ROUND(L1730+M1730+N1730,2)</f>
        <v>1794.15</v>
      </c>
    </row>
    <row r="1731" customFormat="false" ht="11.25" hidden="false" customHeight="true" outlineLevel="0" collapsed="false">
      <c r="A1731" s="17" t="n">
        <v>30906407</v>
      </c>
      <c r="B1731" s="17" t="s">
        <v>1759</v>
      </c>
      <c r="C1731" s="23" t="n">
        <v>1</v>
      </c>
      <c r="D1731" s="25" t="s">
        <v>473</v>
      </c>
      <c r="E1731" s="19"/>
      <c r="F1731" s="21" t="n">
        <v>3</v>
      </c>
      <c r="G1731" s="21" t="n">
        <v>6</v>
      </c>
      <c r="H1731" s="21"/>
      <c r="I1731" s="21"/>
      <c r="J1731" s="21"/>
      <c r="K1731" s="22" t="n">
        <f aca="false">INDEX('Porte Honorário'!B:D,MATCH(TabJud!D1731,'Porte Honorário'!A:A,0),1)</f>
        <v>1491.02</v>
      </c>
      <c r="L1731" s="22" t="n">
        <f aca="false">ROUND(C1731*K1731,2)</f>
        <v>1491.02</v>
      </c>
      <c r="M1731" s="22" t="n">
        <f aca="false">IF(E1731&gt;0,ROUND(E1731*'UCO e Filme'!$A$2,2),0)</f>
        <v>0</v>
      </c>
      <c r="N1731" s="22" t="n">
        <f aca="false">IF(I1731&gt;0,ROUND(I1731*'UCO e Filme'!$A$11,2),0)</f>
        <v>0</v>
      </c>
      <c r="O1731" s="22" t="n">
        <f aca="false">ROUND(L1731+M1731+N1731,2)</f>
        <v>1491.02</v>
      </c>
    </row>
    <row r="1732" customFormat="false" ht="11.25" hidden="false" customHeight="true" outlineLevel="0" collapsed="false">
      <c r="A1732" s="17" t="n">
        <v>30906415</v>
      </c>
      <c r="B1732" s="17" t="s">
        <v>1760</v>
      </c>
      <c r="C1732" s="23" t="n">
        <v>1</v>
      </c>
      <c r="D1732" s="25" t="s">
        <v>449</v>
      </c>
      <c r="E1732" s="19"/>
      <c r="F1732" s="21" t="n">
        <v>3</v>
      </c>
      <c r="G1732" s="21" t="n">
        <v>5</v>
      </c>
      <c r="H1732" s="21"/>
      <c r="I1732" s="21"/>
      <c r="J1732" s="21"/>
      <c r="K1732" s="22" t="n">
        <f aca="false">INDEX('Porte Honorário'!B:D,MATCH(TabJud!D1732,'Porte Honorário'!A:A,0),1)</f>
        <v>1171.51</v>
      </c>
      <c r="L1732" s="22" t="n">
        <f aca="false">ROUND(C1732*K1732,2)</f>
        <v>1171.51</v>
      </c>
      <c r="M1732" s="22" t="n">
        <f aca="false">IF(E1732&gt;0,ROUND(E1732*'UCO e Filme'!$A$2,2),0)</f>
        <v>0</v>
      </c>
      <c r="N1732" s="22" t="n">
        <f aca="false">IF(I1732&gt;0,ROUND(I1732*'UCO e Filme'!$A$11,2),0)</f>
        <v>0</v>
      </c>
      <c r="O1732" s="22" t="n">
        <f aca="false">ROUND(L1732+M1732+N1732,2)</f>
        <v>1171.51</v>
      </c>
    </row>
    <row r="1733" customFormat="false" ht="11.25" hidden="false" customHeight="true" outlineLevel="0" collapsed="false">
      <c r="A1733" s="17" t="n">
        <v>30906423</v>
      </c>
      <c r="B1733" s="17" t="s">
        <v>1761</v>
      </c>
      <c r="C1733" s="23" t="n">
        <v>1</v>
      </c>
      <c r="D1733" s="25" t="s">
        <v>490</v>
      </c>
      <c r="E1733" s="19"/>
      <c r="F1733" s="21" t="n">
        <v>3</v>
      </c>
      <c r="G1733" s="21" t="n">
        <v>6</v>
      </c>
      <c r="H1733" s="21"/>
      <c r="I1733" s="21"/>
      <c r="J1733" s="21"/>
      <c r="K1733" s="22" t="n">
        <f aca="false">INDEX('Porte Honorário'!B:D,MATCH(TabJud!D1733,'Porte Honorário'!A:A,0),1)</f>
        <v>1409.1</v>
      </c>
      <c r="L1733" s="22" t="n">
        <f aca="false">ROUND(C1733*K1733,2)</f>
        <v>1409.1</v>
      </c>
      <c r="M1733" s="22" t="n">
        <f aca="false">IF(E1733&gt;0,ROUND(E1733*'UCO e Filme'!$A$2,2),0)</f>
        <v>0</v>
      </c>
      <c r="N1733" s="22" t="n">
        <f aca="false">IF(I1733&gt;0,ROUND(I1733*'UCO e Filme'!$A$11,2),0)</f>
        <v>0</v>
      </c>
      <c r="O1733" s="22" t="n">
        <f aca="false">ROUND(L1733+M1733+N1733,2)</f>
        <v>1409.1</v>
      </c>
    </row>
    <row r="1734" customFormat="false" ht="11.25" hidden="false" customHeight="true" outlineLevel="0" collapsed="false">
      <c r="A1734" s="17" t="n">
        <v>30906431</v>
      </c>
      <c r="B1734" s="17" t="s">
        <v>1762</v>
      </c>
      <c r="C1734" s="23" t="n">
        <v>1</v>
      </c>
      <c r="D1734" s="25" t="s">
        <v>999</v>
      </c>
      <c r="E1734" s="19"/>
      <c r="F1734" s="21" t="n">
        <v>2</v>
      </c>
      <c r="G1734" s="21" t="n">
        <v>6</v>
      </c>
      <c r="H1734" s="21"/>
      <c r="I1734" s="21"/>
      <c r="J1734" s="21"/>
      <c r="K1734" s="22" t="n">
        <f aca="false">INDEX('Porte Honorário'!B:D,MATCH(TabJud!D1734,'Porte Honorário'!A:A,0),1)</f>
        <v>2449.52</v>
      </c>
      <c r="L1734" s="22" t="n">
        <f aca="false">ROUND(C1734*K1734,2)</f>
        <v>2449.52</v>
      </c>
      <c r="M1734" s="22" t="n">
        <f aca="false">IF(E1734&gt;0,ROUND(E1734*'UCO e Filme'!$A$2,2),0)</f>
        <v>0</v>
      </c>
      <c r="N1734" s="22" t="n">
        <f aca="false">IF(I1734&gt;0,ROUND(I1734*'UCO e Filme'!$A$11,2),0)</f>
        <v>0</v>
      </c>
      <c r="O1734" s="22" t="n">
        <f aca="false">ROUND(L1734+M1734+N1734,2)</f>
        <v>2449.52</v>
      </c>
    </row>
    <row r="1735" customFormat="false" ht="11.25" hidden="false" customHeight="true" outlineLevel="0" collapsed="false">
      <c r="A1735" s="17" t="n">
        <v>30906440</v>
      </c>
      <c r="B1735" s="17" t="s">
        <v>1763</v>
      </c>
      <c r="C1735" s="23" t="n">
        <v>1</v>
      </c>
      <c r="D1735" s="25" t="s">
        <v>473</v>
      </c>
      <c r="E1735" s="19"/>
      <c r="F1735" s="21" t="n">
        <v>3</v>
      </c>
      <c r="G1735" s="21" t="n">
        <v>5</v>
      </c>
      <c r="H1735" s="21"/>
      <c r="I1735" s="21"/>
      <c r="J1735" s="21"/>
      <c r="K1735" s="22" t="n">
        <f aca="false">INDEX('Porte Honorário'!B:D,MATCH(TabJud!D1735,'Porte Honorário'!A:A,0),1)</f>
        <v>1491.02</v>
      </c>
      <c r="L1735" s="22" t="n">
        <f aca="false">ROUND(C1735*K1735,2)</f>
        <v>1491.02</v>
      </c>
      <c r="M1735" s="22" t="n">
        <f aca="false">IF(E1735&gt;0,ROUND(E1735*'UCO e Filme'!$A$2,2),0)</f>
        <v>0</v>
      </c>
      <c r="N1735" s="22" t="n">
        <f aca="false">IF(I1735&gt;0,ROUND(I1735*'UCO e Filme'!$A$11,2),0)</f>
        <v>0</v>
      </c>
      <c r="O1735" s="22" t="n">
        <f aca="false">ROUND(L1735+M1735+N1735,2)</f>
        <v>1491.02</v>
      </c>
    </row>
    <row r="1736" customFormat="false" ht="11.25" hidden="false" customHeight="true" outlineLevel="0" collapsed="false">
      <c r="A1736" s="17" t="n">
        <v>30906458</v>
      </c>
      <c r="B1736" s="17" t="s">
        <v>1764</v>
      </c>
      <c r="C1736" s="23" t="n">
        <v>1</v>
      </c>
      <c r="D1736" s="25" t="s">
        <v>490</v>
      </c>
      <c r="E1736" s="19"/>
      <c r="F1736" s="21" t="n">
        <v>3</v>
      </c>
      <c r="G1736" s="21" t="n">
        <v>4</v>
      </c>
      <c r="H1736" s="21"/>
      <c r="I1736" s="21"/>
      <c r="J1736" s="21"/>
      <c r="K1736" s="22" t="n">
        <f aca="false">INDEX('Porte Honorário'!B:D,MATCH(TabJud!D1736,'Porte Honorário'!A:A,0),1)</f>
        <v>1409.1</v>
      </c>
      <c r="L1736" s="22" t="n">
        <f aca="false">ROUND(C1736*K1736,2)</f>
        <v>1409.1</v>
      </c>
      <c r="M1736" s="22" t="n">
        <f aca="false">IF(E1736&gt;0,ROUND(E1736*'UCO e Filme'!$A$2,2),0)</f>
        <v>0</v>
      </c>
      <c r="N1736" s="22" t="n">
        <f aca="false">IF(I1736&gt;0,ROUND(I1736*'UCO e Filme'!$A$11,2),0)</f>
        <v>0</v>
      </c>
      <c r="O1736" s="22" t="n">
        <f aca="false">ROUND(L1736+M1736+N1736,2)</f>
        <v>1409.1</v>
      </c>
    </row>
    <row r="1737" customFormat="false" ht="11.25" hidden="false" customHeight="true" outlineLevel="0" collapsed="false">
      <c r="A1737" s="17" t="n">
        <v>30906466</v>
      </c>
      <c r="B1737" s="17" t="s">
        <v>1765</v>
      </c>
      <c r="C1737" s="23" t="n">
        <v>1</v>
      </c>
      <c r="D1737" s="25" t="s">
        <v>368</v>
      </c>
      <c r="E1737" s="19"/>
      <c r="F1737" s="21" t="n">
        <v>3</v>
      </c>
      <c r="G1737" s="21" t="n">
        <v>6</v>
      </c>
      <c r="H1737" s="21"/>
      <c r="I1737" s="21"/>
      <c r="J1737" s="21"/>
      <c r="K1737" s="22" t="n">
        <f aca="false">INDEX('Porte Honorário'!B:D,MATCH(TabJud!D1737,'Porte Honorário'!A:A,0),1)</f>
        <v>1794.15</v>
      </c>
      <c r="L1737" s="22" t="n">
        <f aca="false">ROUND(C1737*K1737,2)</f>
        <v>1794.15</v>
      </c>
      <c r="M1737" s="22" t="n">
        <f aca="false">IF(E1737&gt;0,ROUND(E1737*'UCO e Filme'!$A$2,2),0)</f>
        <v>0</v>
      </c>
      <c r="N1737" s="22" t="n">
        <f aca="false">IF(I1737&gt;0,ROUND(I1737*'UCO e Filme'!$A$11,2),0)</f>
        <v>0</v>
      </c>
      <c r="O1737" s="22" t="n">
        <f aca="false">ROUND(L1737+M1737+N1737,2)</f>
        <v>1794.15</v>
      </c>
    </row>
    <row r="1738" customFormat="false" ht="30.95" hidden="false" customHeight="true" outlineLevel="0" collapsed="false">
      <c r="A1738" s="14" t="s">
        <v>1766</v>
      </c>
      <c r="B1738" s="14"/>
      <c r="C1738" s="14"/>
      <c r="D1738" s="14"/>
      <c r="E1738" s="14"/>
      <c r="F1738" s="14"/>
      <c r="G1738" s="14"/>
      <c r="H1738" s="14"/>
      <c r="I1738" s="14"/>
      <c r="J1738" s="14"/>
      <c r="K1738" s="14"/>
      <c r="L1738" s="14"/>
      <c r="M1738" s="14"/>
      <c r="N1738" s="14"/>
      <c r="O1738" s="14"/>
    </row>
    <row r="1739" customFormat="false" ht="27.75" hidden="false" customHeight="true" outlineLevel="0" collapsed="false">
      <c r="A1739" s="17" t="n">
        <v>30907012</v>
      </c>
      <c r="B1739" s="17" t="s">
        <v>1767</v>
      </c>
      <c r="C1739" s="23" t="n">
        <v>1</v>
      </c>
      <c r="D1739" s="25" t="s">
        <v>262</v>
      </c>
      <c r="E1739" s="19"/>
      <c r="F1739" s="21" t="n">
        <v>3</v>
      </c>
      <c r="G1739" s="21" t="n">
        <v>5</v>
      </c>
      <c r="H1739" s="21"/>
      <c r="I1739" s="21"/>
      <c r="J1739" s="21"/>
      <c r="K1739" s="22" t="n">
        <f aca="false">INDEX('Porte Honorário'!B:D,MATCH(TabJud!D1739,'Porte Honorário'!A:A,0),1)</f>
        <v>1635.2</v>
      </c>
      <c r="L1739" s="22" t="n">
        <f aca="false">ROUND(C1739*K1739,2)</f>
        <v>1635.2</v>
      </c>
      <c r="M1739" s="22" t="n">
        <f aca="false">IF(E1739&gt;0,ROUND(E1739*'UCO e Filme'!$A$2,2),0)</f>
        <v>0</v>
      </c>
      <c r="N1739" s="22" t="n">
        <f aca="false">IF(I1739&gt;0,ROUND(I1739*'UCO e Filme'!$A$11,2),0)</f>
        <v>0</v>
      </c>
      <c r="O1739" s="22" t="n">
        <f aca="false">ROUND(L1739+M1739+N1739,2)</f>
        <v>1635.2</v>
      </c>
    </row>
    <row r="1740" customFormat="false" ht="11.25" hidden="false" customHeight="true" outlineLevel="0" collapsed="false">
      <c r="A1740" s="17" t="n">
        <v>30907020</v>
      </c>
      <c r="B1740" s="17" t="s">
        <v>1768</v>
      </c>
      <c r="C1740" s="23" t="n">
        <v>1</v>
      </c>
      <c r="D1740" s="25" t="s">
        <v>262</v>
      </c>
      <c r="E1740" s="19"/>
      <c r="F1740" s="21" t="n">
        <v>3</v>
      </c>
      <c r="G1740" s="21" t="n">
        <v>5</v>
      </c>
      <c r="H1740" s="21"/>
      <c r="I1740" s="21"/>
      <c r="J1740" s="21"/>
      <c r="K1740" s="22" t="n">
        <f aca="false">INDEX('Porte Honorário'!B:D,MATCH(TabJud!D1740,'Porte Honorário'!A:A,0),1)</f>
        <v>1635.2</v>
      </c>
      <c r="L1740" s="22" t="n">
        <f aca="false">ROUND(C1740*K1740,2)</f>
        <v>1635.2</v>
      </c>
      <c r="M1740" s="22" t="n">
        <f aca="false">IF(E1740&gt;0,ROUND(E1740*'UCO e Filme'!$A$2,2),0)</f>
        <v>0</v>
      </c>
      <c r="N1740" s="22" t="n">
        <f aca="false">IF(I1740&gt;0,ROUND(I1740*'UCO e Filme'!$A$11,2),0)</f>
        <v>0</v>
      </c>
      <c r="O1740" s="22" t="n">
        <f aca="false">ROUND(L1740+M1740+N1740,2)</f>
        <v>1635.2</v>
      </c>
    </row>
    <row r="1741" customFormat="false" ht="11.25" hidden="false" customHeight="true" outlineLevel="0" collapsed="false">
      <c r="A1741" s="17" t="n">
        <v>30907039</v>
      </c>
      <c r="B1741" s="17" t="s">
        <v>1769</v>
      </c>
      <c r="C1741" s="23" t="n">
        <v>1</v>
      </c>
      <c r="D1741" s="25" t="s">
        <v>449</v>
      </c>
      <c r="E1741" s="19"/>
      <c r="F1741" s="21" t="n">
        <v>2</v>
      </c>
      <c r="G1741" s="21" t="n">
        <v>5</v>
      </c>
      <c r="H1741" s="21"/>
      <c r="I1741" s="21"/>
      <c r="J1741" s="21"/>
      <c r="K1741" s="22" t="n">
        <f aca="false">INDEX('Porte Honorário'!B:D,MATCH(TabJud!D1741,'Porte Honorário'!A:A,0),1)</f>
        <v>1171.51</v>
      </c>
      <c r="L1741" s="22" t="n">
        <f aca="false">ROUND(C1741*K1741,2)</f>
        <v>1171.51</v>
      </c>
      <c r="M1741" s="22" t="n">
        <f aca="false">IF(E1741&gt;0,ROUND(E1741*'UCO e Filme'!$A$2,2),0)</f>
        <v>0</v>
      </c>
      <c r="N1741" s="22" t="n">
        <f aca="false">IF(I1741&gt;0,ROUND(I1741*'UCO e Filme'!$A$11,2),0)</f>
        <v>0</v>
      </c>
      <c r="O1741" s="22" t="n">
        <f aca="false">ROUND(L1741+M1741+N1741,2)</f>
        <v>1171.51</v>
      </c>
    </row>
    <row r="1742" customFormat="false" ht="11.25" hidden="false" customHeight="true" outlineLevel="0" collapsed="false">
      <c r="A1742" s="17" t="n">
        <v>30907047</v>
      </c>
      <c r="B1742" s="17" t="s">
        <v>1770</v>
      </c>
      <c r="C1742" s="23" t="n">
        <v>1</v>
      </c>
      <c r="D1742" s="25" t="s">
        <v>262</v>
      </c>
      <c r="E1742" s="19"/>
      <c r="F1742" s="21" t="n">
        <v>3</v>
      </c>
      <c r="G1742" s="21" t="n">
        <v>6</v>
      </c>
      <c r="H1742" s="21"/>
      <c r="I1742" s="21"/>
      <c r="J1742" s="21"/>
      <c r="K1742" s="22" t="n">
        <f aca="false">INDEX('Porte Honorário'!B:D,MATCH(TabJud!D1742,'Porte Honorário'!A:A,0),1)</f>
        <v>1635.2</v>
      </c>
      <c r="L1742" s="22" t="n">
        <f aca="false">ROUND(C1742*K1742,2)</f>
        <v>1635.2</v>
      </c>
      <c r="M1742" s="22" t="n">
        <f aca="false">IF(E1742&gt;0,ROUND(E1742*'UCO e Filme'!$A$2,2),0)</f>
        <v>0</v>
      </c>
      <c r="N1742" s="22" t="n">
        <f aca="false">IF(I1742&gt;0,ROUND(I1742*'UCO e Filme'!$A$11,2),0)</f>
        <v>0</v>
      </c>
      <c r="O1742" s="22" t="n">
        <f aca="false">ROUND(L1742+M1742+N1742,2)</f>
        <v>1635.2</v>
      </c>
    </row>
    <row r="1743" customFormat="false" ht="11.25" hidden="false" customHeight="true" outlineLevel="0" collapsed="false">
      <c r="A1743" s="17" t="n">
        <v>30907063</v>
      </c>
      <c r="B1743" s="17" t="s">
        <v>1771</v>
      </c>
      <c r="C1743" s="23" t="n">
        <v>1</v>
      </c>
      <c r="D1743" s="25" t="s">
        <v>64</v>
      </c>
      <c r="E1743" s="19"/>
      <c r="F1743" s="21"/>
      <c r="G1743" s="21" t="n">
        <v>0</v>
      </c>
      <c r="H1743" s="21"/>
      <c r="I1743" s="21"/>
      <c r="J1743" s="21"/>
      <c r="K1743" s="22" t="n">
        <f aca="false">INDEX('Porte Honorário'!B:D,MATCH(TabJud!D1743,'Porte Honorário'!A:A,0),1)</f>
        <v>65.56</v>
      </c>
      <c r="L1743" s="22" t="n">
        <f aca="false">ROUND(C1743*K1743,2)</f>
        <v>65.56</v>
      </c>
      <c r="M1743" s="22" t="n">
        <f aca="false">IF(E1743&gt;0,ROUND(E1743*'UCO e Filme'!$A$2,2),0)</f>
        <v>0</v>
      </c>
      <c r="N1743" s="22" t="n">
        <f aca="false">IF(I1743&gt;0,ROUND(I1743*'UCO e Filme'!$A$11,2),0)</f>
        <v>0</v>
      </c>
      <c r="O1743" s="22" t="n">
        <f aca="false">ROUND(L1743+M1743+N1743,2)</f>
        <v>65.56</v>
      </c>
    </row>
    <row r="1744" customFormat="false" ht="11.25" hidden="false" customHeight="true" outlineLevel="0" collapsed="false">
      <c r="A1744" s="17" t="n">
        <v>30907071</v>
      </c>
      <c r="B1744" s="17" t="s">
        <v>1772</v>
      </c>
      <c r="C1744" s="23" t="n">
        <v>1</v>
      </c>
      <c r="D1744" s="25" t="s">
        <v>138</v>
      </c>
      <c r="E1744" s="19"/>
      <c r="F1744" s="21"/>
      <c r="G1744" s="21" t="n">
        <v>0</v>
      </c>
      <c r="H1744" s="21"/>
      <c r="I1744" s="21"/>
      <c r="J1744" s="21"/>
      <c r="K1744" s="22" t="n">
        <f aca="false">INDEX('Porte Honorário'!B:D,MATCH(TabJud!D1744,'Porte Honorário'!A:A,0),1)</f>
        <v>32.78</v>
      </c>
      <c r="L1744" s="22" t="n">
        <f aca="false">ROUND(C1744*K1744,2)</f>
        <v>32.78</v>
      </c>
      <c r="M1744" s="22" t="n">
        <f aca="false">IF(E1744&gt;0,ROUND(E1744*'UCO e Filme'!$A$2,2),0)</f>
        <v>0</v>
      </c>
      <c r="N1744" s="22" t="n">
        <f aca="false">IF(I1744&gt;0,ROUND(I1744*'UCO e Filme'!$A$11,2),0)</f>
        <v>0</v>
      </c>
      <c r="O1744" s="22" t="n">
        <f aca="false">ROUND(L1744+M1744+N1744,2)</f>
        <v>32.78</v>
      </c>
    </row>
    <row r="1745" customFormat="false" ht="11.25" hidden="false" customHeight="true" outlineLevel="0" collapsed="false">
      <c r="A1745" s="17" t="n">
        <v>30907080</v>
      </c>
      <c r="B1745" s="17" t="s">
        <v>1773</v>
      </c>
      <c r="C1745" s="23" t="n">
        <v>1</v>
      </c>
      <c r="D1745" s="25" t="s">
        <v>310</v>
      </c>
      <c r="E1745" s="19"/>
      <c r="F1745" s="21" t="n">
        <v>2</v>
      </c>
      <c r="G1745" s="21" t="n">
        <v>4</v>
      </c>
      <c r="H1745" s="21"/>
      <c r="I1745" s="21"/>
      <c r="J1745" s="21"/>
      <c r="K1745" s="22" t="n">
        <f aca="false">INDEX('Porte Honorário'!B:D,MATCH(TabJud!D1745,'Porte Honorário'!A:A,0),1)</f>
        <v>802.86</v>
      </c>
      <c r="L1745" s="22" t="n">
        <f aca="false">ROUND(C1745*K1745,2)</f>
        <v>802.86</v>
      </c>
      <c r="M1745" s="22" t="n">
        <f aca="false">IF(E1745&gt;0,ROUND(E1745*'UCO e Filme'!$A$2,2),0)</f>
        <v>0</v>
      </c>
      <c r="N1745" s="22" t="n">
        <f aca="false">IF(I1745&gt;0,ROUND(I1745*'UCO e Filme'!$A$11,2),0)</f>
        <v>0</v>
      </c>
      <c r="O1745" s="22" t="n">
        <f aca="false">ROUND(L1745+M1745+N1745,2)</f>
        <v>802.86</v>
      </c>
    </row>
    <row r="1746" customFormat="false" ht="11.25" hidden="false" customHeight="true" outlineLevel="0" collapsed="false">
      <c r="A1746" s="17" t="n">
        <v>30907098</v>
      </c>
      <c r="B1746" s="17" t="s">
        <v>1774</v>
      </c>
      <c r="C1746" s="23" t="n">
        <v>1</v>
      </c>
      <c r="D1746" s="25" t="s">
        <v>296</v>
      </c>
      <c r="E1746" s="19"/>
      <c r="F1746" s="21" t="n">
        <v>3</v>
      </c>
      <c r="G1746" s="21" t="n">
        <v>4</v>
      </c>
      <c r="H1746" s="21"/>
      <c r="I1746" s="21"/>
      <c r="J1746" s="21"/>
      <c r="K1746" s="22" t="n">
        <f aca="false">INDEX('Porte Honorário'!B:D,MATCH(TabJud!D1746,'Porte Honorário'!A:A,0),1)</f>
        <v>709.46</v>
      </c>
      <c r="L1746" s="22" t="n">
        <f aca="false">ROUND(C1746*K1746,2)</f>
        <v>709.46</v>
      </c>
      <c r="M1746" s="22" t="n">
        <f aca="false">IF(E1746&gt;0,ROUND(E1746*'UCO e Filme'!$A$2,2),0)</f>
        <v>0</v>
      </c>
      <c r="N1746" s="22" t="n">
        <f aca="false">IF(I1746&gt;0,ROUND(I1746*'UCO e Filme'!$A$11,2),0)</f>
        <v>0</v>
      </c>
      <c r="O1746" s="22" t="n">
        <f aca="false">ROUND(L1746+M1746+N1746,2)</f>
        <v>709.46</v>
      </c>
    </row>
    <row r="1747" customFormat="false" ht="11.25" hidden="false" customHeight="true" outlineLevel="0" collapsed="false">
      <c r="A1747" s="17" t="n">
        <v>30907101</v>
      </c>
      <c r="B1747" s="17" t="s">
        <v>1775</v>
      </c>
      <c r="C1747" s="23" t="n">
        <v>1</v>
      </c>
      <c r="D1747" s="25" t="s">
        <v>449</v>
      </c>
      <c r="E1747" s="19"/>
      <c r="F1747" s="21" t="n">
        <v>2</v>
      </c>
      <c r="G1747" s="21" t="n">
        <v>4</v>
      </c>
      <c r="H1747" s="21"/>
      <c r="I1747" s="21"/>
      <c r="J1747" s="21"/>
      <c r="K1747" s="22" t="n">
        <f aca="false">INDEX('Porte Honorário'!B:D,MATCH(TabJud!D1747,'Porte Honorário'!A:A,0),1)</f>
        <v>1171.51</v>
      </c>
      <c r="L1747" s="22" t="n">
        <f aca="false">ROUND(C1747*K1747,2)</f>
        <v>1171.51</v>
      </c>
      <c r="M1747" s="22" t="n">
        <f aca="false">IF(E1747&gt;0,ROUND(E1747*'UCO e Filme'!$A$2,2),0)</f>
        <v>0</v>
      </c>
      <c r="N1747" s="22" t="n">
        <f aca="false">IF(I1747&gt;0,ROUND(I1747*'UCO e Filme'!$A$11,2),0)</f>
        <v>0</v>
      </c>
      <c r="O1747" s="22" t="n">
        <f aca="false">ROUND(L1747+M1747+N1747,2)</f>
        <v>1171.51</v>
      </c>
    </row>
    <row r="1748" customFormat="false" ht="11.25" hidden="false" customHeight="true" outlineLevel="0" collapsed="false">
      <c r="A1748" s="17" t="n">
        <v>30907110</v>
      </c>
      <c r="B1748" s="17" t="s">
        <v>1776</v>
      </c>
      <c r="C1748" s="23" t="n">
        <v>1</v>
      </c>
      <c r="D1748" s="25" t="s">
        <v>262</v>
      </c>
      <c r="E1748" s="19"/>
      <c r="F1748" s="21" t="n">
        <v>2</v>
      </c>
      <c r="G1748" s="21" t="n">
        <v>4</v>
      </c>
      <c r="H1748" s="21"/>
      <c r="I1748" s="21"/>
      <c r="J1748" s="21"/>
      <c r="K1748" s="22" t="n">
        <f aca="false">INDEX('Porte Honorário'!B:D,MATCH(TabJud!D1748,'Porte Honorário'!A:A,0),1)</f>
        <v>1635.2</v>
      </c>
      <c r="L1748" s="22" t="n">
        <f aca="false">ROUND(C1748*K1748,2)</f>
        <v>1635.2</v>
      </c>
      <c r="M1748" s="22" t="n">
        <f aca="false">IF(E1748&gt;0,ROUND(E1748*'UCO e Filme'!$A$2,2),0)</f>
        <v>0</v>
      </c>
      <c r="N1748" s="22" t="n">
        <f aca="false">IF(I1748&gt;0,ROUND(I1748*'UCO e Filme'!$A$11,2),0)</f>
        <v>0</v>
      </c>
      <c r="O1748" s="22" t="n">
        <f aca="false">ROUND(L1748+M1748+N1748,2)</f>
        <v>1635.2</v>
      </c>
    </row>
    <row r="1749" customFormat="false" ht="11.25" hidden="false" customHeight="true" outlineLevel="0" collapsed="false">
      <c r="A1749" s="17" t="n">
        <v>30907128</v>
      </c>
      <c r="B1749" s="17" t="s">
        <v>1777</v>
      </c>
      <c r="C1749" s="23" t="n">
        <v>1</v>
      </c>
      <c r="D1749" s="25" t="s">
        <v>262</v>
      </c>
      <c r="E1749" s="19"/>
      <c r="F1749" s="21" t="n">
        <v>3</v>
      </c>
      <c r="G1749" s="21" t="n">
        <v>4</v>
      </c>
      <c r="H1749" s="21"/>
      <c r="I1749" s="21"/>
      <c r="J1749" s="21"/>
      <c r="K1749" s="22" t="n">
        <f aca="false">INDEX('Porte Honorário'!B:D,MATCH(TabJud!D1749,'Porte Honorário'!A:A,0),1)</f>
        <v>1635.2</v>
      </c>
      <c r="L1749" s="22" t="n">
        <f aca="false">ROUND(C1749*K1749,2)</f>
        <v>1635.2</v>
      </c>
      <c r="M1749" s="22" t="n">
        <f aca="false">IF(E1749&gt;0,ROUND(E1749*'UCO e Filme'!$A$2,2),0)</f>
        <v>0</v>
      </c>
      <c r="N1749" s="22" t="n">
        <f aca="false">IF(I1749&gt;0,ROUND(I1749*'UCO e Filme'!$A$11,2),0)</f>
        <v>0</v>
      </c>
      <c r="O1749" s="22" t="n">
        <f aca="false">ROUND(L1749+M1749+N1749,2)</f>
        <v>1635.2</v>
      </c>
    </row>
    <row r="1750" customFormat="false" ht="11.25" hidden="false" customHeight="true" outlineLevel="0" collapsed="false">
      <c r="A1750" s="17" t="n">
        <v>30907136</v>
      </c>
      <c r="B1750" s="17" t="s">
        <v>1778</v>
      </c>
      <c r="C1750" s="23" t="n">
        <v>1</v>
      </c>
      <c r="D1750" s="25" t="s">
        <v>449</v>
      </c>
      <c r="E1750" s="19"/>
      <c r="F1750" s="21" t="n">
        <v>2</v>
      </c>
      <c r="G1750" s="21" t="n">
        <v>5</v>
      </c>
      <c r="H1750" s="21"/>
      <c r="I1750" s="21"/>
      <c r="J1750" s="21"/>
      <c r="K1750" s="22" t="n">
        <f aca="false">INDEX('Porte Honorário'!B:D,MATCH(TabJud!D1750,'Porte Honorário'!A:A,0),1)</f>
        <v>1171.51</v>
      </c>
      <c r="L1750" s="22" t="n">
        <f aca="false">ROUND(C1750*K1750,2)</f>
        <v>1171.51</v>
      </c>
      <c r="M1750" s="22" t="n">
        <f aca="false">IF(E1750&gt;0,ROUND(E1750*'UCO e Filme'!$A$2,2),0)</f>
        <v>0</v>
      </c>
      <c r="N1750" s="22" t="n">
        <f aca="false">IF(I1750&gt;0,ROUND(I1750*'UCO e Filme'!$A$11,2),0)</f>
        <v>0</v>
      </c>
      <c r="O1750" s="22" t="n">
        <f aca="false">ROUND(L1750+M1750+N1750,2)</f>
        <v>1171.51</v>
      </c>
    </row>
    <row r="1751" customFormat="false" ht="11.25" hidden="false" customHeight="true" outlineLevel="0" collapsed="false">
      <c r="A1751" s="17" t="n">
        <v>30907144</v>
      </c>
      <c r="B1751" s="17" t="s">
        <v>1779</v>
      </c>
      <c r="C1751" s="23" t="n">
        <v>1</v>
      </c>
      <c r="D1751" s="25" t="s">
        <v>296</v>
      </c>
      <c r="E1751" s="19"/>
      <c r="F1751" s="21" t="n">
        <v>1</v>
      </c>
      <c r="G1751" s="21" t="n">
        <v>3</v>
      </c>
      <c r="H1751" s="21"/>
      <c r="I1751" s="21"/>
      <c r="J1751" s="21"/>
      <c r="K1751" s="22" t="n">
        <f aca="false">INDEX('Porte Honorário'!B:D,MATCH(TabJud!D1751,'Porte Honorário'!A:A,0),1)</f>
        <v>709.46</v>
      </c>
      <c r="L1751" s="22" t="n">
        <f aca="false">ROUND(C1751*K1751,2)</f>
        <v>709.46</v>
      </c>
      <c r="M1751" s="22" t="n">
        <f aca="false">IF(E1751&gt;0,ROUND(E1751*'UCO e Filme'!$A$2,2),0)</f>
        <v>0</v>
      </c>
      <c r="N1751" s="22" t="n">
        <f aca="false">IF(I1751&gt;0,ROUND(I1751*'UCO e Filme'!$A$11,2),0)</f>
        <v>0</v>
      </c>
      <c r="O1751" s="22" t="n">
        <f aca="false">ROUND(L1751+M1751+N1751,2)</f>
        <v>709.46</v>
      </c>
    </row>
    <row r="1752" customFormat="false" ht="22.5" hidden="false" customHeight="true" outlineLevel="0" collapsed="false">
      <c r="A1752" s="17" t="n">
        <v>30907152</v>
      </c>
      <c r="B1752" s="17" t="s">
        <v>1780</v>
      </c>
      <c r="C1752" s="23" t="n">
        <v>1</v>
      </c>
      <c r="D1752" s="25" t="s">
        <v>93</v>
      </c>
      <c r="E1752" s="19"/>
      <c r="F1752" s="21"/>
      <c r="G1752" s="21" t="n">
        <v>0</v>
      </c>
      <c r="H1752" s="21"/>
      <c r="I1752" s="21"/>
      <c r="J1752" s="21"/>
      <c r="K1752" s="22" t="n">
        <f aca="false">INDEX('Porte Honorário'!B:D,MATCH(TabJud!D1752,'Porte Honorário'!A:A,0),1)</f>
        <v>250.68</v>
      </c>
      <c r="L1752" s="22" t="n">
        <f aca="false">ROUND(C1752*K1752,2)</f>
        <v>250.68</v>
      </c>
      <c r="M1752" s="22" t="n">
        <f aca="false">IF(E1752&gt;0,ROUND(E1752*'UCO e Filme'!$A$2,2),0)</f>
        <v>0</v>
      </c>
      <c r="N1752" s="22" t="n">
        <f aca="false">IF(I1752&gt;0,ROUND(I1752*'UCO e Filme'!$A$11,2),0)</f>
        <v>0</v>
      </c>
      <c r="O1752" s="22" t="n">
        <f aca="false">ROUND(L1752+M1752+N1752,2)</f>
        <v>250.68</v>
      </c>
    </row>
    <row r="1753" customFormat="false" ht="14.45" hidden="false" customHeight="true" outlineLevel="0" collapsed="false">
      <c r="A1753" s="15" t="s">
        <v>1781</v>
      </c>
      <c r="B1753" s="15"/>
      <c r="C1753" s="15"/>
      <c r="D1753" s="15"/>
      <c r="E1753" s="15"/>
      <c r="F1753" s="15"/>
      <c r="G1753" s="15"/>
      <c r="H1753" s="15"/>
      <c r="I1753" s="15"/>
      <c r="J1753" s="15"/>
      <c r="K1753" s="15"/>
      <c r="L1753" s="15"/>
      <c r="M1753" s="15"/>
      <c r="N1753" s="15"/>
      <c r="O1753" s="15"/>
    </row>
    <row r="1754" customFormat="false" ht="22.5" hidden="false" customHeight="true" outlineLevel="0" collapsed="false">
      <c r="A1754" s="15" t="s">
        <v>1782</v>
      </c>
      <c r="B1754" s="15"/>
      <c r="C1754" s="15"/>
      <c r="D1754" s="15"/>
      <c r="E1754" s="15"/>
      <c r="F1754" s="15"/>
      <c r="G1754" s="15"/>
      <c r="H1754" s="15"/>
      <c r="I1754" s="15"/>
      <c r="J1754" s="15"/>
      <c r="K1754" s="15"/>
      <c r="L1754" s="15"/>
      <c r="M1754" s="15"/>
      <c r="N1754" s="15"/>
      <c r="O1754" s="15"/>
    </row>
    <row r="1755" customFormat="false" ht="22.5" hidden="false" customHeight="true" outlineLevel="0" collapsed="false">
      <c r="A1755" s="15" t="s">
        <v>1783</v>
      </c>
      <c r="B1755" s="15"/>
      <c r="C1755" s="15"/>
      <c r="D1755" s="15"/>
      <c r="E1755" s="15"/>
      <c r="F1755" s="15"/>
      <c r="G1755" s="15"/>
      <c r="H1755" s="15"/>
      <c r="I1755" s="15"/>
      <c r="J1755" s="15"/>
      <c r="K1755" s="15"/>
      <c r="L1755" s="15"/>
      <c r="M1755" s="15"/>
      <c r="N1755" s="15"/>
      <c r="O1755" s="15"/>
    </row>
    <row r="1756" customFormat="false" ht="22.5" hidden="false" customHeight="true" outlineLevel="0" collapsed="false">
      <c r="A1756" s="15" t="s">
        <v>1784</v>
      </c>
      <c r="B1756" s="15"/>
      <c r="C1756" s="15"/>
      <c r="D1756" s="15"/>
      <c r="E1756" s="15"/>
      <c r="F1756" s="15"/>
      <c r="G1756" s="15"/>
      <c r="H1756" s="15"/>
      <c r="I1756" s="15"/>
      <c r="J1756" s="15"/>
      <c r="K1756" s="15"/>
      <c r="L1756" s="15"/>
      <c r="M1756" s="15"/>
      <c r="N1756" s="15"/>
      <c r="O1756" s="15"/>
    </row>
    <row r="1757" customFormat="false" ht="22.5" hidden="false" customHeight="true" outlineLevel="0" collapsed="false">
      <c r="A1757" s="15" t="s">
        <v>1785</v>
      </c>
      <c r="B1757" s="15"/>
      <c r="C1757" s="15"/>
      <c r="D1757" s="15"/>
      <c r="E1757" s="15"/>
      <c r="F1757" s="15"/>
      <c r="G1757" s="15"/>
      <c r="H1757" s="15"/>
      <c r="I1757" s="15"/>
      <c r="J1757" s="15"/>
      <c r="K1757" s="15"/>
      <c r="L1757" s="15"/>
      <c r="M1757" s="15"/>
      <c r="N1757" s="15"/>
      <c r="O1757" s="15"/>
    </row>
    <row r="1758" customFormat="false" ht="22.5" hidden="false" customHeight="true" outlineLevel="0" collapsed="false">
      <c r="A1758" s="15" t="s">
        <v>1786</v>
      </c>
      <c r="B1758" s="15"/>
      <c r="C1758" s="15"/>
      <c r="D1758" s="15"/>
      <c r="E1758" s="15"/>
      <c r="F1758" s="15"/>
      <c r="G1758" s="15"/>
      <c r="H1758" s="15"/>
      <c r="I1758" s="15"/>
      <c r="J1758" s="15"/>
      <c r="K1758" s="15"/>
      <c r="L1758" s="15"/>
      <c r="M1758" s="15"/>
      <c r="N1758" s="15"/>
      <c r="O1758" s="15"/>
    </row>
    <row r="1759" customFormat="false" ht="22.5" hidden="false" customHeight="true" outlineLevel="0" collapsed="false">
      <c r="A1759" s="15" t="s">
        <v>1787</v>
      </c>
      <c r="B1759" s="15"/>
      <c r="C1759" s="15"/>
      <c r="D1759" s="15"/>
      <c r="E1759" s="15"/>
      <c r="F1759" s="15"/>
      <c r="G1759" s="15"/>
      <c r="H1759" s="15"/>
      <c r="I1759" s="15"/>
      <c r="J1759" s="15"/>
      <c r="K1759" s="15"/>
      <c r="L1759" s="15"/>
      <c r="M1759" s="15"/>
      <c r="N1759" s="15"/>
      <c r="O1759" s="15"/>
    </row>
    <row r="1760" customFormat="false" ht="22.5" hidden="false" customHeight="true" outlineLevel="0" collapsed="false">
      <c r="A1760" s="15" t="s">
        <v>1788</v>
      </c>
      <c r="B1760" s="15"/>
      <c r="C1760" s="15"/>
      <c r="D1760" s="15"/>
      <c r="E1760" s="15"/>
      <c r="F1760" s="15"/>
      <c r="G1760" s="15"/>
      <c r="H1760" s="15"/>
      <c r="I1760" s="15"/>
      <c r="J1760" s="15"/>
      <c r="K1760" s="15"/>
      <c r="L1760" s="15"/>
      <c r="M1760" s="15"/>
      <c r="N1760" s="15"/>
      <c r="O1760" s="15"/>
    </row>
    <row r="1761" customFormat="false" ht="22.5" hidden="false" customHeight="true" outlineLevel="0" collapsed="false">
      <c r="A1761" s="15" t="s">
        <v>1789</v>
      </c>
      <c r="B1761" s="15"/>
      <c r="C1761" s="15"/>
      <c r="D1761" s="15"/>
      <c r="E1761" s="15"/>
      <c r="F1761" s="15"/>
      <c r="G1761" s="15"/>
      <c r="H1761" s="15"/>
      <c r="I1761" s="15"/>
      <c r="J1761" s="15"/>
      <c r="K1761" s="15"/>
      <c r="L1761" s="15"/>
      <c r="M1761" s="15"/>
      <c r="N1761" s="15"/>
      <c r="O1761" s="15"/>
    </row>
    <row r="1762" customFormat="false" ht="22.5" hidden="false" customHeight="true" outlineLevel="0" collapsed="false">
      <c r="A1762" s="15" t="s">
        <v>1790</v>
      </c>
      <c r="B1762" s="15"/>
      <c r="C1762" s="15"/>
      <c r="D1762" s="15"/>
      <c r="E1762" s="15"/>
      <c r="F1762" s="15"/>
      <c r="G1762" s="15"/>
      <c r="H1762" s="15"/>
      <c r="I1762" s="15"/>
      <c r="J1762" s="15"/>
      <c r="K1762" s="15"/>
      <c r="L1762" s="15"/>
      <c r="M1762" s="15"/>
      <c r="N1762" s="15"/>
      <c r="O1762" s="15"/>
    </row>
    <row r="1763" customFormat="false" ht="30.95" hidden="false" customHeight="true" outlineLevel="0" collapsed="false">
      <c r="A1763" s="14" t="s">
        <v>1791</v>
      </c>
      <c r="B1763" s="14"/>
      <c r="C1763" s="14"/>
      <c r="D1763" s="14"/>
      <c r="E1763" s="14"/>
      <c r="F1763" s="14"/>
      <c r="G1763" s="14"/>
      <c r="H1763" s="14"/>
      <c r="I1763" s="14"/>
      <c r="J1763" s="14"/>
      <c r="K1763" s="14"/>
      <c r="L1763" s="14"/>
      <c r="M1763" s="14"/>
      <c r="N1763" s="14"/>
      <c r="O1763" s="14"/>
    </row>
    <row r="1764" customFormat="false" ht="27.75" hidden="false" customHeight="true" outlineLevel="0" collapsed="false">
      <c r="A1764" s="17" t="n">
        <v>30908019</v>
      </c>
      <c r="B1764" s="17" t="s">
        <v>1792</v>
      </c>
      <c r="C1764" s="23" t="n">
        <v>1</v>
      </c>
      <c r="D1764" s="25" t="s">
        <v>262</v>
      </c>
      <c r="E1764" s="19"/>
      <c r="F1764" s="21" t="n">
        <v>4</v>
      </c>
      <c r="G1764" s="21" t="n">
        <v>7</v>
      </c>
      <c r="H1764" s="21"/>
      <c r="I1764" s="21"/>
      <c r="J1764" s="21"/>
      <c r="K1764" s="22" t="n">
        <f aca="false">INDEX('Porte Honorário'!B:D,MATCH(TabJud!D1764,'Porte Honorário'!A:A,0),1)</f>
        <v>1635.2</v>
      </c>
      <c r="L1764" s="22" t="n">
        <f aca="false">ROUND(C1764*K1764,2)</f>
        <v>1635.2</v>
      </c>
      <c r="M1764" s="22" t="n">
        <f aca="false">IF(E1764&gt;0,ROUND(E1764*'UCO e Filme'!$A$2,2),0)</f>
        <v>0</v>
      </c>
      <c r="N1764" s="22" t="n">
        <f aca="false">IF(I1764&gt;0,ROUND(I1764*'UCO e Filme'!$A$11,2),0)</f>
        <v>0</v>
      </c>
      <c r="O1764" s="22" t="n">
        <f aca="false">ROUND(L1764+M1764+N1764,2)</f>
        <v>1635.2</v>
      </c>
    </row>
    <row r="1765" customFormat="false" ht="11.25" hidden="false" customHeight="true" outlineLevel="0" collapsed="false">
      <c r="A1765" s="17" t="n">
        <v>30908027</v>
      </c>
      <c r="B1765" s="17" t="s">
        <v>1793</v>
      </c>
      <c r="C1765" s="23" t="n">
        <v>1</v>
      </c>
      <c r="D1765" s="25" t="s">
        <v>264</v>
      </c>
      <c r="E1765" s="19"/>
      <c r="F1765" s="21" t="n">
        <v>2</v>
      </c>
      <c r="G1765" s="21" t="n">
        <v>4</v>
      </c>
      <c r="H1765" s="21"/>
      <c r="I1765" s="21"/>
      <c r="J1765" s="21"/>
      <c r="K1765" s="22" t="n">
        <f aca="false">INDEX('Porte Honorário'!B:D,MATCH(TabJud!D1765,'Porte Honorário'!A:A,0),1)</f>
        <v>852.02</v>
      </c>
      <c r="L1765" s="22" t="n">
        <f aca="false">ROUND(C1765*K1765,2)</f>
        <v>852.02</v>
      </c>
      <c r="M1765" s="22" t="n">
        <f aca="false">IF(E1765&gt;0,ROUND(E1765*'UCO e Filme'!$A$2,2),0)</f>
        <v>0</v>
      </c>
      <c r="N1765" s="22" t="n">
        <f aca="false">IF(I1765&gt;0,ROUND(I1765*'UCO e Filme'!$A$11,2),0)</f>
        <v>0</v>
      </c>
      <c r="O1765" s="22" t="n">
        <f aca="false">ROUND(L1765+M1765+N1765,2)</f>
        <v>852.02</v>
      </c>
    </row>
    <row r="1766" customFormat="false" ht="11.25" hidden="false" customHeight="true" outlineLevel="0" collapsed="false">
      <c r="A1766" s="17" t="n">
        <v>30908035</v>
      </c>
      <c r="B1766" s="17" t="s">
        <v>1794</v>
      </c>
      <c r="C1766" s="23" t="n">
        <v>1</v>
      </c>
      <c r="D1766" s="25" t="s">
        <v>473</v>
      </c>
      <c r="E1766" s="19"/>
      <c r="F1766" s="21" t="n">
        <v>3</v>
      </c>
      <c r="G1766" s="21" t="n">
        <v>6</v>
      </c>
      <c r="H1766" s="21"/>
      <c r="I1766" s="21"/>
      <c r="J1766" s="21"/>
      <c r="K1766" s="22" t="n">
        <f aca="false">INDEX('Porte Honorário'!B:D,MATCH(TabJud!D1766,'Porte Honorário'!A:A,0),1)</f>
        <v>1491.02</v>
      </c>
      <c r="L1766" s="22" t="n">
        <f aca="false">ROUND(C1766*K1766,2)</f>
        <v>1491.02</v>
      </c>
      <c r="M1766" s="22" t="n">
        <f aca="false">IF(E1766&gt;0,ROUND(E1766*'UCO e Filme'!$A$2,2),0)</f>
        <v>0</v>
      </c>
      <c r="N1766" s="22" t="n">
        <f aca="false">IF(I1766&gt;0,ROUND(I1766*'UCO e Filme'!$A$11,2),0)</f>
        <v>0</v>
      </c>
      <c r="O1766" s="22" t="n">
        <f aca="false">ROUND(L1766+M1766+N1766,2)</f>
        <v>1491.02</v>
      </c>
    </row>
    <row r="1767" customFormat="false" ht="11.25" hidden="false" customHeight="true" outlineLevel="0" collapsed="false">
      <c r="A1767" s="17" t="n">
        <v>30908043</v>
      </c>
      <c r="B1767" s="17" t="s">
        <v>1795</v>
      </c>
      <c r="C1767" s="23" t="n">
        <v>1</v>
      </c>
      <c r="D1767" s="25" t="s">
        <v>385</v>
      </c>
      <c r="E1767" s="19"/>
      <c r="F1767" s="21" t="n">
        <v>2</v>
      </c>
      <c r="G1767" s="21" t="n">
        <v>4</v>
      </c>
      <c r="H1767" s="21"/>
      <c r="I1767" s="21"/>
      <c r="J1767" s="21"/>
      <c r="K1767" s="22" t="n">
        <f aca="false">INDEX('Porte Honorário'!B:D,MATCH(TabJud!D1767,'Porte Honorário'!A:A,0),1)</f>
        <v>766.81</v>
      </c>
      <c r="L1767" s="22" t="n">
        <f aca="false">ROUND(C1767*K1767,2)</f>
        <v>766.81</v>
      </c>
      <c r="M1767" s="22" t="n">
        <f aca="false">IF(E1767&gt;0,ROUND(E1767*'UCO e Filme'!$A$2,2),0)</f>
        <v>0</v>
      </c>
      <c r="N1767" s="22" t="n">
        <f aca="false">IF(I1767&gt;0,ROUND(I1767*'UCO e Filme'!$A$11,2),0)</f>
        <v>0</v>
      </c>
      <c r="O1767" s="22" t="n">
        <f aca="false">ROUND(L1767+M1767+N1767,2)</f>
        <v>766.81</v>
      </c>
    </row>
    <row r="1768" customFormat="false" ht="11.25" hidden="false" customHeight="true" outlineLevel="0" collapsed="false">
      <c r="A1768" s="17" t="n">
        <v>30908051</v>
      </c>
      <c r="B1768" s="17" t="s">
        <v>1796</v>
      </c>
      <c r="C1768" s="23" t="n">
        <v>1</v>
      </c>
      <c r="D1768" s="25" t="s">
        <v>473</v>
      </c>
      <c r="E1768" s="19"/>
      <c r="F1768" s="21" t="n">
        <v>3</v>
      </c>
      <c r="G1768" s="21" t="n">
        <v>7</v>
      </c>
      <c r="H1768" s="21"/>
      <c r="I1768" s="21"/>
      <c r="J1768" s="21"/>
      <c r="K1768" s="22" t="n">
        <f aca="false">INDEX('Porte Honorário'!B:D,MATCH(TabJud!D1768,'Porte Honorário'!A:A,0),1)</f>
        <v>1491.02</v>
      </c>
      <c r="L1768" s="22" t="n">
        <f aca="false">ROUND(C1768*K1768,2)</f>
        <v>1491.02</v>
      </c>
      <c r="M1768" s="22" t="n">
        <f aca="false">IF(E1768&gt;0,ROUND(E1768*'UCO e Filme'!$A$2,2),0)</f>
        <v>0</v>
      </c>
      <c r="N1768" s="22" t="n">
        <f aca="false">IF(I1768&gt;0,ROUND(I1768*'UCO e Filme'!$A$11,2),0)</f>
        <v>0</v>
      </c>
      <c r="O1768" s="22" t="n">
        <f aca="false">ROUND(L1768+M1768+N1768,2)</f>
        <v>1491.02</v>
      </c>
    </row>
    <row r="1769" customFormat="false" ht="11.25" hidden="false" customHeight="true" outlineLevel="0" collapsed="false">
      <c r="A1769" s="17" t="n">
        <v>30908060</v>
      </c>
      <c r="B1769" s="17" t="s">
        <v>1797</v>
      </c>
      <c r="C1769" s="23" t="n">
        <v>1</v>
      </c>
      <c r="D1769" s="25" t="s">
        <v>335</v>
      </c>
      <c r="E1769" s="19"/>
      <c r="F1769" s="21" t="n">
        <v>3</v>
      </c>
      <c r="G1769" s="21" t="n">
        <v>6</v>
      </c>
      <c r="H1769" s="21"/>
      <c r="I1769" s="21"/>
      <c r="J1769" s="21"/>
      <c r="K1769" s="22" t="n">
        <f aca="false">INDEX('Porte Honorário'!B:D,MATCH(TabJud!D1769,'Porte Honorário'!A:A,0),1)</f>
        <v>1091.25</v>
      </c>
      <c r="L1769" s="22" t="n">
        <f aca="false">ROUND(C1769*K1769,2)</f>
        <v>1091.25</v>
      </c>
      <c r="M1769" s="22" t="n">
        <f aca="false">IF(E1769&gt;0,ROUND(E1769*'UCO e Filme'!$A$2,2),0)</f>
        <v>0</v>
      </c>
      <c r="N1769" s="22" t="n">
        <f aca="false">IF(I1769&gt;0,ROUND(I1769*'UCO e Filme'!$A$11,2),0)</f>
        <v>0</v>
      </c>
      <c r="O1769" s="22" t="n">
        <f aca="false">ROUND(L1769+M1769+N1769,2)</f>
        <v>1091.25</v>
      </c>
    </row>
    <row r="1770" customFormat="false" ht="11.25" hidden="false" customHeight="true" outlineLevel="0" collapsed="false">
      <c r="A1770" s="17" t="n">
        <v>30908078</v>
      </c>
      <c r="B1770" s="17" t="s">
        <v>1798</v>
      </c>
      <c r="C1770" s="23" t="n">
        <v>1</v>
      </c>
      <c r="D1770" s="25" t="s">
        <v>71</v>
      </c>
      <c r="E1770" s="19"/>
      <c r="F1770" s="21" t="n">
        <v>2</v>
      </c>
      <c r="G1770" s="21" t="n">
        <v>2</v>
      </c>
      <c r="H1770" s="21"/>
      <c r="I1770" s="21"/>
      <c r="J1770" s="21"/>
      <c r="K1770" s="22" t="n">
        <f aca="false">INDEX('Porte Honorário'!B:D,MATCH(TabJud!D1770,'Porte Honorário'!A:A,0),1)</f>
        <v>309.68</v>
      </c>
      <c r="L1770" s="22" t="n">
        <f aca="false">ROUND(C1770*K1770,2)</f>
        <v>309.68</v>
      </c>
      <c r="M1770" s="22" t="n">
        <f aca="false">IF(E1770&gt;0,ROUND(E1770*'UCO e Filme'!$A$2,2),0)</f>
        <v>0</v>
      </c>
      <c r="N1770" s="22" t="n">
        <f aca="false">IF(I1770&gt;0,ROUND(I1770*'UCO e Filme'!$A$11,2),0)</f>
        <v>0</v>
      </c>
      <c r="O1770" s="22" t="n">
        <f aca="false">ROUND(L1770+M1770+N1770,2)</f>
        <v>309.68</v>
      </c>
    </row>
    <row r="1771" customFormat="false" ht="11.25" hidden="false" customHeight="true" outlineLevel="0" collapsed="false">
      <c r="A1771" s="17" t="n">
        <v>30908086</v>
      </c>
      <c r="B1771" s="17" t="s">
        <v>1799</v>
      </c>
      <c r="C1771" s="23" t="n">
        <v>1</v>
      </c>
      <c r="D1771" s="25" t="s">
        <v>262</v>
      </c>
      <c r="E1771" s="19"/>
      <c r="F1771" s="21" t="n">
        <v>4</v>
      </c>
      <c r="G1771" s="21" t="n">
        <v>7</v>
      </c>
      <c r="H1771" s="21"/>
      <c r="I1771" s="21"/>
      <c r="J1771" s="21"/>
      <c r="K1771" s="22" t="n">
        <f aca="false">INDEX('Porte Honorário'!B:D,MATCH(TabJud!D1771,'Porte Honorário'!A:A,0),1)</f>
        <v>1635.2</v>
      </c>
      <c r="L1771" s="22" t="n">
        <f aca="false">ROUND(C1771*K1771,2)</f>
        <v>1635.2</v>
      </c>
      <c r="M1771" s="22" t="n">
        <f aca="false">IF(E1771&gt;0,ROUND(E1771*'UCO e Filme'!$A$2,2),0)</f>
        <v>0</v>
      </c>
      <c r="N1771" s="22" t="n">
        <f aca="false">IF(I1771&gt;0,ROUND(I1771*'UCO e Filme'!$A$11,2),0)</f>
        <v>0</v>
      </c>
      <c r="O1771" s="22" t="n">
        <f aca="false">ROUND(L1771+M1771+N1771,2)</f>
        <v>1635.2</v>
      </c>
    </row>
    <row r="1772" customFormat="false" ht="11.25" hidden="false" customHeight="true" outlineLevel="0" collapsed="false">
      <c r="A1772" s="17" t="n">
        <v>30908094</v>
      </c>
      <c r="B1772" s="17" t="s">
        <v>1800</v>
      </c>
      <c r="C1772" s="23" t="n">
        <v>1</v>
      </c>
      <c r="D1772" s="25" t="s">
        <v>335</v>
      </c>
      <c r="E1772" s="19"/>
      <c r="F1772" s="21" t="n">
        <v>3</v>
      </c>
      <c r="G1772" s="21" t="n">
        <v>4</v>
      </c>
      <c r="H1772" s="21"/>
      <c r="I1772" s="21"/>
      <c r="J1772" s="21"/>
      <c r="K1772" s="22" t="n">
        <f aca="false">INDEX('Porte Honorário'!B:D,MATCH(TabJud!D1772,'Porte Honorário'!A:A,0),1)</f>
        <v>1091.25</v>
      </c>
      <c r="L1772" s="22" t="n">
        <f aca="false">ROUND(C1772*K1772,2)</f>
        <v>1091.25</v>
      </c>
      <c r="M1772" s="22" t="n">
        <f aca="false">IF(E1772&gt;0,ROUND(E1772*'UCO e Filme'!$A$2,2),0)</f>
        <v>0</v>
      </c>
      <c r="N1772" s="22" t="n">
        <f aca="false">IF(I1772&gt;0,ROUND(I1772*'UCO e Filme'!$A$11,2),0)</f>
        <v>0</v>
      </c>
      <c r="O1772" s="22" t="n">
        <f aca="false">ROUND(L1772+M1772+N1772,2)</f>
        <v>1091.25</v>
      </c>
    </row>
    <row r="1773" customFormat="false" ht="11.25" hidden="false" customHeight="true" outlineLevel="0" collapsed="false">
      <c r="A1773" s="17" t="n">
        <v>30908108</v>
      </c>
      <c r="B1773" s="17" t="s">
        <v>1801</v>
      </c>
      <c r="C1773" s="23" t="n">
        <v>1</v>
      </c>
      <c r="D1773" s="25" t="s">
        <v>141</v>
      </c>
      <c r="E1773" s="19"/>
      <c r="F1773" s="21"/>
      <c r="G1773" s="21" t="n">
        <v>2</v>
      </c>
      <c r="H1773" s="21"/>
      <c r="I1773" s="21"/>
      <c r="J1773" s="21"/>
      <c r="K1773" s="22" t="n">
        <f aca="false">INDEX('Porte Honorário'!B:D,MATCH(TabJud!D1773,'Porte Honorário'!A:A,0),1)</f>
        <v>334.24</v>
      </c>
      <c r="L1773" s="22" t="n">
        <f aca="false">ROUND(C1773*K1773,2)</f>
        <v>334.24</v>
      </c>
      <c r="M1773" s="22" t="n">
        <f aca="false">IF(E1773&gt;0,ROUND(E1773*'UCO e Filme'!$A$2,2),0)</f>
        <v>0</v>
      </c>
      <c r="N1773" s="22" t="n">
        <f aca="false">IF(I1773&gt;0,ROUND(I1773*'UCO e Filme'!$A$11,2),0)</f>
        <v>0</v>
      </c>
      <c r="O1773" s="22" t="n">
        <f aca="false">ROUND(L1773+M1773+N1773,2)</f>
        <v>334.24</v>
      </c>
    </row>
    <row r="1774" customFormat="false" ht="30.95" hidden="false" customHeight="true" outlineLevel="0" collapsed="false">
      <c r="A1774" s="14" t="s">
        <v>1802</v>
      </c>
      <c r="B1774" s="14"/>
      <c r="C1774" s="14"/>
      <c r="D1774" s="14"/>
      <c r="E1774" s="14"/>
      <c r="F1774" s="14"/>
      <c r="G1774" s="14"/>
      <c r="H1774" s="14"/>
      <c r="I1774" s="14"/>
      <c r="J1774" s="14"/>
      <c r="K1774" s="14"/>
      <c r="L1774" s="14"/>
      <c r="M1774" s="14"/>
      <c r="N1774" s="14"/>
      <c r="O1774" s="14"/>
    </row>
    <row r="1775" customFormat="false" ht="27.75" hidden="false" customHeight="true" outlineLevel="0" collapsed="false">
      <c r="A1775" s="17" t="n">
        <v>30909023</v>
      </c>
      <c r="B1775" s="17" t="s">
        <v>1803</v>
      </c>
      <c r="C1775" s="23" t="n">
        <v>1</v>
      </c>
      <c r="D1775" s="25" t="s">
        <v>251</v>
      </c>
      <c r="E1775" s="19"/>
      <c r="F1775" s="21"/>
      <c r="G1775" s="21" t="n">
        <v>0</v>
      </c>
      <c r="H1775" s="21"/>
      <c r="I1775" s="21"/>
      <c r="J1775" s="21"/>
      <c r="K1775" s="22" t="n">
        <f aca="false">INDEX('Porte Honorário'!B:D,MATCH(TabJud!D1775,'Porte Honorário'!A:A,0),1)</f>
        <v>275.28</v>
      </c>
      <c r="L1775" s="22" t="n">
        <f aca="false">ROUND(C1775*K1775,2)</f>
        <v>275.28</v>
      </c>
      <c r="M1775" s="22" t="n">
        <f aca="false">IF(E1775&gt;0,ROUND(E1775*'UCO e Filme'!$A$2,2),0)</f>
        <v>0</v>
      </c>
      <c r="N1775" s="22" t="n">
        <f aca="false">IF(I1775&gt;0,ROUND(I1775*'UCO e Filme'!$A$11,2),0)</f>
        <v>0</v>
      </c>
      <c r="O1775" s="22" t="n">
        <f aca="false">ROUND(L1775+M1775+N1775,2)</f>
        <v>275.28</v>
      </c>
    </row>
    <row r="1776" customFormat="false" ht="11.25" hidden="false" customHeight="true" outlineLevel="0" collapsed="false">
      <c r="A1776" s="17" t="n">
        <v>30909031</v>
      </c>
      <c r="B1776" s="17" t="s">
        <v>1804</v>
      </c>
      <c r="C1776" s="23" t="n">
        <v>1</v>
      </c>
      <c r="D1776" s="25" t="s">
        <v>69</v>
      </c>
      <c r="E1776" s="19" t="n">
        <v>14</v>
      </c>
      <c r="F1776" s="21"/>
      <c r="G1776" s="21" t="n">
        <v>0</v>
      </c>
      <c r="H1776" s="21"/>
      <c r="I1776" s="21"/>
      <c r="J1776" s="21"/>
      <c r="K1776" s="22" t="n">
        <f aca="false">INDEX('Porte Honorário'!B:D,MATCH(TabJud!D1776,'Porte Honorário'!A:A,0),1)</f>
        <v>209.71</v>
      </c>
      <c r="L1776" s="22" t="n">
        <f aca="false">ROUND(C1776*K1776,2)</f>
        <v>209.71</v>
      </c>
      <c r="M1776" s="22" t="n">
        <f aca="false">IF(E1776&gt;0,ROUND(E1776*'UCO e Filme'!$A$2,2),0)</f>
        <v>264.04</v>
      </c>
      <c r="N1776" s="22" t="n">
        <f aca="false">IF(I1776&gt;0,ROUND(I1776*'UCO e Filme'!$A$11,2),0)</f>
        <v>0</v>
      </c>
      <c r="O1776" s="22" t="n">
        <f aca="false">ROUND(L1776+M1776+N1776,2)</f>
        <v>473.75</v>
      </c>
    </row>
    <row r="1777" customFormat="false" ht="22.5" hidden="false" customHeight="true" outlineLevel="0" collapsed="false">
      <c r="A1777" s="17" t="n">
        <v>30909139</v>
      </c>
      <c r="B1777" s="17" t="s">
        <v>1805</v>
      </c>
      <c r="C1777" s="23" t="n">
        <v>1</v>
      </c>
      <c r="D1777" s="25" t="s">
        <v>251</v>
      </c>
      <c r="E1777" s="19" t="n">
        <v>14</v>
      </c>
      <c r="F1777" s="21"/>
      <c r="G1777" s="21" t="n">
        <v>0</v>
      </c>
      <c r="H1777" s="21"/>
      <c r="I1777" s="21"/>
      <c r="J1777" s="21"/>
      <c r="K1777" s="22" t="n">
        <f aca="false">INDEX('Porte Honorário'!B:D,MATCH(TabJud!D1777,'Porte Honorário'!A:A,0),1)</f>
        <v>275.28</v>
      </c>
      <c r="L1777" s="22" t="n">
        <f aca="false">ROUND(C1777*K1777,2)</f>
        <v>275.28</v>
      </c>
      <c r="M1777" s="22" t="n">
        <f aca="false">IF(E1777&gt;0,ROUND(E1777*'UCO e Filme'!$A$2,2),0)</f>
        <v>264.04</v>
      </c>
      <c r="N1777" s="22" t="n">
        <f aca="false">IF(I1777&gt;0,ROUND(I1777*'UCO e Filme'!$A$11,2),0)</f>
        <v>0</v>
      </c>
      <c r="O1777" s="22" t="n">
        <f aca="false">ROUND(L1777+M1777+N1777,2)</f>
        <v>539.32</v>
      </c>
    </row>
    <row r="1778" customFormat="false" ht="22.5" hidden="false" customHeight="true" outlineLevel="0" collapsed="false">
      <c r="A1778" s="17" t="n">
        <v>30909147</v>
      </c>
      <c r="B1778" s="17" t="s">
        <v>1806</v>
      </c>
      <c r="C1778" s="23" t="n">
        <v>1</v>
      </c>
      <c r="D1778" s="25" t="s">
        <v>73</v>
      </c>
      <c r="E1778" s="19" t="n">
        <v>18</v>
      </c>
      <c r="F1778" s="21"/>
      <c r="G1778" s="21" t="n">
        <v>0</v>
      </c>
      <c r="H1778" s="21"/>
      <c r="I1778" s="21"/>
      <c r="J1778" s="21"/>
      <c r="K1778" s="22" t="n">
        <f aca="false">INDEX('Porte Honorário'!B:D,MATCH(TabJud!D1778,'Porte Honorário'!A:A,0),1)</f>
        <v>360.46</v>
      </c>
      <c r="L1778" s="22" t="n">
        <f aca="false">ROUND(C1778*K1778,2)</f>
        <v>360.46</v>
      </c>
      <c r="M1778" s="22" t="n">
        <f aca="false">IF(E1778&gt;0,ROUND(E1778*'UCO e Filme'!$A$2,2),0)</f>
        <v>339.48</v>
      </c>
      <c r="N1778" s="22" t="n">
        <f aca="false">IF(I1778&gt;0,ROUND(I1778*'UCO e Filme'!$A$11,2),0)</f>
        <v>0</v>
      </c>
      <c r="O1778" s="22" t="n">
        <f aca="false">ROUND(L1778+M1778+N1778,2)</f>
        <v>699.94</v>
      </c>
    </row>
    <row r="1779" customFormat="false" ht="14.45" hidden="false" customHeight="true" outlineLevel="0" collapsed="false">
      <c r="A1779" s="15" t="s">
        <v>1807</v>
      </c>
      <c r="B1779" s="15"/>
      <c r="C1779" s="15"/>
      <c r="D1779" s="15"/>
      <c r="E1779" s="15"/>
      <c r="F1779" s="15"/>
      <c r="G1779" s="15"/>
      <c r="H1779" s="15"/>
      <c r="I1779" s="15"/>
      <c r="J1779" s="15"/>
      <c r="K1779" s="15"/>
      <c r="L1779" s="15"/>
      <c r="M1779" s="15"/>
      <c r="N1779" s="15"/>
      <c r="O1779" s="15"/>
    </row>
    <row r="1780" customFormat="false" ht="22.5" hidden="false" customHeight="true" outlineLevel="0" collapsed="false">
      <c r="A1780" s="15" t="s">
        <v>1808</v>
      </c>
      <c r="B1780" s="15"/>
      <c r="C1780" s="15"/>
      <c r="D1780" s="15"/>
      <c r="E1780" s="15"/>
      <c r="F1780" s="15"/>
      <c r="G1780" s="15"/>
      <c r="H1780" s="15"/>
      <c r="I1780" s="15"/>
      <c r="J1780" s="15"/>
      <c r="K1780" s="15"/>
      <c r="L1780" s="15"/>
      <c r="M1780" s="15"/>
      <c r="N1780" s="15"/>
      <c r="O1780" s="15"/>
    </row>
    <row r="1781" customFormat="false" ht="22.5" hidden="false" customHeight="true" outlineLevel="0" collapsed="false">
      <c r="A1781" s="15" t="s">
        <v>1809</v>
      </c>
      <c r="B1781" s="15"/>
      <c r="C1781" s="15"/>
      <c r="D1781" s="15"/>
      <c r="E1781" s="15"/>
      <c r="F1781" s="15"/>
      <c r="G1781" s="15"/>
      <c r="H1781" s="15"/>
      <c r="I1781" s="15"/>
      <c r="J1781" s="15"/>
      <c r="K1781" s="15"/>
      <c r="L1781" s="15"/>
      <c r="M1781" s="15"/>
      <c r="N1781" s="15"/>
      <c r="O1781" s="15"/>
    </row>
    <row r="1782" customFormat="false" ht="30.95" hidden="false" customHeight="true" outlineLevel="0" collapsed="false">
      <c r="A1782" s="14" t="s">
        <v>1810</v>
      </c>
      <c r="B1782" s="14"/>
      <c r="C1782" s="14"/>
      <c r="D1782" s="14"/>
      <c r="E1782" s="14"/>
      <c r="F1782" s="14"/>
      <c r="G1782" s="14"/>
      <c r="H1782" s="14"/>
      <c r="I1782" s="14"/>
      <c r="J1782" s="14"/>
      <c r="K1782" s="14"/>
      <c r="L1782" s="14"/>
      <c r="M1782" s="14"/>
      <c r="N1782" s="14"/>
      <c r="O1782" s="14"/>
    </row>
    <row r="1783" customFormat="false" ht="27.75" hidden="false" customHeight="true" outlineLevel="0" collapsed="false">
      <c r="A1783" s="17" t="n">
        <v>30910013</v>
      </c>
      <c r="B1783" s="17" t="s">
        <v>1811</v>
      </c>
      <c r="C1783" s="23" t="n">
        <v>1</v>
      </c>
      <c r="D1783" s="25" t="s">
        <v>368</v>
      </c>
      <c r="E1783" s="19"/>
      <c r="F1783" s="21" t="n">
        <v>4</v>
      </c>
      <c r="G1783" s="21" t="n">
        <v>7</v>
      </c>
      <c r="H1783" s="21"/>
      <c r="I1783" s="21"/>
      <c r="J1783" s="21"/>
      <c r="K1783" s="22" t="n">
        <f aca="false">INDEX('Porte Honorário'!B:D,MATCH(TabJud!D1783,'Porte Honorário'!A:A,0),1)</f>
        <v>1794.15</v>
      </c>
      <c r="L1783" s="22" t="n">
        <f aca="false">ROUND(C1783*K1783,2)</f>
        <v>1794.15</v>
      </c>
      <c r="M1783" s="22" t="n">
        <f aca="false">IF(E1783&gt;0,ROUND(E1783*'UCO e Filme'!$A$2,2),0)</f>
        <v>0</v>
      </c>
      <c r="N1783" s="22" t="n">
        <f aca="false">IF(I1783&gt;0,ROUND(I1783*'UCO e Filme'!$A$11,2),0)</f>
        <v>0</v>
      </c>
      <c r="O1783" s="22" t="n">
        <f aca="false">ROUND(L1783+M1783+N1783,2)</f>
        <v>1794.15</v>
      </c>
    </row>
    <row r="1784" customFormat="false" ht="11.25" hidden="false" customHeight="true" outlineLevel="0" collapsed="false">
      <c r="A1784" s="17" t="n">
        <v>30910021</v>
      </c>
      <c r="B1784" s="17" t="s">
        <v>1812</v>
      </c>
      <c r="C1784" s="23" t="n">
        <v>1</v>
      </c>
      <c r="D1784" s="25" t="s">
        <v>436</v>
      </c>
      <c r="E1784" s="19"/>
      <c r="F1784" s="21" t="n">
        <v>3</v>
      </c>
      <c r="G1784" s="21" t="n">
        <v>6</v>
      </c>
      <c r="H1784" s="21"/>
      <c r="I1784" s="21"/>
      <c r="J1784" s="21"/>
      <c r="K1784" s="22" t="n">
        <f aca="false">INDEX('Porte Honorário'!B:D,MATCH(TabJud!D1784,'Porte Honorário'!A:A,0),1)</f>
        <v>1269.81</v>
      </c>
      <c r="L1784" s="22" t="n">
        <f aca="false">ROUND(C1784*K1784,2)</f>
        <v>1269.81</v>
      </c>
      <c r="M1784" s="22" t="n">
        <f aca="false">IF(E1784&gt;0,ROUND(E1784*'UCO e Filme'!$A$2,2),0)</f>
        <v>0</v>
      </c>
      <c r="N1784" s="22" t="n">
        <f aca="false">IF(I1784&gt;0,ROUND(I1784*'UCO e Filme'!$A$11,2),0)</f>
        <v>0</v>
      </c>
      <c r="O1784" s="22" t="n">
        <f aca="false">ROUND(L1784+M1784+N1784,2)</f>
        <v>1269.81</v>
      </c>
    </row>
    <row r="1785" customFormat="false" ht="11.25" hidden="false" customHeight="true" outlineLevel="0" collapsed="false">
      <c r="A1785" s="17" t="n">
        <v>30910030</v>
      </c>
      <c r="B1785" s="17" t="s">
        <v>1813</v>
      </c>
      <c r="C1785" s="23" t="n">
        <v>1</v>
      </c>
      <c r="D1785" s="25" t="s">
        <v>492</v>
      </c>
      <c r="E1785" s="19"/>
      <c r="F1785" s="21" t="n">
        <v>4</v>
      </c>
      <c r="G1785" s="21" t="n">
        <v>7</v>
      </c>
      <c r="H1785" s="21"/>
      <c r="I1785" s="21"/>
      <c r="J1785" s="21"/>
      <c r="K1785" s="22" t="n">
        <f aca="false">INDEX('Porte Honorário'!B:D,MATCH(TabJud!D1785,'Porte Honorário'!A:A,0),1)</f>
        <v>1998.93</v>
      </c>
      <c r="L1785" s="22" t="n">
        <f aca="false">ROUND(C1785*K1785,2)</f>
        <v>1998.93</v>
      </c>
      <c r="M1785" s="22" t="n">
        <f aca="false">IF(E1785&gt;0,ROUND(E1785*'UCO e Filme'!$A$2,2),0)</f>
        <v>0</v>
      </c>
      <c r="N1785" s="22" t="n">
        <f aca="false">IF(I1785&gt;0,ROUND(I1785*'UCO e Filme'!$A$11,2),0)</f>
        <v>0</v>
      </c>
      <c r="O1785" s="22" t="n">
        <f aca="false">ROUND(L1785+M1785+N1785,2)</f>
        <v>1998.93</v>
      </c>
    </row>
    <row r="1786" customFormat="false" ht="11.25" hidden="false" customHeight="true" outlineLevel="0" collapsed="false">
      <c r="A1786" s="17" t="n">
        <v>30910048</v>
      </c>
      <c r="B1786" s="17" t="s">
        <v>1814</v>
      </c>
      <c r="C1786" s="23" t="n">
        <v>1</v>
      </c>
      <c r="D1786" s="25" t="s">
        <v>436</v>
      </c>
      <c r="E1786" s="19"/>
      <c r="F1786" s="21" t="n">
        <v>3</v>
      </c>
      <c r="G1786" s="21" t="n">
        <v>7</v>
      </c>
      <c r="H1786" s="21"/>
      <c r="I1786" s="21"/>
      <c r="J1786" s="21"/>
      <c r="K1786" s="22" t="n">
        <f aca="false">INDEX('Porte Honorário'!B:D,MATCH(TabJud!D1786,'Porte Honorário'!A:A,0),1)</f>
        <v>1269.81</v>
      </c>
      <c r="L1786" s="22" t="n">
        <f aca="false">ROUND(C1786*K1786,2)</f>
        <v>1269.81</v>
      </c>
      <c r="M1786" s="22" t="n">
        <f aca="false">IF(E1786&gt;0,ROUND(E1786*'UCO e Filme'!$A$2,2),0)</f>
        <v>0</v>
      </c>
      <c r="N1786" s="22" t="n">
        <f aca="false">IF(I1786&gt;0,ROUND(I1786*'UCO e Filme'!$A$11,2),0)</f>
        <v>0</v>
      </c>
      <c r="O1786" s="22" t="n">
        <f aca="false">ROUND(L1786+M1786+N1786,2)</f>
        <v>1269.81</v>
      </c>
    </row>
    <row r="1787" customFormat="false" ht="11.25" hidden="false" customHeight="true" outlineLevel="0" collapsed="false">
      <c r="A1787" s="17" t="n">
        <v>30910056</v>
      </c>
      <c r="B1787" s="17" t="s">
        <v>1815</v>
      </c>
      <c r="C1787" s="23" t="n">
        <v>1</v>
      </c>
      <c r="D1787" s="25" t="s">
        <v>436</v>
      </c>
      <c r="E1787" s="19"/>
      <c r="F1787" s="21" t="n">
        <v>3</v>
      </c>
      <c r="G1787" s="21" t="n">
        <v>6</v>
      </c>
      <c r="H1787" s="21"/>
      <c r="I1787" s="21"/>
      <c r="J1787" s="21"/>
      <c r="K1787" s="22" t="n">
        <f aca="false">INDEX('Porte Honorário'!B:D,MATCH(TabJud!D1787,'Porte Honorário'!A:A,0),1)</f>
        <v>1269.81</v>
      </c>
      <c r="L1787" s="22" t="n">
        <f aca="false">ROUND(C1787*K1787,2)</f>
        <v>1269.81</v>
      </c>
      <c r="M1787" s="22" t="n">
        <f aca="false">IF(E1787&gt;0,ROUND(E1787*'UCO e Filme'!$A$2,2),0)</f>
        <v>0</v>
      </c>
      <c r="N1787" s="22" t="n">
        <f aca="false">IF(I1787&gt;0,ROUND(I1787*'UCO e Filme'!$A$11,2),0)</f>
        <v>0</v>
      </c>
      <c r="O1787" s="22" t="n">
        <f aca="false">ROUND(L1787+M1787+N1787,2)</f>
        <v>1269.81</v>
      </c>
    </row>
    <row r="1788" customFormat="false" ht="11.25" hidden="false" customHeight="true" outlineLevel="0" collapsed="false">
      <c r="A1788" s="17" t="n">
        <v>30910064</v>
      </c>
      <c r="B1788" s="17" t="s">
        <v>1816</v>
      </c>
      <c r="C1788" s="23" t="n">
        <v>1</v>
      </c>
      <c r="D1788" s="25" t="s">
        <v>436</v>
      </c>
      <c r="E1788" s="19"/>
      <c r="F1788" s="21" t="n">
        <v>3</v>
      </c>
      <c r="G1788" s="21" t="n">
        <v>7</v>
      </c>
      <c r="H1788" s="21"/>
      <c r="I1788" s="21"/>
      <c r="J1788" s="21"/>
      <c r="K1788" s="22" t="n">
        <f aca="false">INDEX('Porte Honorário'!B:D,MATCH(TabJud!D1788,'Porte Honorário'!A:A,0),1)</f>
        <v>1269.81</v>
      </c>
      <c r="L1788" s="22" t="n">
        <f aca="false">ROUND(C1788*K1788,2)</f>
        <v>1269.81</v>
      </c>
      <c r="M1788" s="22" t="n">
        <f aca="false">IF(E1788&gt;0,ROUND(E1788*'UCO e Filme'!$A$2,2),0)</f>
        <v>0</v>
      </c>
      <c r="N1788" s="22" t="n">
        <f aca="false">IF(I1788&gt;0,ROUND(I1788*'UCO e Filme'!$A$11,2),0)</f>
        <v>0</v>
      </c>
      <c r="O1788" s="22" t="n">
        <f aca="false">ROUND(L1788+M1788+N1788,2)</f>
        <v>1269.81</v>
      </c>
    </row>
    <row r="1789" customFormat="false" ht="11.25" hidden="false" customHeight="true" outlineLevel="0" collapsed="false">
      <c r="A1789" s="17" t="n">
        <v>30910072</v>
      </c>
      <c r="B1789" s="17" t="s">
        <v>1817</v>
      </c>
      <c r="C1789" s="23" t="n">
        <v>1</v>
      </c>
      <c r="D1789" s="25" t="s">
        <v>274</v>
      </c>
      <c r="E1789" s="19"/>
      <c r="F1789" s="21" t="n">
        <v>4</v>
      </c>
      <c r="G1789" s="21" t="n">
        <v>7</v>
      </c>
      <c r="H1789" s="21"/>
      <c r="I1789" s="21"/>
      <c r="J1789" s="21"/>
      <c r="K1789" s="22" t="n">
        <f aca="false">INDEX('Porte Honorário'!B:D,MATCH(TabJud!D1789,'Porte Honorário'!A:A,0),1)</f>
        <v>3645.61</v>
      </c>
      <c r="L1789" s="22" t="n">
        <f aca="false">ROUND(C1789*K1789,2)</f>
        <v>3645.61</v>
      </c>
      <c r="M1789" s="22" t="n">
        <f aca="false">IF(E1789&gt;0,ROUND(E1789*'UCO e Filme'!$A$2,2),0)</f>
        <v>0</v>
      </c>
      <c r="N1789" s="22" t="n">
        <f aca="false">IF(I1789&gt;0,ROUND(I1789*'UCO e Filme'!$A$11,2),0)</f>
        <v>0</v>
      </c>
      <c r="O1789" s="22" t="n">
        <f aca="false">ROUND(L1789+M1789+N1789,2)</f>
        <v>3645.61</v>
      </c>
    </row>
    <row r="1790" customFormat="false" ht="11.25" hidden="false" customHeight="true" outlineLevel="0" collapsed="false">
      <c r="A1790" s="17" t="n">
        <v>30910080</v>
      </c>
      <c r="B1790" s="17" t="s">
        <v>1818</v>
      </c>
      <c r="C1790" s="23" t="n">
        <v>1</v>
      </c>
      <c r="D1790" s="25" t="s">
        <v>335</v>
      </c>
      <c r="E1790" s="19"/>
      <c r="F1790" s="21" t="n">
        <v>2</v>
      </c>
      <c r="G1790" s="21" t="n">
        <v>4</v>
      </c>
      <c r="H1790" s="21"/>
      <c r="I1790" s="21"/>
      <c r="J1790" s="21"/>
      <c r="K1790" s="22" t="n">
        <f aca="false">INDEX('Porte Honorário'!B:D,MATCH(TabJud!D1790,'Porte Honorário'!A:A,0),1)</f>
        <v>1091.25</v>
      </c>
      <c r="L1790" s="22" t="n">
        <f aca="false">ROUND(C1790*K1790,2)</f>
        <v>1091.25</v>
      </c>
      <c r="M1790" s="22" t="n">
        <f aca="false">IF(E1790&gt;0,ROUND(E1790*'UCO e Filme'!$A$2,2),0)</f>
        <v>0</v>
      </c>
      <c r="N1790" s="22" t="n">
        <f aca="false">IF(I1790&gt;0,ROUND(I1790*'UCO e Filme'!$A$11,2),0)</f>
        <v>0</v>
      </c>
      <c r="O1790" s="22" t="n">
        <f aca="false">ROUND(L1790+M1790+N1790,2)</f>
        <v>1091.25</v>
      </c>
    </row>
    <row r="1791" customFormat="false" ht="11.25" hidden="false" customHeight="true" outlineLevel="0" collapsed="false">
      <c r="A1791" s="17" t="n">
        <v>30910099</v>
      </c>
      <c r="B1791" s="17" t="s">
        <v>1819</v>
      </c>
      <c r="C1791" s="23" t="n">
        <v>1</v>
      </c>
      <c r="D1791" s="25" t="s">
        <v>335</v>
      </c>
      <c r="E1791" s="19"/>
      <c r="F1791" s="21" t="n">
        <v>3</v>
      </c>
      <c r="G1791" s="21" t="n">
        <v>5</v>
      </c>
      <c r="H1791" s="21"/>
      <c r="I1791" s="21"/>
      <c r="J1791" s="21"/>
      <c r="K1791" s="22" t="n">
        <f aca="false">INDEX('Porte Honorário'!B:D,MATCH(TabJud!D1791,'Porte Honorário'!A:A,0),1)</f>
        <v>1091.25</v>
      </c>
      <c r="L1791" s="22" t="n">
        <f aca="false">ROUND(C1791*K1791,2)</f>
        <v>1091.25</v>
      </c>
      <c r="M1791" s="22" t="n">
        <f aca="false">IF(E1791&gt;0,ROUND(E1791*'UCO e Filme'!$A$2,2),0)</f>
        <v>0</v>
      </c>
      <c r="N1791" s="22" t="n">
        <f aca="false">IF(I1791&gt;0,ROUND(I1791*'UCO e Filme'!$A$11,2),0)</f>
        <v>0</v>
      </c>
      <c r="O1791" s="22" t="n">
        <f aca="false">ROUND(L1791+M1791+N1791,2)</f>
        <v>1091.25</v>
      </c>
    </row>
    <row r="1792" customFormat="false" ht="11.25" hidden="false" customHeight="true" outlineLevel="0" collapsed="false">
      <c r="A1792" s="17" t="n">
        <v>30910102</v>
      </c>
      <c r="B1792" s="17" t="s">
        <v>1820</v>
      </c>
      <c r="C1792" s="23" t="n">
        <v>1</v>
      </c>
      <c r="D1792" s="25" t="s">
        <v>262</v>
      </c>
      <c r="E1792" s="19"/>
      <c r="F1792" s="21" t="n">
        <v>3</v>
      </c>
      <c r="G1792" s="21" t="n">
        <v>7</v>
      </c>
      <c r="H1792" s="21"/>
      <c r="I1792" s="21"/>
      <c r="J1792" s="21"/>
      <c r="K1792" s="22" t="n">
        <f aca="false">INDEX('Porte Honorário'!B:D,MATCH(TabJud!D1792,'Porte Honorário'!A:A,0),1)</f>
        <v>1635.2</v>
      </c>
      <c r="L1792" s="22" t="n">
        <f aca="false">ROUND(C1792*K1792,2)</f>
        <v>1635.2</v>
      </c>
      <c r="M1792" s="22" t="n">
        <f aca="false">IF(E1792&gt;0,ROUND(E1792*'UCO e Filme'!$A$2,2),0)</f>
        <v>0</v>
      </c>
      <c r="N1792" s="22" t="n">
        <f aca="false">IF(I1792&gt;0,ROUND(I1792*'UCO e Filme'!$A$11,2),0)</f>
        <v>0</v>
      </c>
      <c r="O1792" s="22" t="n">
        <f aca="false">ROUND(L1792+M1792+N1792,2)</f>
        <v>1635.2</v>
      </c>
    </row>
    <row r="1793" customFormat="false" ht="11.25" hidden="false" customHeight="true" outlineLevel="0" collapsed="false">
      <c r="A1793" s="17" t="n">
        <v>30910110</v>
      </c>
      <c r="B1793" s="17" t="s">
        <v>1821</v>
      </c>
      <c r="C1793" s="23" t="n">
        <v>1</v>
      </c>
      <c r="D1793" s="25" t="s">
        <v>368</v>
      </c>
      <c r="E1793" s="19"/>
      <c r="F1793" s="21" t="n">
        <v>3</v>
      </c>
      <c r="G1793" s="21" t="n">
        <v>5</v>
      </c>
      <c r="H1793" s="21"/>
      <c r="I1793" s="21"/>
      <c r="J1793" s="21"/>
      <c r="K1793" s="22" t="n">
        <f aca="false">INDEX('Porte Honorário'!B:D,MATCH(TabJud!D1793,'Porte Honorário'!A:A,0),1)</f>
        <v>1794.15</v>
      </c>
      <c r="L1793" s="22" t="n">
        <f aca="false">ROUND(C1793*K1793,2)</f>
        <v>1794.15</v>
      </c>
      <c r="M1793" s="22" t="n">
        <f aca="false">IF(E1793&gt;0,ROUND(E1793*'UCO e Filme'!$A$2,2),0)</f>
        <v>0</v>
      </c>
      <c r="N1793" s="22" t="n">
        <f aca="false">IF(I1793&gt;0,ROUND(I1793*'UCO e Filme'!$A$11,2),0)</f>
        <v>0</v>
      </c>
      <c r="O1793" s="22" t="n">
        <f aca="false">ROUND(L1793+M1793+N1793,2)</f>
        <v>1794.15</v>
      </c>
    </row>
    <row r="1794" customFormat="false" ht="11.25" hidden="false" customHeight="true" outlineLevel="0" collapsed="false">
      <c r="A1794" s="17" t="n">
        <v>30910129</v>
      </c>
      <c r="B1794" s="17" t="s">
        <v>1822</v>
      </c>
      <c r="C1794" s="23" t="n">
        <v>1</v>
      </c>
      <c r="D1794" s="25" t="s">
        <v>335</v>
      </c>
      <c r="E1794" s="19"/>
      <c r="F1794" s="21" t="n">
        <v>3</v>
      </c>
      <c r="G1794" s="21" t="n">
        <v>4</v>
      </c>
      <c r="H1794" s="21"/>
      <c r="I1794" s="21"/>
      <c r="J1794" s="21"/>
      <c r="K1794" s="22" t="n">
        <f aca="false">INDEX('Porte Honorário'!B:D,MATCH(TabJud!D1794,'Porte Honorário'!A:A,0),1)</f>
        <v>1091.25</v>
      </c>
      <c r="L1794" s="22" t="n">
        <f aca="false">ROUND(C1794*K1794,2)</f>
        <v>1091.25</v>
      </c>
      <c r="M1794" s="22" t="n">
        <f aca="false">IF(E1794&gt;0,ROUND(E1794*'UCO e Filme'!$A$2,2),0)</f>
        <v>0</v>
      </c>
      <c r="N1794" s="22" t="n">
        <f aca="false">IF(I1794&gt;0,ROUND(I1794*'UCO e Filme'!$A$11,2),0)</f>
        <v>0</v>
      </c>
      <c r="O1794" s="22" t="n">
        <f aca="false">ROUND(L1794+M1794+N1794,2)</f>
        <v>1091.25</v>
      </c>
    </row>
    <row r="1795" customFormat="false" ht="11.25" hidden="false" customHeight="true" outlineLevel="0" collapsed="false">
      <c r="A1795" s="17" t="n">
        <v>30910137</v>
      </c>
      <c r="B1795" s="17" t="s">
        <v>1823</v>
      </c>
      <c r="C1795" s="23" t="n">
        <v>1</v>
      </c>
      <c r="D1795" s="25" t="s">
        <v>262</v>
      </c>
      <c r="E1795" s="19"/>
      <c r="F1795" s="21" t="n">
        <v>3</v>
      </c>
      <c r="G1795" s="21" t="n">
        <v>6</v>
      </c>
      <c r="H1795" s="21"/>
      <c r="I1795" s="21"/>
      <c r="J1795" s="21"/>
      <c r="K1795" s="22" t="n">
        <f aca="false">INDEX('Porte Honorário'!B:D,MATCH(TabJud!D1795,'Porte Honorário'!A:A,0),1)</f>
        <v>1635.2</v>
      </c>
      <c r="L1795" s="22" t="n">
        <f aca="false">ROUND(C1795*K1795,2)</f>
        <v>1635.2</v>
      </c>
      <c r="M1795" s="22" t="n">
        <f aca="false">IF(E1795&gt;0,ROUND(E1795*'UCO e Filme'!$A$2,2),0)</f>
        <v>0</v>
      </c>
      <c r="N1795" s="22" t="n">
        <f aca="false">IF(I1795&gt;0,ROUND(I1795*'UCO e Filme'!$A$11,2),0)</f>
        <v>0</v>
      </c>
      <c r="O1795" s="22" t="n">
        <f aca="false">ROUND(L1795+M1795+N1795,2)</f>
        <v>1635.2</v>
      </c>
    </row>
    <row r="1796" customFormat="false" ht="11.25" hidden="false" customHeight="true" outlineLevel="0" collapsed="false">
      <c r="A1796" s="17" t="n">
        <v>30910145</v>
      </c>
      <c r="B1796" s="17" t="s">
        <v>1824</v>
      </c>
      <c r="C1796" s="23" t="n">
        <v>1</v>
      </c>
      <c r="D1796" s="25" t="s">
        <v>368</v>
      </c>
      <c r="E1796" s="19"/>
      <c r="F1796" s="21" t="n">
        <v>4</v>
      </c>
      <c r="G1796" s="21" t="n">
        <v>7</v>
      </c>
      <c r="H1796" s="21"/>
      <c r="I1796" s="21"/>
      <c r="J1796" s="21"/>
      <c r="K1796" s="22" t="n">
        <f aca="false">INDEX('Porte Honorário'!B:D,MATCH(TabJud!D1796,'Porte Honorário'!A:A,0),1)</f>
        <v>1794.15</v>
      </c>
      <c r="L1796" s="22" t="n">
        <f aca="false">ROUND(C1796*K1796,2)</f>
        <v>1794.15</v>
      </c>
      <c r="M1796" s="22" t="n">
        <f aca="false">IF(E1796&gt;0,ROUND(E1796*'UCO e Filme'!$A$2,2),0)</f>
        <v>0</v>
      </c>
      <c r="N1796" s="22" t="n">
        <f aca="false">IF(I1796&gt;0,ROUND(I1796*'UCO e Filme'!$A$11,2),0)</f>
        <v>0</v>
      </c>
      <c r="O1796" s="22" t="n">
        <f aca="false">ROUND(L1796+M1796+N1796,2)</f>
        <v>1794.15</v>
      </c>
    </row>
    <row r="1797" customFormat="false" ht="30.95" hidden="false" customHeight="true" outlineLevel="0" collapsed="false">
      <c r="A1797" s="14" t="s">
        <v>1825</v>
      </c>
      <c r="B1797" s="14"/>
      <c r="C1797" s="14"/>
      <c r="D1797" s="14"/>
      <c r="E1797" s="14"/>
      <c r="F1797" s="14"/>
      <c r="G1797" s="14"/>
      <c r="H1797" s="14"/>
      <c r="I1797" s="14"/>
      <c r="J1797" s="14"/>
      <c r="K1797" s="14"/>
      <c r="L1797" s="14"/>
      <c r="M1797" s="14"/>
      <c r="N1797" s="14"/>
      <c r="O1797" s="14"/>
    </row>
    <row r="1798" customFormat="false" ht="27.75" hidden="false" customHeight="true" outlineLevel="0" collapsed="false">
      <c r="A1798" s="17" t="n">
        <v>30911010</v>
      </c>
      <c r="B1798" s="17" t="s">
        <v>1826</v>
      </c>
      <c r="C1798" s="23" t="n">
        <v>1</v>
      </c>
      <c r="D1798" s="25" t="s">
        <v>141</v>
      </c>
      <c r="E1798" s="19"/>
      <c r="F1798" s="21" t="n">
        <v>1</v>
      </c>
      <c r="G1798" s="21" t="n">
        <v>4</v>
      </c>
      <c r="H1798" s="21"/>
      <c r="I1798" s="21"/>
      <c r="J1798" s="21"/>
      <c r="K1798" s="22" t="n">
        <f aca="false">INDEX('Porte Honorário'!B:D,MATCH(TabJud!D1798,'Porte Honorário'!A:A,0),1)</f>
        <v>334.24</v>
      </c>
      <c r="L1798" s="22" t="n">
        <f aca="false">ROUND(C1798*K1798,2)</f>
        <v>334.24</v>
      </c>
      <c r="M1798" s="22" t="n">
        <f aca="false">IF(E1798&gt;0,ROUND(E1798*'UCO e Filme'!$A$2,2),0)</f>
        <v>0</v>
      </c>
      <c r="N1798" s="22" t="n">
        <f aca="false">IF(I1798&gt;0,ROUND(I1798*'UCO e Filme'!$A$11,2),0)</f>
        <v>0</v>
      </c>
      <c r="O1798" s="22" t="n">
        <f aca="false">ROUND(L1798+M1798+N1798,2)</f>
        <v>334.24</v>
      </c>
    </row>
    <row r="1799" customFormat="false" ht="11.25" hidden="false" customHeight="true" outlineLevel="0" collapsed="false">
      <c r="A1799" s="17" t="n">
        <v>30911028</v>
      </c>
      <c r="B1799" s="17" t="s">
        <v>1827</v>
      </c>
      <c r="C1799" s="23" t="n">
        <v>1</v>
      </c>
      <c r="D1799" s="25" t="s">
        <v>141</v>
      </c>
      <c r="E1799" s="19"/>
      <c r="F1799" s="21" t="n">
        <v>1</v>
      </c>
      <c r="G1799" s="21" t="n">
        <v>4</v>
      </c>
      <c r="H1799" s="21"/>
      <c r="I1799" s="21"/>
      <c r="J1799" s="21"/>
      <c r="K1799" s="22" t="n">
        <f aca="false">INDEX('Porte Honorário'!B:D,MATCH(TabJud!D1799,'Porte Honorário'!A:A,0),1)</f>
        <v>334.24</v>
      </c>
      <c r="L1799" s="22" t="n">
        <f aca="false">ROUND(C1799*K1799,2)</f>
        <v>334.24</v>
      </c>
      <c r="M1799" s="22" t="n">
        <f aca="false">IF(E1799&gt;0,ROUND(E1799*'UCO e Filme'!$A$2,2),0)</f>
        <v>0</v>
      </c>
      <c r="N1799" s="22" t="n">
        <f aca="false">IF(I1799&gt;0,ROUND(I1799*'UCO e Filme'!$A$11,2),0)</f>
        <v>0</v>
      </c>
      <c r="O1799" s="22" t="n">
        <f aca="false">ROUND(L1799+M1799+N1799,2)</f>
        <v>334.24</v>
      </c>
    </row>
    <row r="1800" customFormat="false" ht="11.25" hidden="false" customHeight="true" outlineLevel="0" collapsed="false">
      <c r="A1800" s="17" t="n">
        <v>30911036</v>
      </c>
      <c r="B1800" s="17" t="s">
        <v>1828</v>
      </c>
      <c r="C1800" s="23" t="n">
        <v>1</v>
      </c>
      <c r="D1800" s="25" t="s">
        <v>73</v>
      </c>
      <c r="E1800" s="19"/>
      <c r="F1800" s="21" t="n">
        <v>1</v>
      </c>
      <c r="G1800" s="21" t="n">
        <v>4</v>
      </c>
      <c r="H1800" s="21"/>
      <c r="I1800" s="21"/>
      <c r="J1800" s="21"/>
      <c r="K1800" s="22" t="n">
        <f aca="false">INDEX('Porte Honorário'!B:D,MATCH(TabJud!D1800,'Porte Honorário'!A:A,0),1)</f>
        <v>360.46</v>
      </c>
      <c r="L1800" s="22" t="n">
        <f aca="false">ROUND(C1800*K1800,2)</f>
        <v>360.46</v>
      </c>
      <c r="M1800" s="22" t="n">
        <f aca="false">IF(E1800&gt;0,ROUND(E1800*'UCO e Filme'!$A$2,2),0)</f>
        <v>0</v>
      </c>
      <c r="N1800" s="22" t="n">
        <f aca="false">IF(I1800&gt;0,ROUND(I1800*'UCO e Filme'!$A$11,2),0)</f>
        <v>0</v>
      </c>
      <c r="O1800" s="22" t="n">
        <f aca="false">ROUND(L1800+M1800+N1800,2)</f>
        <v>360.46</v>
      </c>
    </row>
    <row r="1801" customFormat="false" ht="22.5" hidden="false" customHeight="true" outlineLevel="0" collapsed="false">
      <c r="A1801" s="17" t="n">
        <v>30911044</v>
      </c>
      <c r="B1801" s="17" t="s">
        <v>1829</v>
      </c>
      <c r="C1801" s="23" t="n">
        <v>1</v>
      </c>
      <c r="D1801" s="25" t="s">
        <v>296</v>
      </c>
      <c r="E1801" s="19"/>
      <c r="F1801" s="21" t="n">
        <v>1</v>
      </c>
      <c r="G1801" s="21" t="n">
        <v>4</v>
      </c>
      <c r="H1801" s="21"/>
      <c r="I1801" s="21"/>
      <c r="J1801" s="21"/>
      <c r="K1801" s="22" t="n">
        <f aca="false">INDEX('Porte Honorário'!B:D,MATCH(TabJud!D1801,'Porte Honorário'!A:A,0),1)</f>
        <v>709.46</v>
      </c>
      <c r="L1801" s="22" t="n">
        <f aca="false">ROUND(C1801*K1801,2)</f>
        <v>709.46</v>
      </c>
      <c r="M1801" s="22" t="n">
        <f aca="false">IF(E1801&gt;0,ROUND(E1801*'UCO e Filme'!$A$2,2),0)</f>
        <v>0</v>
      </c>
      <c r="N1801" s="22" t="n">
        <f aca="false">IF(I1801&gt;0,ROUND(I1801*'UCO e Filme'!$A$11,2),0)</f>
        <v>0</v>
      </c>
      <c r="O1801" s="22" t="n">
        <f aca="false">ROUND(L1801+M1801+N1801,2)</f>
        <v>709.46</v>
      </c>
    </row>
    <row r="1802" customFormat="false" ht="22.5" hidden="false" customHeight="true" outlineLevel="0" collapsed="false">
      <c r="A1802" s="17" t="n">
        <v>30911052</v>
      </c>
      <c r="B1802" s="17" t="s">
        <v>1830</v>
      </c>
      <c r="C1802" s="23" t="n">
        <v>1</v>
      </c>
      <c r="D1802" s="25" t="s">
        <v>264</v>
      </c>
      <c r="E1802" s="19"/>
      <c r="F1802" s="21" t="n">
        <v>1</v>
      </c>
      <c r="G1802" s="21" t="n">
        <v>4</v>
      </c>
      <c r="H1802" s="21"/>
      <c r="I1802" s="21"/>
      <c r="J1802" s="21"/>
      <c r="K1802" s="22" t="n">
        <f aca="false">INDEX('Porte Honorário'!B:D,MATCH(TabJud!D1802,'Porte Honorário'!A:A,0),1)</f>
        <v>852.02</v>
      </c>
      <c r="L1802" s="22" t="n">
        <f aca="false">ROUND(C1802*K1802,2)</f>
        <v>852.02</v>
      </c>
      <c r="M1802" s="22" t="n">
        <f aca="false">IF(E1802&gt;0,ROUND(E1802*'UCO e Filme'!$A$2,2),0)</f>
        <v>0</v>
      </c>
      <c r="N1802" s="22" t="n">
        <f aca="false">IF(I1802&gt;0,ROUND(I1802*'UCO e Filme'!$A$11,2),0)</f>
        <v>0</v>
      </c>
      <c r="O1802" s="22" t="n">
        <f aca="false">ROUND(L1802+M1802+N1802,2)</f>
        <v>852.02</v>
      </c>
    </row>
    <row r="1803" customFormat="false" ht="11.25" hidden="false" customHeight="true" outlineLevel="0" collapsed="false">
      <c r="A1803" s="17" t="n">
        <v>30911060</v>
      </c>
      <c r="B1803" s="17" t="s">
        <v>1831</v>
      </c>
      <c r="C1803" s="23" t="n">
        <v>1</v>
      </c>
      <c r="D1803" s="25" t="s">
        <v>141</v>
      </c>
      <c r="E1803" s="19"/>
      <c r="F1803" s="21" t="n">
        <v>1</v>
      </c>
      <c r="G1803" s="21" t="n">
        <v>4</v>
      </c>
      <c r="H1803" s="21"/>
      <c r="I1803" s="21"/>
      <c r="J1803" s="21"/>
      <c r="K1803" s="22" t="n">
        <f aca="false">INDEX('Porte Honorário'!B:D,MATCH(TabJud!D1803,'Porte Honorário'!A:A,0),1)</f>
        <v>334.24</v>
      </c>
      <c r="L1803" s="22" t="n">
        <f aca="false">ROUND(C1803*K1803,2)</f>
        <v>334.24</v>
      </c>
      <c r="M1803" s="22" t="n">
        <f aca="false">IF(E1803&gt;0,ROUND(E1803*'UCO e Filme'!$A$2,2),0)</f>
        <v>0</v>
      </c>
      <c r="N1803" s="22" t="n">
        <f aca="false">IF(I1803&gt;0,ROUND(I1803*'UCO e Filme'!$A$11,2),0)</f>
        <v>0</v>
      </c>
      <c r="O1803" s="22" t="n">
        <f aca="false">ROUND(L1803+M1803+N1803,2)</f>
        <v>334.24</v>
      </c>
    </row>
    <row r="1804" customFormat="false" ht="11.25" hidden="false" customHeight="true" outlineLevel="0" collapsed="false">
      <c r="A1804" s="17" t="n">
        <v>30911079</v>
      </c>
      <c r="B1804" s="17" t="s">
        <v>1832</v>
      </c>
      <c r="C1804" s="23" t="n">
        <v>1</v>
      </c>
      <c r="D1804" s="25" t="s">
        <v>296</v>
      </c>
      <c r="E1804" s="19"/>
      <c r="F1804" s="21" t="n">
        <v>1</v>
      </c>
      <c r="G1804" s="21" t="n">
        <v>4</v>
      </c>
      <c r="H1804" s="21"/>
      <c r="I1804" s="21"/>
      <c r="J1804" s="21"/>
      <c r="K1804" s="22" t="n">
        <f aca="false">INDEX('Porte Honorário'!B:D,MATCH(TabJud!D1804,'Porte Honorário'!A:A,0),1)</f>
        <v>709.46</v>
      </c>
      <c r="L1804" s="22" t="n">
        <f aca="false">ROUND(C1804*K1804,2)</f>
        <v>709.46</v>
      </c>
      <c r="M1804" s="22" t="n">
        <f aca="false">IF(E1804&gt;0,ROUND(E1804*'UCO e Filme'!$A$2,2),0)</f>
        <v>0</v>
      </c>
      <c r="N1804" s="22" t="n">
        <f aca="false">IF(I1804&gt;0,ROUND(I1804*'UCO e Filme'!$A$11,2),0)</f>
        <v>0</v>
      </c>
      <c r="O1804" s="22" t="n">
        <f aca="false">ROUND(L1804+M1804+N1804,2)</f>
        <v>709.46</v>
      </c>
    </row>
    <row r="1805" customFormat="false" ht="22.5" hidden="false" customHeight="true" outlineLevel="0" collapsed="false">
      <c r="A1805" s="17" t="n">
        <v>30911087</v>
      </c>
      <c r="B1805" s="17" t="s">
        <v>1833</v>
      </c>
      <c r="C1805" s="23" t="n">
        <v>1</v>
      </c>
      <c r="D1805" s="25" t="s">
        <v>385</v>
      </c>
      <c r="E1805" s="19"/>
      <c r="F1805" s="21" t="n">
        <v>1</v>
      </c>
      <c r="G1805" s="21" t="n">
        <v>4</v>
      </c>
      <c r="H1805" s="21"/>
      <c r="I1805" s="21"/>
      <c r="J1805" s="21"/>
      <c r="K1805" s="22" t="n">
        <f aca="false">INDEX('Porte Honorário'!B:D,MATCH(TabJud!D1805,'Porte Honorário'!A:A,0),1)</f>
        <v>766.81</v>
      </c>
      <c r="L1805" s="22" t="n">
        <f aca="false">ROUND(C1805*K1805,2)</f>
        <v>766.81</v>
      </c>
      <c r="M1805" s="22" t="n">
        <f aca="false">IF(E1805&gt;0,ROUND(E1805*'UCO e Filme'!$A$2,2),0)</f>
        <v>0</v>
      </c>
      <c r="N1805" s="22" t="n">
        <f aca="false">IF(I1805&gt;0,ROUND(I1805*'UCO e Filme'!$A$11,2),0)</f>
        <v>0</v>
      </c>
      <c r="O1805" s="22" t="n">
        <f aca="false">ROUND(L1805+M1805+N1805,2)</f>
        <v>766.81</v>
      </c>
    </row>
    <row r="1806" customFormat="false" ht="11.25" hidden="false" customHeight="true" outlineLevel="0" collapsed="false">
      <c r="A1806" s="17" t="n">
        <v>30911095</v>
      </c>
      <c r="B1806" s="17" t="s">
        <v>1834</v>
      </c>
      <c r="C1806" s="23" t="n">
        <v>1</v>
      </c>
      <c r="D1806" s="25" t="s">
        <v>141</v>
      </c>
      <c r="E1806" s="19"/>
      <c r="F1806" s="21" t="n">
        <v>1</v>
      </c>
      <c r="G1806" s="21" t="n">
        <v>4</v>
      </c>
      <c r="H1806" s="21"/>
      <c r="I1806" s="21"/>
      <c r="J1806" s="21"/>
      <c r="K1806" s="22" t="n">
        <f aca="false">INDEX('Porte Honorário'!B:D,MATCH(TabJud!D1806,'Porte Honorário'!A:A,0),1)</f>
        <v>334.24</v>
      </c>
      <c r="L1806" s="22" t="n">
        <f aca="false">ROUND(C1806*K1806,2)</f>
        <v>334.24</v>
      </c>
      <c r="M1806" s="22" t="n">
        <f aca="false">IF(E1806&gt;0,ROUND(E1806*'UCO e Filme'!$A$2,2),0)</f>
        <v>0</v>
      </c>
      <c r="N1806" s="22" t="n">
        <f aca="false">IF(I1806&gt;0,ROUND(I1806*'UCO e Filme'!$A$11,2),0)</f>
        <v>0</v>
      </c>
      <c r="O1806" s="22" t="n">
        <f aca="false">ROUND(L1806+M1806+N1806,2)</f>
        <v>334.24</v>
      </c>
    </row>
    <row r="1807" customFormat="false" ht="11.25" hidden="false" customHeight="true" outlineLevel="0" collapsed="false">
      <c r="A1807" s="17" t="n">
        <v>30911109</v>
      </c>
      <c r="B1807" s="17" t="s">
        <v>1835</v>
      </c>
      <c r="C1807" s="23" t="n">
        <v>1</v>
      </c>
      <c r="D1807" s="25" t="s">
        <v>141</v>
      </c>
      <c r="E1807" s="19"/>
      <c r="F1807" s="21" t="n">
        <v>1</v>
      </c>
      <c r="G1807" s="21" t="n">
        <v>4</v>
      </c>
      <c r="H1807" s="21"/>
      <c r="I1807" s="21"/>
      <c r="J1807" s="21"/>
      <c r="K1807" s="22" t="n">
        <f aca="false">INDEX('Porte Honorário'!B:D,MATCH(TabJud!D1807,'Porte Honorário'!A:A,0),1)</f>
        <v>334.24</v>
      </c>
      <c r="L1807" s="22" t="n">
        <f aca="false">ROUND(C1807*K1807,2)</f>
        <v>334.24</v>
      </c>
      <c r="M1807" s="22" t="n">
        <f aca="false">IF(E1807&gt;0,ROUND(E1807*'UCO e Filme'!$A$2,2),0)</f>
        <v>0</v>
      </c>
      <c r="N1807" s="22" t="n">
        <f aca="false">IF(I1807&gt;0,ROUND(I1807*'UCO e Filme'!$A$11,2),0)</f>
        <v>0</v>
      </c>
      <c r="O1807" s="22" t="n">
        <f aca="false">ROUND(L1807+M1807+N1807,2)</f>
        <v>334.24</v>
      </c>
    </row>
    <row r="1808" customFormat="false" ht="22.5" hidden="false" customHeight="true" outlineLevel="0" collapsed="false">
      <c r="A1808" s="17" t="n">
        <v>30911117</v>
      </c>
      <c r="B1808" s="17" t="s">
        <v>1836</v>
      </c>
      <c r="C1808" s="23" t="n">
        <v>1</v>
      </c>
      <c r="D1808" s="25" t="s">
        <v>296</v>
      </c>
      <c r="E1808" s="19"/>
      <c r="F1808" s="21" t="n">
        <v>1</v>
      </c>
      <c r="G1808" s="21" t="n">
        <v>3</v>
      </c>
      <c r="H1808" s="21"/>
      <c r="I1808" s="21"/>
      <c r="J1808" s="21"/>
      <c r="K1808" s="22" t="n">
        <f aca="false">INDEX('Porte Honorário'!B:D,MATCH(TabJud!D1808,'Porte Honorário'!A:A,0),1)</f>
        <v>709.46</v>
      </c>
      <c r="L1808" s="22" t="n">
        <f aca="false">ROUND(C1808*K1808,2)</f>
        <v>709.46</v>
      </c>
      <c r="M1808" s="22" t="n">
        <f aca="false">IF(E1808&gt;0,ROUND(E1808*'UCO e Filme'!$A$2,2),0)</f>
        <v>0</v>
      </c>
      <c r="N1808" s="22" t="n">
        <f aca="false">IF(I1808&gt;0,ROUND(I1808*'UCO e Filme'!$A$11,2),0)</f>
        <v>0</v>
      </c>
      <c r="O1808" s="22" t="n">
        <f aca="false">ROUND(L1808+M1808+N1808,2)</f>
        <v>709.46</v>
      </c>
    </row>
    <row r="1809" customFormat="false" ht="22.5" hidden="false" customHeight="true" outlineLevel="0" collapsed="false">
      <c r="A1809" s="17" t="n">
        <v>30911125</v>
      </c>
      <c r="B1809" s="17" t="s">
        <v>1837</v>
      </c>
      <c r="C1809" s="23" t="n">
        <v>1</v>
      </c>
      <c r="D1809" s="25" t="s">
        <v>296</v>
      </c>
      <c r="E1809" s="19"/>
      <c r="F1809" s="21" t="n">
        <v>1</v>
      </c>
      <c r="G1809" s="21" t="n">
        <v>5</v>
      </c>
      <c r="H1809" s="21"/>
      <c r="I1809" s="21"/>
      <c r="J1809" s="21"/>
      <c r="K1809" s="22" t="n">
        <f aca="false">INDEX('Porte Honorário'!B:D,MATCH(TabJud!D1809,'Porte Honorário'!A:A,0),1)</f>
        <v>709.46</v>
      </c>
      <c r="L1809" s="22" t="n">
        <f aca="false">ROUND(C1809*K1809,2)</f>
        <v>709.46</v>
      </c>
      <c r="M1809" s="22" t="n">
        <f aca="false">IF(E1809&gt;0,ROUND(E1809*'UCO e Filme'!$A$2,2),0)</f>
        <v>0</v>
      </c>
      <c r="N1809" s="22" t="n">
        <f aca="false">IF(I1809&gt;0,ROUND(I1809*'UCO e Filme'!$A$11,2),0)</f>
        <v>0</v>
      </c>
      <c r="O1809" s="22" t="n">
        <f aca="false">ROUND(L1809+M1809+N1809,2)</f>
        <v>709.46</v>
      </c>
    </row>
    <row r="1810" customFormat="false" ht="22.5" hidden="false" customHeight="true" outlineLevel="0" collapsed="false">
      <c r="A1810" s="17" t="n">
        <v>30911133</v>
      </c>
      <c r="B1810" s="17" t="s">
        <v>1838</v>
      </c>
      <c r="C1810" s="23" t="n">
        <v>1</v>
      </c>
      <c r="D1810" s="25" t="s">
        <v>600</v>
      </c>
      <c r="E1810" s="19"/>
      <c r="F1810" s="21" t="n">
        <v>1</v>
      </c>
      <c r="G1810" s="21" t="n">
        <v>5</v>
      </c>
      <c r="H1810" s="21"/>
      <c r="I1810" s="21"/>
      <c r="J1810" s="21"/>
      <c r="K1810" s="22" t="n">
        <f aca="false">INDEX('Porte Honorário'!B:D,MATCH(TabJud!D1810,'Porte Honorário'!A:A,0),1)</f>
        <v>599.66</v>
      </c>
      <c r="L1810" s="22" t="n">
        <f aca="false">ROUND(C1810*K1810,2)</f>
        <v>599.66</v>
      </c>
      <c r="M1810" s="22" t="n">
        <f aca="false">IF(E1810&gt;0,ROUND(E1810*'UCO e Filme'!$A$2,2),0)</f>
        <v>0</v>
      </c>
      <c r="N1810" s="22" t="n">
        <f aca="false">IF(I1810&gt;0,ROUND(I1810*'UCO e Filme'!$A$11,2),0)</f>
        <v>0</v>
      </c>
      <c r="O1810" s="22" t="n">
        <f aca="false">ROUND(L1810+M1810+N1810,2)</f>
        <v>599.66</v>
      </c>
    </row>
    <row r="1811" customFormat="false" ht="11.25" hidden="false" customHeight="true" outlineLevel="0" collapsed="false">
      <c r="A1811" s="17" t="n">
        <v>30911141</v>
      </c>
      <c r="B1811" s="17" t="s">
        <v>1839</v>
      </c>
      <c r="C1811" s="23" t="n">
        <v>1</v>
      </c>
      <c r="D1811" s="25" t="s">
        <v>296</v>
      </c>
      <c r="E1811" s="19"/>
      <c r="F1811" s="21" t="n">
        <v>1</v>
      </c>
      <c r="G1811" s="21" t="n">
        <v>4</v>
      </c>
      <c r="H1811" s="21"/>
      <c r="I1811" s="21"/>
      <c r="J1811" s="21"/>
      <c r="K1811" s="22" t="n">
        <f aca="false">INDEX('Porte Honorário'!B:D,MATCH(TabJud!D1811,'Porte Honorário'!A:A,0),1)</f>
        <v>709.46</v>
      </c>
      <c r="L1811" s="22" t="n">
        <f aca="false">ROUND(C1811*K1811,2)</f>
        <v>709.46</v>
      </c>
      <c r="M1811" s="22" t="n">
        <f aca="false">IF(E1811&gt;0,ROUND(E1811*'UCO e Filme'!$A$2,2),0)</f>
        <v>0</v>
      </c>
      <c r="N1811" s="22" t="n">
        <f aca="false">IF(I1811&gt;0,ROUND(I1811*'UCO e Filme'!$A$11,2),0)</f>
        <v>0</v>
      </c>
      <c r="O1811" s="22" t="n">
        <f aca="false">ROUND(L1811+M1811+N1811,2)</f>
        <v>709.46</v>
      </c>
    </row>
    <row r="1812" customFormat="false" ht="22.5" hidden="false" customHeight="true" outlineLevel="0" collapsed="false">
      <c r="A1812" s="17" t="n">
        <v>30911150</v>
      </c>
      <c r="B1812" s="17" t="s">
        <v>1840</v>
      </c>
      <c r="C1812" s="23" t="n">
        <v>1</v>
      </c>
      <c r="D1812" s="25" t="s">
        <v>335</v>
      </c>
      <c r="E1812" s="19"/>
      <c r="F1812" s="21" t="n">
        <v>1</v>
      </c>
      <c r="G1812" s="21" t="n">
        <v>3</v>
      </c>
      <c r="H1812" s="21"/>
      <c r="I1812" s="21"/>
      <c r="J1812" s="21"/>
      <c r="K1812" s="22" t="n">
        <f aca="false">INDEX('Porte Honorário'!B:D,MATCH(TabJud!D1812,'Porte Honorário'!A:A,0),1)</f>
        <v>1091.25</v>
      </c>
      <c r="L1812" s="22" t="n">
        <f aca="false">ROUND(C1812*K1812,2)</f>
        <v>1091.25</v>
      </c>
      <c r="M1812" s="22" t="n">
        <f aca="false">IF(E1812&gt;0,ROUND(E1812*'UCO e Filme'!$A$2,2),0)</f>
        <v>0</v>
      </c>
      <c r="N1812" s="22" t="n">
        <f aca="false">IF(I1812&gt;0,ROUND(I1812*'UCO e Filme'!$A$11,2),0)</f>
        <v>0</v>
      </c>
      <c r="O1812" s="22" t="n">
        <f aca="false">ROUND(L1812+M1812+N1812,2)</f>
        <v>1091.25</v>
      </c>
    </row>
    <row r="1813" customFormat="false" ht="11.25" hidden="false" customHeight="true" outlineLevel="0" collapsed="false">
      <c r="A1813" s="17" t="n">
        <v>30911168</v>
      </c>
      <c r="B1813" s="17" t="s">
        <v>1841</v>
      </c>
      <c r="C1813" s="23" t="n">
        <v>1</v>
      </c>
      <c r="D1813" s="25" t="s">
        <v>73</v>
      </c>
      <c r="E1813" s="19"/>
      <c r="F1813" s="21" t="n">
        <v>1</v>
      </c>
      <c r="G1813" s="21" t="n">
        <v>0</v>
      </c>
      <c r="H1813" s="21"/>
      <c r="I1813" s="21"/>
      <c r="J1813" s="21"/>
      <c r="K1813" s="22" t="n">
        <f aca="false">INDEX('Porte Honorário'!B:D,MATCH(TabJud!D1813,'Porte Honorário'!A:A,0),1)</f>
        <v>360.46</v>
      </c>
      <c r="L1813" s="22" t="n">
        <f aca="false">ROUND(C1813*K1813,2)</f>
        <v>360.46</v>
      </c>
      <c r="M1813" s="22" t="n">
        <f aca="false">IF(E1813&gt;0,ROUND(E1813*'UCO e Filme'!$A$2,2),0)</f>
        <v>0</v>
      </c>
      <c r="N1813" s="22" t="n">
        <f aca="false">IF(I1813&gt;0,ROUND(I1813*'UCO e Filme'!$A$11,2),0)</f>
        <v>0</v>
      </c>
      <c r="O1813" s="22" t="n">
        <f aca="false">ROUND(L1813+M1813+N1813,2)</f>
        <v>360.46</v>
      </c>
    </row>
    <row r="1814" customFormat="false" ht="14.45" hidden="false" customHeight="true" outlineLevel="0" collapsed="false">
      <c r="A1814" s="15" t="s">
        <v>1842</v>
      </c>
      <c r="B1814" s="15"/>
      <c r="C1814" s="15"/>
      <c r="D1814" s="15"/>
      <c r="E1814" s="15"/>
      <c r="F1814" s="15"/>
      <c r="G1814" s="15"/>
      <c r="H1814" s="15"/>
      <c r="I1814" s="15"/>
      <c r="J1814" s="15"/>
      <c r="K1814" s="15"/>
      <c r="L1814" s="15"/>
      <c r="M1814" s="15"/>
      <c r="N1814" s="15"/>
      <c r="O1814" s="15"/>
    </row>
    <row r="1815" customFormat="false" ht="22.5" hidden="false" customHeight="true" outlineLevel="0" collapsed="false">
      <c r="A1815" s="15" t="s">
        <v>1843</v>
      </c>
      <c r="B1815" s="15"/>
      <c r="C1815" s="15"/>
      <c r="D1815" s="15"/>
      <c r="E1815" s="15"/>
      <c r="F1815" s="15"/>
      <c r="G1815" s="15"/>
      <c r="H1815" s="15"/>
      <c r="I1815" s="15"/>
      <c r="J1815" s="15"/>
      <c r="K1815" s="15"/>
      <c r="L1815" s="15"/>
      <c r="M1815" s="15"/>
      <c r="N1815" s="15"/>
      <c r="O1815" s="15"/>
    </row>
    <row r="1816" customFormat="false" ht="22.5" hidden="false" customHeight="true" outlineLevel="0" collapsed="false">
      <c r="A1816" s="15" t="s">
        <v>1844</v>
      </c>
      <c r="B1816" s="15"/>
      <c r="C1816" s="15"/>
      <c r="D1816" s="15"/>
      <c r="E1816" s="15"/>
      <c r="F1816" s="15"/>
      <c r="G1816" s="15"/>
      <c r="H1816" s="15"/>
      <c r="I1816" s="15"/>
      <c r="J1816" s="15"/>
      <c r="K1816" s="15"/>
      <c r="L1816" s="15"/>
      <c r="M1816" s="15"/>
      <c r="N1816" s="15"/>
      <c r="O1816" s="15"/>
    </row>
    <row r="1817" customFormat="false" ht="22.5" hidden="false" customHeight="true" outlineLevel="0" collapsed="false">
      <c r="A1817" s="15" t="s">
        <v>1845</v>
      </c>
      <c r="B1817" s="15"/>
      <c r="C1817" s="15"/>
      <c r="D1817" s="15"/>
      <c r="E1817" s="15"/>
      <c r="F1817" s="15"/>
      <c r="G1817" s="15"/>
      <c r="H1817" s="15"/>
      <c r="I1817" s="15"/>
      <c r="J1817" s="15"/>
      <c r="K1817" s="15"/>
      <c r="L1817" s="15"/>
      <c r="M1817" s="15"/>
      <c r="N1817" s="15"/>
      <c r="O1817" s="15"/>
    </row>
    <row r="1818" customFormat="false" ht="30.95" hidden="false" customHeight="true" outlineLevel="0" collapsed="false">
      <c r="A1818" s="14" t="s">
        <v>1846</v>
      </c>
      <c r="B1818" s="14"/>
      <c r="C1818" s="14"/>
      <c r="D1818" s="14"/>
      <c r="E1818" s="14"/>
      <c r="F1818" s="14"/>
      <c r="G1818" s="14"/>
      <c r="H1818" s="14"/>
      <c r="I1818" s="14"/>
      <c r="J1818" s="14"/>
      <c r="K1818" s="14"/>
      <c r="L1818" s="14"/>
      <c r="M1818" s="14"/>
      <c r="N1818" s="14"/>
      <c r="O1818" s="14"/>
    </row>
    <row r="1819" customFormat="false" ht="27.75" hidden="false" customHeight="true" outlineLevel="0" collapsed="false">
      <c r="A1819" s="17" t="n">
        <v>30912016</v>
      </c>
      <c r="B1819" s="17" t="s">
        <v>1847</v>
      </c>
      <c r="C1819" s="23" t="n">
        <v>1</v>
      </c>
      <c r="D1819" s="25" t="s">
        <v>368</v>
      </c>
      <c r="E1819" s="19"/>
      <c r="F1819" s="21" t="n">
        <v>2</v>
      </c>
      <c r="G1819" s="21" t="n">
        <v>5</v>
      </c>
      <c r="H1819" s="21"/>
      <c r="I1819" s="21"/>
      <c r="J1819" s="21"/>
      <c r="K1819" s="22" t="n">
        <f aca="false">INDEX('Porte Honorário'!B:D,MATCH(TabJud!D1819,'Porte Honorário'!A:A,0),1)</f>
        <v>1794.15</v>
      </c>
      <c r="L1819" s="22" t="n">
        <f aca="false">ROUND(C1819*K1819,2)</f>
        <v>1794.15</v>
      </c>
      <c r="M1819" s="22" t="n">
        <f aca="false">IF(E1819&gt;0,ROUND(E1819*'UCO e Filme'!$A$2,2),0)</f>
        <v>0</v>
      </c>
      <c r="N1819" s="22" t="n">
        <f aca="false">IF(I1819&gt;0,ROUND(I1819*'UCO e Filme'!$A$11,2),0)</f>
        <v>0</v>
      </c>
      <c r="O1819" s="22" t="n">
        <f aca="false">ROUND(L1819+M1819+N1819,2)</f>
        <v>1794.15</v>
      </c>
    </row>
    <row r="1820" customFormat="false" ht="11.25" hidden="false" customHeight="true" outlineLevel="0" collapsed="false">
      <c r="A1820" s="17" t="n">
        <v>30912024</v>
      </c>
      <c r="B1820" s="17" t="s">
        <v>1848</v>
      </c>
      <c r="C1820" s="23" t="n">
        <v>1</v>
      </c>
      <c r="D1820" s="25" t="s">
        <v>264</v>
      </c>
      <c r="E1820" s="19"/>
      <c r="F1820" s="21" t="n">
        <v>2</v>
      </c>
      <c r="G1820" s="21" t="n">
        <v>5</v>
      </c>
      <c r="H1820" s="21"/>
      <c r="I1820" s="21"/>
      <c r="J1820" s="21"/>
      <c r="K1820" s="22" t="n">
        <f aca="false">INDEX('Porte Honorário'!B:D,MATCH(TabJud!D1820,'Porte Honorário'!A:A,0),1)</f>
        <v>852.02</v>
      </c>
      <c r="L1820" s="22" t="n">
        <f aca="false">ROUND(C1820*K1820,2)</f>
        <v>852.02</v>
      </c>
      <c r="M1820" s="22" t="n">
        <f aca="false">IF(E1820&gt;0,ROUND(E1820*'UCO e Filme'!$A$2,2),0)</f>
        <v>0</v>
      </c>
      <c r="N1820" s="22" t="n">
        <f aca="false">IF(I1820&gt;0,ROUND(I1820*'UCO e Filme'!$A$11,2),0)</f>
        <v>0</v>
      </c>
      <c r="O1820" s="22" t="n">
        <f aca="false">ROUND(L1820+M1820+N1820,2)</f>
        <v>852.02</v>
      </c>
    </row>
    <row r="1821" customFormat="false" ht="11.25" hidden="false" customHeight="true" outlineLevel="0" collapsed="false">
      <c r="A1821" s="17" t="n">
        <v>30912032</v>
      </c>
      <c r="B1821" s="17" t="s">
        <v>1849</v>
      </c>
      <c r="C1821" s="23" t="n">
        <v>1</v>
      </c>
      <c r="D1821" s="25" t="s">
        <v>961</v>
      </c>
      <c r="E1821" s="19"/>
      <c r="F1821" s="21" t="n">
        <v>2</v>
      </c>
      <c r="G1821" s="21" t="n">
        <v>5</v>
      </c>
      <c r="H1821" s="21"/>
      <c r="I1821" s="21"/>
      <c r="J1821" s="21"/>
      <c r="K1821" s="22" t="n">
        <f aca="false">INDEX('Porte Honorário'!B:D,MATCH(TabJud!D1821,'Porte Honorário'!A:A,0),1)</f>
        <v>1859.66</v>
      </c>
      <c r="L1821" s="22" t="n">
        <f aca="false">ROUND(C1821*K1821,2)</f>
        <v>1859.66</v>
      </c>
      <c r="M1821" s="22" t="n">
        <f aca="false">IF(E1821&gt;0,ROUND(E1821*'UCO e Filme'!$A$2,2),0)</f>
        <v>0</v>
      </c>
      <c r="N1821" s="22" t="n">
        <f aca="false">IF(I1821&gt;0,ROUND(I1821*'UCO e Filme'!$A$11,2),0)</f>
        <v>0</v>
      </c>
      <c r="O1821" s="22" t="n">
        <f aca="false">ROUND(L1821+M1821+N1821,2)</f>
        <v>1859.66</v>
      </c>
    </row>
    <row r="1822" customFormat="false" ht="11.25" hidden="false" customHeight="true" outlineLevel="0" collapsed="false">
      <c r="A1822" s="17" t="n">
        <v>30912040</v>
      </c>
      <c r="B1822" s="17" t="s">
        <v>1850</v>
      </c>
      <c r="C1822" s="23" t="n">
        <v>1</v>
      </c>
      <c r="D1822" s="25" t="s">
        <v>264</v>
      </c>
      <c r="E1822" s="19"/>
      <c r="F1822" s="21" t="n">
        <v>2</v>
      </c>
      <c r="G1822" s="21" t="n">
        <v>3</v>
      </c>
      <c r="H1822" s="21"/>
      <c r="I1822" s="21"/>
      <c r="J1822" s="21"/>
      <c r="K1822" s="22" t="n">
        <f aca="false">INDEX('Porte Honorário'!B:D,MATCH(TabJud!D1822,'Porte Honorário'!A:A,0),1)</f>
        <v>852.02</v>
      </c>
      <c r="L1822" s="22" t="n">
        <f aca="false">ROUND(C1822*K1822,2)</f>
        <v>852.02</v>
      </c>
      <c r="M1822" s="22" t="n">
        <f aca="false">IF(E1822&gt;0,ROUND(E1822*'UCO e Filme'!$A$2,2),0)</f>
        <v>0</v>
      </c>
      <c r="N1822" s="22" t="n">
        <f aca="false">IF(I1822&gt;0,ROUND(I1822*'UCO e Filme'!$A$11,2),0)</f>
        <v>0</v>
      </c>
      <c r="O1822" s="22" t="n">
        <f aca="false">ROUND(L1822+M1822+N1822,2)</f>
        <v>852.02</v>
      </c>
    </row>
    <row r="1823" customFormat="false" ht="11.25" hidden="false" customHeight="true" outlineLevel="0" collapsed="false">
      <c r="A1823" s="17" t="n">
        <v>30912059</v>
      </c>
      <c r="B1823" s="17" t="s">
        <v>1851</v>
      </c>
      <c r="C1823" s="23" t="n">
        <v>1</v>
      </c>
      <c r="D1823" s="25" t="s">
        <v>141</v>
      </c>
      <c r="E1823" s="19"/>
      <c r="F1823" s="21" t="n">
        <v>1</v>
      </c>
      <c r="G1823" s="21" t="n">
        <v>4</v>
      </c>
      <c r="H1823" s="21"/>
      <c r="I1823" s="21"/>
      <c r="J1823" s="21"/>
      <c r="K1823" s="22" t="n">
        <f aca="false">INDEX('Porte Honorário'!B:D,MATCH(TabJud!D1823,'Porte Honorário'!A:A,0),1)</f>
        <v>334.24</v>
      </c>
      <c r="L1823" s="22" t="n">
        <f aca="false">ROUND(C1823*K1823,2)</f>
        <v>334.24</v>
      </c>
      <c r="M1823" s="22" t="n">
        <f aca="false">IF(E1823&gt;0,ROUND(E1823*'UCO e Filme'!$A$2,2),0)</f>
        <v>0</v>
      </c>
      <c r="N1823" s="22" t="n">
        <f aca="false">IF(I1823&gt;0,ROUND(I1823*'UCO e Filme'!$A$11,2),0)</f>
        <v>0</v>
      </c>
      <c r="O1823" s="22" t="n">
        <f aca="false">ROUND(L1823+M1823+N1823,2)</f>
        <v>334.24</v>
      </c>
    </row>
    <row r="1824" customFormat="false" ht="11.25" hidden="false" customHeight="true" outlineLevel="0" collapsed="false">
      <c r="A1824" s="17" t="n">
        <v>30912067</v>
      </c>
      <c r="B1824" s="17" t="s">
        <v>1852</v>
      </c>
      <c r="C1824" s="23" t="n">
        <v>1</v>
      </c>
      <c r="D1824" s="25" t="s">
        <v>436</v>
      </c>
      <c r="E1824" s="19"/>
      <c r="F1824" s="21" t="n">
        <v>1</v>
      </c>
      <c r="G1824" s="21" t="n">
        <v>5</v>
      </c>
      <c r="H1824" s="21"/>
      <c r="I1824" s="21"/>
      <c r="J1824" s="21"/>
      <c r="K1824" s="22" t="n">
        <f aca="false">INDEX('Porte Honorário'!B:D,MATCH(TabJud!D1824,'Porte Honorário'!A:A,0),1)</f>
        <v>1269.81</v>
      </c>
      <c r="L1824" s="22" t="n">
        <f aca="false">ROUND(C1824*K1824,2)</f>
        <v>1269.81</v>
      </c>
      <c r="M1824" s="22" t="n">
        <f aca="false">IF(E1824&gt;0,ROUND(E1824*'UCO e Filme'!$A$2,2),0)</f>
        <v>0</v>
      </c>
      <c r="N1824" s="22" t="n">
        <f aca="false">IF(I1824&gt;0,ROUND(I1824*'UCO e Filme'!$A$11,2),0)</f>
        <v>0</v>
      </c>
      <c r="O1824" s="22" t="n">
        <f aca="false">ROUND(L1824+M1824+N1824,2)</f>
        <v>1269.81</v>
      </c>
    </row>
    <row r="1825" customFormat="false" ht="11.25" hidden="false" customHeight="true" outlineLevel="0" collapsed="false">
      <c r="A1825" s="17" t="n">
        <v>30912075</v>
      </c>
      <c r="B1825" s="17" t="s">
        <v>1853</v>
      </c>
      <c r="C1825" s="23" t="n">
        <v>1</v>
      </c>
      <c r="D1825" s="25" t="s">
        <v>436</v>
      </c>
      <c r="E1825" s="19"/>
      <c r="F1825" s="21" t="n">
        <v>1</v>
      </c>
      <c r="G1825" s="21" t="n">
        <v>5</v>
      </c>
      <c r="H1825" s="21"/>
      <c r="I1825" s="21"/>
      <c r="J1825" s="21"/>
      <c r="K1825" s="22" t="n">
        <f aca="false">INDEX('Porte Honorário'!B:D,MATCH(TabJud!D1825,'Porte Honorário'!A:A,0),1)</f>
        <v>1269.81</v>
      </c>
      <c r="L1825" s="22" t="n">
        <f aca="false">ROUND(C1825*K1825,2)</f>
        <v>1269.81</v>
      </c>
      <c r="M1825" s="22" t="n">
        <f aca="false">IF(E1825&gt;0,ROUND(E1825*'UCO e Filme'!$A$2,2),0)</f>
        <v>0</v>
      </c>
      <c r="N1825" s="22" t="n">
        <f aca="false">IF(I1825&gt;0,ROUND(I1825*'UCO e Filme'!$A$11,2),0)</f>
        <v>0</v>
      </c>
      <c r="O1825" s="22" t="n">
        <f aca="false">ROUND(L1825+M1825+N1825,2)</f>
        <v>1269.81</v>
      </c>
    </row>
    <row r="1826" customFormat="false" ht="11.25" hidden="false" customHeight="true" outlineLevel="0" collapsed="false">
      <c r="A1826" s="17" t="n">
        <v>30912083</v>
      </c>
      <c r="B1826" s="17" t="s">
        <v>1854</v>
      </c>
      <c r="C1826" s="23" t="n">
        <v>1</v>
      </c>
      <c r="D1826" s="25" t="s">
        <v>141</v>
      </c>
      <c r="E1826" s="19"/>
      <c r="F1826" s="21" t="n">
        <v>1</v>
      </c>
      <c r="G1826" s="21" t="n">
        <v>3</v>
      </c>
      <c r="H1826" s="21"/>
      <c r="I1826" s="21"/>
      <c r="J1826" s="21"/>
      <c r="K1826" s="22" t="n">
        <f aca="false">INDEX('Porte Honorário'!B:D,MATCH(TabJud!D1826,'Porte Honorário'!A:A,0),1)</f>
        <v>334.24</v>
      </c>
      <c r="L1826" s="22" t="n">
        <f aca="false">ROUND(C1826*K1826,2)</f>
        <v>334.24</v>
      </c>
      <c r="M1826" s="22" t="n">
        <f aca="false">IF(E1826&gt;0,ROUND(E1826*'UCO e Filme'!$A$2,2),0)</f>
        <v>0</v>
      </c>
      <c r="N1826" s="22" t="n">
        <f aca="false">IF(I1826&gt;0,ROUND(I1826*'UCO e Filme'!$A$11,2),0)</f>
        <v>0</v>
      </c>
      <c r="O1826" s="22" t="n">
        <f aca="false">ROUND(L1826+M1826+N1826,2)</f>
        <v>334.24</v>
      </c>
    </row>
    <row r="1827" customFormat="false" ht="22.5" hidden="false" customHeight="true" outlineLevel="0" collapsed="false">
      <c r="A1827" s="17" t="n">
        <v>30912091</v>
      </c>
      <c r="B1827" s="17" t="s">
        <v>1855</v>
      </c>
      <c r="C1827" s="23" t="n">
        <v>1</v>
      </c>
      <c r="D1827" s="25" t="s">
        <v>490</v>
      </c>
      <c r="E1827" s="19"/>
      <c r="F1827" s="21" t="n">
        <v>2</v>
      </c>
      <c r="G1827" s="21" t="n">
        <v>5</v>
      </c>
      <c r="H1827" s="21"/>
      <c r="I1827" s="21"/>
      <c r="J1827" s="21"/>
      <c r="K1827" s="22" t="n">
        <f aca="false">INDEX('Porte Honorário'!B:D,MATCH(TabJud!D1827,'Porte Honorário'!A:A,0),1)</f>
        <v>1409.1</v>
      </c>
      <c r="L1827" s="22" t="n">
        <f aca="false">ROUND(C1827*K1827,2)</f>
        <v>1409.1</v>
      </c>
      <c r="M1827" s="22" t="n">
        <f aca="false">IF(E1827&gt;0,ROUND(E1827*'UCO e Filme'!$A$2,2),0)</f>
        <v>0</v>
      </c>
      <c r="N1827" s="22" t="n">
        <f aca="false">IF(I1827&gt;0,ROUND(I1827*'UCO e Filme'!$A$11,2),0)</f>
        <v>0</v>
      </c>
      <c r="O1827" s="22" t="n">
        <f aca="false">ROUND(L1827+M1827+N1827,2)</f>
        <v>1409.1</v>
      </c>
    </row>
    <row r="1828" customFormat="false" ht="11.25" hidden="false" customHeight="true" outlineLevel="0" collapsed="false">
      <c r="A1828" s="17" t="n">
        <v>30912105</v>
      </c>
      <c r="B1828" s="17" t="s">
        <v>1856</v>
      </c>
      <c r="C1828" s="23" t="n">
        <v>1</v>
      </c>
      <c r="D1828" s="25" t="s">
        <v>490</v>
      </c>
      <c r="E1828" s="19"/>
      <c r="F1828" s="21" t="n">
        <v>2</v>
      </c>
      <c r="G1828" s="21" t="n">
        <v>5</v>
      </c>
      <c r="H1828" s="21"/>
      <c r="I1828" s="21"/>
      <c r="J1828" s="21"/>
      <c r="K1828" s="22" t="n">
        <f aca="false">INDEX('Porte Honorário'!B:D,MATCH(TabJud!D1828,'Porte Honorário'!A:A,0),1)</f>
        <v>1409.1</v>
      </c>
      <c r="L1828" s="22" t="n">
        <f aca="false">ROUND(C1828*K1828,2)</f>
        <v>1409.1</v>
      </c>
      <c r="M1828" s="22" t="n">
        <f aca="false">IF(E1828&gt;0,ROUND(E1828*'UCO e Filme'!$A$2,2),0)</f>
        <v>0</v>
      </c>
      <c r="N1828" s="22" t="n">
        <f aca="false">IF(I1828&gt;0,ROUND(I1828*'UCO e Filme'!$A$11,2),0)</f>
        <v>0</v>
      </c>
      <c r="O1828" s="22" t="n">
        <f aca="false">ROUND(L1828+M1828+N1828,2)</f>
        <v>1409.1</v>
      </c>
    </row>
    <row r="1829" customFormat="false" ht="11.25" hidden="false" customHeight="true" outlineLevel="0" collapsed="false">
      <c r="A1829" s="17" t="n">
        <v>30912113</v>
      </c>
      <c r="B1829" s="17" t="s">
        <v>1857</v>
      </c>
      <c r="C1829" s="23" t="n">
        <v>1</v>
      </c>
      <c r="D1829" s="25" t="s">
        <v>264</v>
      </c>
      <c r="E1829" s="19"/>
      <c r="F1829" s="21" t="n">
        <v>1</v>
      </c>
      <c r="G1829" s="21" t="n">
        <v>3</v>
      </c>
      <c r="H1829" s="21"/>
      <c r="I1829" s="21"/>
      <c r="J1829" s="21"/>
      <c r="K1829" s="22" t="n">
        <f aca="false">INDEX('Porte Honorário'!B:D,MATCH(TabJud!D1829,'Porte Honorário'!A:A,0),1)</f>
        <v>852.02</v>
      </c>
      <c r="L1829" s="22" t="n">
        <f aca="false">ROUND(C1829*K1829,2)</f>
        <v>852.02</v>
      </c>
      <c r="M1829" s="22" t="n">
        <f aca="false">IF(E1829&gt;0,ROUND(E1829*'UCO e Filme'!$A$2,2),0)</f>
        <v>0</v>
      </c>
      <c r="N1829" s="22" t="n">
        <f aca="false">IF(I1829&gt;0,ROUND(I1829*'UCO e Filme'!$A$11,2),0)</f>
        <v>0</v>
      </c>
      <c r="O1829" s="22" t="n">
        <f aca="false">ROUND(L1829+M1829+N1829,2)</f>
        <v>852.02</v>
      </c>
    </row>
    <row r="1830" customFormat="false" ht="11.25" hidden="false" customHeight="true" outlineLevel="0" collapsed="false">
      <c r="A1830" s="17" t="n">
        <v>30912121</v>
      </c>
      <c r="B1830" s="17" t="s">
        <v>1858</v>
      </c>
      <c r="C1830" s="23" t="n">
        <v>1</v>
      </c>
      <c r="D1830" s="25" t="s">
        <v>262</v>
      </c>
      <c r="E1830" s="19"/>
      <c r="F1830" s="21" t="n">
        <v>2</v>
      </c>
      <c r="G1830" s="21" t="n">
        <v>5</v>
      </c>
      <c r="H1830" s="21"/>
      <c r="I1830" s="21"/>
      <c r="J1830" s="21"/>
      <c r="K1830" s="22" t="n">
        <f aca="false">INDEX('Porte Honorário'!B:D,MATCH(TabJud!D1830,'Porte Honorário'!A:A,0),1)</f>
        <v>1635.2</v>
      </c>
      <c r="L1830" s="22" t="n">
        <f aca="false">ROUND(C1830*K1830,2)</f>
        <v>1635.2</v>
      </c>
      <c r="M1830" s="22" t="n">
        <f aca="false">IF(E1830&gt;0,ROUND(E1830*'UCO e Filme'!$A$2,2),0)</f>
        <v>0</v>
      </c>
      <c r="N1830" s="22" t="n">
        <f aca="false">IF(I1830&gt;0,ROUND(I1830*'UCO e Filme'!$A$11,2),0)</f>
        <v>0</v>
      </c>
      <c r="O1830" s="22" t="n">
        <f aca="false">ROUND(L1830+M1830+N1830,2)</f>
        <v>1635.2</v>
      </c>
    </row>
    <row r="1831" customFormat="false" ht="11.25" hidden="false" customHeight="true" outlineLevel="0" collapsed="false">
      <c r="A1831" s="17" t="n">
        <v>30912130</v>
      </c>
      <c r="B1831" s="17" t="s">
        <v>1859</v>
      </c>
      <c r="C1831" s="23" t="n">
        <v>1</v>
      </c>
      <c r="D1831" s="25" t="s">
        <v>436</v>
      </c>
      <c r="E1831" s="19"/>
      <c r="F1831" s="21" t="n">
        <v>2</v>
      </c>
      <c r="G1831" s="21" t="n">
        <v>5</v>
      </c>
      <c r="H1831" s="21"/>
      <c r="I1831" s="21"/>
      <c r="J1831" s="21"/>
      <c r="K1831" s="22" t="n">
        <f aca="false">INDEX('Porte Honorário'!B:D,MATCH(TabJud!D1831,'Porte Honorário'!A:A,0),1)</f>
        <v>1269.81</v>
      </c>
      <c r="L1831" s="22" t="n">
        <f aca="false">ROUND(C1831*K1831,2)</f>
        <v>1269.81</v>
      </c>
      <c r="M1831" s="22" t="n">
        <f aca="false">IF(E1831&gt;0,ROUND(E1831*'UCO e Filme'!$A$2,2),0)</f>
        <v>0</v>
      </c>
      <c r="N1831" s="22" t="n">
        <f aca="false">IF(I1831&gt;0,ROUND(I1831*'UCO e Filme'!$A$11,2),0)</f>
        <v>0</v>
      </c>
      <c r="O1831" s="22" t="n">
        <f aca="false">ROUND(L1831+M1831+N1831,2)</f>
        <v>1269.81</v>
      </c>
    </row>
    <row r="1832" customFormat="false" ht="11.25" hidden="false" customHeight="true" outlineLevel="0" collapsed="false">
      <c r="A1832" s="17" t="n">
        <v>30912148</v>
      </c>
      <c r="B1832" s="17" t="s">
        <v>1860</v>
      </c>
      <c r="C1832" s="23" t="n">
        <v>1</v>
      </c>
      <c r="D1832" s="25" t="s">
        <v>436</v>
      </c>
      <c r="E1832" s="19"/>
      <c r="F1832" s="21" t="n">
        <v>2</v>
      </c>
      <c r="G1832" s="21" t="n">
        <v>5</v>
      </c>
      <c r="H1832" s="21"/>
      <c r="I1832" s="21"/>
      <c r="J1832" s="21"/>
      <c r="K1832" s="22" t="n">
        <f aca="false">INDEX('Porte Honorário'!B:D,MATCH(TabJud!D1832,'Porte Honorário'!A:A,0),1)</f>
        <v>1269.81</v>
      </c>
      <c r="L1832" s="22" t="n">
        <f aca="false">ROUND(C1832*K1832,2)</f>
        <v>1269.81</v>
      </c>
      <c r="M1832" s="22" t="n">
        <f aca="false">IF(E1832&gt;0,ROUND(E1832*'UCO e Filme'!$A$2,2),0)</f>
        <v>0</v>
      </c>
      <c r="N1832" s="22" t="n">
        <f aca="false">IF(I1832&gt;0,ROUND(I1832*'UCO e Filme'!$A$11,2),0)</f>
        <v>0</v>
      </c>
      <c r="O1832" s="22" t="n">
        <f aca="false">ROUND(L1832+M1832+N1832,2)</f>
        <v>1269.81</v>
      </c>
    </row>
    <row r="1833" customFormat="false" ht="11.25" hidden="false" customHeight="true" outlineLevel="0" collapsed="false">
      <c r="A1833" s="17" t="n">
        <v>30912156</v>
      </c>
      <c r="B1833" s="17" t="s">
        <v>1861</v>
      </c>
      <c r="C1833" s="23" t="n">
        <v>1</v>
      </c>
      <c r="D1833" s="25" t="s">
        <v>141</v>
      </c>
      <c r="E1833" s="19"/>
      <c r="F1833" s="21" t="n">
        <v>2</v>
      </c>
      <c r="G1833" s="21" t="n">
        <v>5</v>
      </c>
      <c r="H1833" s="21"/>
      <c r="I1833" s="21"/>
      <c r="J1833" s="21"/>
      <c r="K1833" s="22" t="n">
        <f aca="false">INDEX('Porte Honorário'!B:D,MATCH(TabJud!D1833,'Porte Honorário'!A:A,0),1)</f>
        <v>334.24</v>
      </c>
      <c r="L1833" s="22" t="n">
        <f aca="false">ROUND(C1833*K1833,2)</f>
        <v>334.24</v>
      </c>
      <c r="M1833" s="22" t="n">
        <f aca="false">IF(E1833&gt;0,ROUND(E1833*'UCO e Filme'!$A$2,2),0)</f>
        <v>0</v>
      </c>
      <c r="N1833" s="22" t="n">
        <f aca="false">IF(I1833&gt;0,ROUND(I1833*'UCO e Filme'!$A$11,2),0)</f>
        <v>0</v>
      </c>
      <c r="O1833" s="22" t="n">
        <f aca="false">ROUND(L1833+M1833+N1833,2)</f>
        <v>334.24</v>
      </c>
    </row>
    <row r="1834" customFormat="false" ht="22.5" hidden="false" customHeight="true" outlineLevel="0" collapsed="false">
      <c r="A1834" s="17" t="n">
        <v>30912164</v>
      </c>
      <c r="B1834" s="17" t="s">
        <v>1862</v>
      </c>
      <c r="C1834" s="23" t="n">
        <v>1</v>
      </c>
      <c r="D1834" s="25" t="s">
        <v>73</v>
      </c>
      <c r="E1834" s="19"/>
      <c r="F1834" s="21" t="n">
        <v>2</v>
      </c>
      <c r="G1834" s="21" t="n">
        <v>5</v>
      </c>
      <c r="H1834" s="21"/>
      <c r="I1834" s="21"/>
      <c r="J1834" s="21"/>
      <c r="K1834" s="22" t="n">
        <f aca="false">INDEX('Porte Honorário'!B:D,MATCH(TabJud!D1834,'Porte Honorário'!A:A,0),1)</f>
        <v>360.46</v>
      </c>
      <c r="L1834" s="22" t="n">
        <f aca="false">ROUND(C1834*K1834,2)</f>
        <v>360.46</v>
      </c>
      <c r="M1834" s="22" t="n">
        <f aca="false">IF(E1834&gt;0,ROUND(E1834*'UCO e Filme'!$A$2,2),0)</f>
        <v>0</v>
      </c>
      <c r="N1834" s="22" t="n">
        <f aca="false">IF(I1834&gt;0,ROUND(I1834*'UCO e Filme'!$A$11,2),0)</f>
        <v>0</v>
      </c>
      <c r="O1834" s="22" t="n">
        <f aca="false">ROUND(L1834+M1834+N1834,2)</f>
        <v>360.46</v>
      </c>
    </row>
    <row r="1835" customFormat="false" ht="11.25" hidden="false" customHeight="true" outlineLevel="0" collapsed="false">
      <c r="A1835" s="17" t="n">
        <v>30912172</v>
      </c>
      <c r="B1835" s="17" t="s">
        <v>1863</v>
      </c>
      <c r="C1835" s="23" t="n">
        <v>1</v>
      </c>
      <c r="D1835" s="25" t="s">
        <v>490</v>
      </c>
      <c r="E1835" s="19"/>
      <c r="F1835" s="21" t="n">
        <v>2</v>
      </c>
      <c r="G1835" s="21" t="n">
        <v>5</v>
      </c>
      <c r="H1835" s="21"/>
      <c r="I1835" s="21"/>
      <c r="J1835" s="21"/>
      <c r="K1835" s="22" t="n">
        <f aca="false">INDEX('Porte Honorário'!B:D,MATCH(TabJud!D1835,'Porte Honorário'!A:A,0),1)</f>
        <v>1409.1</v>
      </c>
      <c r="L1835" s="22" t="n">
        <f aca="false">ROUND(C1835*K1835,2)</f>
        <v>1409.1</v>
      </c>
      <c r="M1835" s="22" t="n">
        <f aca="false">IF(E1835&gt;0,ROUND(E1835*'UCO e Filme'!$A$2,2),0)</f>
        <v>0</v>
      </c>
      <c r="N1835" s="22" t="n">
        <f aca="false">IF(I1835&gt;0,ROUND(I1835*'UCO e Filme'!$A$11,2),0)</f>
        <v>0</v>
      </c>
      <c r="O1835" s="22" t="n">
        <f aca="false">ROUND(L1835+M1835+N1835,2)</f>
        <v>1409.1</v>
      </c>
    </row>
    <row r="1836" customFormat="false" ht="22.5" hidden="false" customHeight="true" outlineLevel="0" collapsed="false">
      <c r="A1836" s="17" t="n">
        <v>30912180</v>
      </c>
      <c r="B1836" s="17" t="s">
        <v>1864</v>
      </c>
      <c r="C1836" s="23" t="n">
        <v>1</v>
      </c>
      <c r="D1836" s="25" t="s">
        <v>999</v>
      </c>
      <c r="E1836" s="19"/>
      <c r="F1836" s="21" t="n">
        <v>2</v>
      </c>
      <c r="G1836" s="21" t="n">
        <v>6</v>
      </c>
      <c r="H1836" s="21"/>
      <c r="I1836" s="21"/>
      <c r="J1836" s="21"/>
      <c r="K1836" s="22" t="n">
        <f aca="false">INDEX('Porte Honorário'!B:D,MATCH(TabJud!D1836,'Porte Honorário'!A:A,0),1)</f>
        <v>2449.52</v>
      </c>
      <c r="L1836" s="22" t="n">
        <f aca="false">ROUND(C1836*K1836,2)</f>
        <v>2449.52</v>
      </c>
      <c r="M1836" s="22" t="n">
        <f aca="false">IF(E1836&gt;0,ROUND(E1836*'UCO e Filme'!$A$2,2),0)</f>
        <v>0</v>
      </c>
      <c r="N1836" s="22" t="n">
        <f aca="false">IF(I1836&gt;0,ROUND(I1836*'UCO e Filme'!$A$11,2),0)</f>
        <v>0</v>
      </c>
      <c r="O1836" s="22" t="n">
        <f aca="false">ROUND(L1836+M1836+N1836,2)</f>
        <v>2449.52</v>
      </c>
    </row>
    <row r="1837" customFormat="false" ht="11.25" hidden="false" customHeight="true" outlineLevel="0" collapsed="false">
      <c r="A1837" s="17" t="n">
        <v>30912199</v>
      </c>
      <c r="B1837" s="17" t="s">
        <v>1865</v>
      </c>
      <c r="C1837" s="23" t="n">
        <v>1</v>
      </c>
      <c r="D1837" s="25" t="s">
        <v>490</v>
      </c>
      <c r="E1837" s="19"/>
      <c r="F1837" s="21" t="n">
        <v>2</v>
      </c>
      <c r="G1837" s="21" t="n">
        <v>4</v>
      </c>
      <c r="H1837" s="21"/>
      <c r="I1837" s="21"/>
      <c r="J1837" s="21"/>
      <c r="K1837" s="22" t="n">
        <f aca="false">INDEX('Porte Honorário'!B:D,MATCH(TabJud!D1837,'Porte Honorário'!A:A,0),1)</f>
        <v>1409.1</v>
      </c>
      <c r="L1837" s="22" t="n">
        <f aca="false">ROUND(C1837*K1837,2)</f>
        <v>1409.1</v>
      </c>
      <c r="M1837" s="22" t="n">
        <f aca="false">IF(E1837&gt;0,ROUND(E1837*'UCO e Filme'!$A$2,2),0)</f>
        <v>0</v>
      </c>
      <c r="N1837" s="22" t="n">
        <f aca="false">IF(I1837&gt;0,ROUND(I1837*'UCO e Filme'!$A$11,2),0)</f>
        <v>0</v>
      </c>
      <c r="O1837" s="22" t="n">
        <f aca="false">ROUND(L1837+M1837+N1837,2)</f>
        <v>1409.1</v>
      </c>
    </row>
    <row r="1838" customFormat="false" ht="11.25" hidden="false" customHeight="true" outlineLevel="0" collapsed="false">
      <c r="A1838" s="17" t="n">
        <v>30912202</v>
      </c>
      <c r="B1838" s="17" t="s">
        <v>1866</v>
      </c>
      <c r="C1838" s="23" t="n">
        <v>1</v>
      </c>
      <c r="D1838" s="25" t="s">
        <v>490</v>
      </c>
      <c r="E1838" s="19"/>
      <c r="F1838" s="21" t="n">
        <v>2</v>
      </c>
      <c r="G1838" s="21" t="n">
        <v>6</v>
      </c>
      <c r="H1838" s="21"/>
      <c r="I1838" s="21"/>
      <c r="J1838" s="21"/>
      <c r="K1838" s="22" t="n">
        <f aca="false">INDEX('Porte Honorário'!B:D,MATCH(TabJud!D1838,'Porte Honorário'!A:A,0),1)</f>
        <v>1409.1</v>
      </c>
      <c r="L1838" s="22" t="n">
        <f aca="false">ROUND(C1838*K1838,2)</f>
        <v>1409.1</v>
      </c>
      <c r="M1838" s="22" t="n">
        <f aca="false">IF(E1838&gt;0,ROUND(E1838*'UCO e Filme'!$A$2,2),0)</f>
        <v>0</v>
      </c>
      <c r="N1838" s="22" t="n">
        <f aca="false">IF(I1838&gt;0,ROUND(I1838*'UCO e Filme'!$A$11,2),0)</f>
        <v>0</v>
      </c>
      <c r="O1838" s="22" t="n">
        <f aca="false">ROUND(L1838+M1838+N1838,2)</f>
        <v>1409.1</v>
      </c>
    </row>
    <row r="1839" customFormat="false" ht="11.25" hidden="false" customHeight="true" outlineLevel="0" collapsed="false">
      <c r="A1839" s="17" t="n">
        <v>30912210</v>
      </c>
      <c r="B1839" s="17" t="s">
        <v>1867</v>
      </c>
      <c r="C1839" s="23" t="n">
        <v>1</v>
      </c>
      <c r="D1839" s="25" t="s">
        <v>296</v>
      </c>
      <c r="E1839" s="19"/>
      <c r="F1839" s="21" t="n">
        <v>1</v>
      </c>
      <c r="G1839" s="21" t="n">
        <v>5</v>
      </c>
      <c r="H1839" s="21"/>
      <c r="I1839" s="21"/>
      <c r="J1839" s="21"/>
      <c r="K1839" s="22" t="n">
        <f aca="false">INDEX('Porte Honorário'!B:D,MATCH(TabJud!D1839,'Porte Honorário'!A:A,0),1)</f>
        <v>709.46</v>
      </c>
      <c r="L1839" s="22" t="n">
        <f aca="false">ROUND(C1839*K1839,2)</f>
        <v>709.46</v>
      </c>
      <c r="M1839" s="22" t="n">
        <f aca="false">IF(E1839&gt;0,ROUND(E1839*'UCO e Filme'!$A$2,2),0)</f>
        <v>0</v>
      </c>
      <c r="N1839" s="22" t="n">
        <f aca="false">IF(I1839&gt;0,ROUND(I1839*'UCO e Filme'!$A$11,2),0)</f>
        <v>0</v>
      </c>
      <c r="O1839" s="22" t="n">
        <f aca="false">ROUND(L1839+M1839+N1839,2)</f>
        <v>709.46</v>
      </c>
    </row>
    <row r="1840" customFormat="false" ht="11.25" hidden="false" customHeight="true" outlineLevel="0" collapsed="false">
      <c r="A1840" s="17" t="n">
        <v>30912229</v>
      </c>
      <c r="B1840" s="17" t="s">
        <v>1868</v>
      </c>
      <c r="C1840" s="23" t="n">
        <v>1</v>
      </c>
      <c r="D1840" s="25" t="s">
        <v>490</v>
      </c>
      <c r="E1840" s="19"/>
      <c r="F1840" s="21" t="n">
        <v>2</v>
      </c>
      <c r="G1840" s="21" t="n">
        <v>5</v>
      </c>
      <c r="H1840" s="21"/>
      <c r="I1840" s="21"/>
      <c r="J1840" s="21"/>
      <c r="K1840" s="22" t="n">
        <f aca="false">INDEX('Porte Honorário'!B:D,MATCH(TabJud!D1840,'Porte Honorário'!A:A,0),1)</f>
        <v>1409.1</v>
      </c>
      <c r="L1840" s="22" t="n">
        <f aca="false">ROUND(C1840*K1840,2)</f>
        <v>1409.1</v>
      </c>
      <c r="M1840" s="22" t="n">
        <f aca="false">IF(E1840&gt;0,ROUND(E1840*'UCO e Filme'!$A$2,2),0)</f>
        <v>0</v>
      </c>
      <c r="N1840" s="22" t="n">
        <f aca="false">IF(I1840&gt;0,ROUND(I1840*'UCO e Filme'!$A$11,2),0)</f>
        <v>0</v>
      </c>
      <c r="O1840" s="22" t="n">
        <f aca="false">ROUND(L1840+M1840+N1840,2)</f>
        <v>1409.1</v>
      </c>
    </row>
    <row r="1841" customFormat="false" ht="11.25" hidden="false" customHeight="true" outlineLevel="0" collapsed="false">
      <c r="A1841" s="17" t="n">
        <v>30912237</v>
      </c>
      <c r="B1841" s="17" t="s">
        <v>1869</v>
      </c>
      <c r="C1841" s="23" t="n">
        <v>1</v>
      </c>
      <c r="D1841" s="25" t="s">
        <v>490</v>
      </c>
      <c r="E1841" s="19"/>
      <c r="F1841" s="21" t="n">
        <v>3</v>
      </c>
      <c r="G1841" s="21" t="n">
        <v>5</v>
      </c>
      <c r="H1841" s="21"/>
      <c r="I1841" s="21"/>
      <c r="J1841" s="21"/>
      <c r="K1841" s="22" t="n">
        <f aca="false">INDEX('Porte Honorário'!B:D,MATCH(TabJud!D1841,'Porte Honorário'!A:A,0),1)</f>
        <v>1409.1</v>
      </c>
      <c r="L1841" s="22" t="n">
        <f aca="false">ROUND(C1841*K1841,2)</f>
        <v>1409.1</v>
      </c>
      <c r="M1841" s="22" t="n">
        <f aca="false">IF(E1841&gt;0,ROUND(E1841*'UCO e Filme'!$A$2,2),0)</f>
        <v>0</v>
      </c>
      <c r="N1841" s="22" t="n">
        <f aca="false">IF(I1841&gt;0,ROUND(I1841*'UCO e Filme'!$A$11,2),0)</f>
        <v>0</v>
      </c>
      <c r="O1841" s="22" t="n">
        <f aca="false">ROUND(L1841+M1841+N1841,2)</f>
        <v>1409.1</v>
      </c>
    </row>
    <row r="1842" customFormat="false" ht="11.25" hidden="false" customHeight="true" outlineLevel="0" collapsed="false">
      <c r="A1842" s="17" t="n">
        <v>30912245</v>
      </c>
      <c r="B1842" s="17" t="s">
        <v>1870</v>
      </c>
      <c r="C1842" s="23" t="n">
        <v>1</v>
      </c>
      <c r="D1842" s="25" t="s">
        <v>264</v>
      </c>
      <c r="E1842" s="19"/>
      <c r="F1842" s="21" t="n">
        <v>2</v>
      </c>
      <c r="G1842" s="21" t="n">
        <v>4</v>
      </c>
      <c r="H1842" s="21"/>
      <c r="I1842" s="21"/>
      <c r="J1842" s="21"/>
      <c r="K1842" s="22" t="n">
        <f aca="false">INDEX('Porte Honorário'!B:D,MATCH(TabJud!D1842,'Porte Honorário'!A:A,0),1)</f>
        <v>852.02</v>
      </c>
      <c r="L1842" s="22" t="n">
        <f aca="false">ROUND(C1842*K1842,2)</f>
        <v>852.02</v>
      </c>
      <c r="M1842" s="22" t="n">
        <f aca="false">IF(E1842&gt;0,ROUND(E1842*'UCO e Filme'!$A$2,2),0)</f>
        <v>0</v>
      </c>
      <c r="N1842" s="22" t="n">
        <f aca="false">IF(I1842&gt;0,ROUND(I1842*'UCO e Filme'!$A$11,2),0)</f>
        <v>0</v>
      </c>
      <c r="O1842" s="22" t="n">
        <f aca="false">ROUND(L1842+M1842+N1842,2)</f>
        <v>852.02</v>
      </c>
    </row>
    <row r="1843" customFormat="false" ht="11.25" hidden="false" customHeight="true" outlineLevel="0" collapsed="false">
      <c r="A1843" s="17" t="n">
        <v>30912253</v>
      </c>
      <c r="B1843" s="17" t="s">
        <v>1871</v>
      </c>
      <c r="C1843" s="23" t="n">
        <v>1</v>
      </c>
      <c r="D1843" s="25" t="s">
        <v>490</v>
      </c>
      <c r="E1843" s="19"/>
      <c r="F1843" s="21" t="n">
        <v>2</v>
      </c>
      <c r="G1843" s="21" t="n">
        <v>4</v>
      </c>
      <c r="H1843" s="21"/>
      <c r="I1843" s="21"/>
      <c r="J1843" s="21"/>
      <c r="K1843" s="22" t="n">
        <f aca="false">INDEX('Porte Honorário'!B:D,MATCH(TabJud!D1843,'Porte Honorário'!A:A,0),1)</f>
        <v>1409.1</v>
      </c>
      <c r="L1843" s="22" t="n">
        <f aca="false">ROUND(C1843*K1843,2)</f>
        <v>1409.1</v>
      </c>
      <c r="M1843" s="22" t="n">
        <f aca="false">IF(E1843&gt;0,ROUND(E1843*'UCO e Filme'!$A$2,2),0)</f>
        <v>0</v>
      </c>
      <c r="N1843" s="22" t="n">
        <f aca="false">IF(I1843&gt;0,ROUND(I1843*'UCO e Filme'!$A$11,2),0)</f>
        <v>0</v>
      </c>
      <c r="O1843" s="22" t="n">
        <f aca="false">ROUND(L1843+M1843+N1843,2)</f>
        <v>1409.1</v>
      </c>
    </row>
    <row r="1844" customFormat="false" ht="11.25" hidden="false" customHeight="true" outlineLevel="0" collapsed="false">
      <c r="A1844" s="17" t="n">
        <v>30912261</v>
      </c>
      <c r="B1844" s="17" t="s">
        <v>1872</v>
      </c>
      <c r="C1844" s="23" t="n">
        <v>1</v>
      </c>
      <c r="D1844" s="25" t="s">
        <v>492</v>
      </c>
      <c r="E1844" s="19"/>
      <c r="F1844" s="21" t="n">
        <v>2</v>
      </c>
      <c r="G1844" s="21" t="n">
        <v>5</v>
      </c>
      <c r="H1844" s="21"/>
      <c r="I1844" s="21"/>
      <c r="J1844" s="21"/>
      <c r="K1844" s="22" t="n">
        <f aca="false">INDEX('Porte Honorário'!B:D,MATCH(TabJud!D1844,'Porte Honorário'!A:A,0),1)</f>
        <v>1998.93</v>
      </c>
      <c r="L1844" s="22" t="n">
        <f aca="false">ROUND(C1844*K1844,2)</f>
        <v>1998.93</v>
      </c>
      <c r="M1844" s="22" t="n">
        <f aca="false">IF(E1844&gt;0,ROUND(E1844*'UCO e Filme'!$A$2,2),0)</f>
        <v>0</v>
      </c>
      <c r="N1844" s="22" t="n">
        <f aca="false">IF(I1844&gt;0,ROUND(I1844*'UCO e Filme'!$A$11,2),0)</f>
        <v>0</v>
      </c>
      <c r="O1844" s="22" t="n">
        <f aca="false">ROUND(L1844+M1844+N1844,2)</f>
        <v>1998.93</v>
      </c>
    </row>
    <row r="1845" customFormat="false" ht="22.5" hidden="false" customHeight="true" outlineLevel="0" collapsed="false">
      <c r="A1845" s="17" t="n">
        <v>30912270</v>
      </c>
      <c r="B1845" s="17" t="s">
        <v>1873</v>
      </c>
      <c r="C1845" s="23" t="n">
        <v>1</v>
      </c>
      <c r="D1845" s="25" t="s">
        <v>492</v>
      </c>
      <c r="E1845" s="19"/>
      <c r="F1845" s="21" t="n">
        <v>2</v>
      </c>
      <c r="G1845" s="21" t="n">
        <v>5</v>
      </c>
      <c r="H1845" s="21"/>
      <c r="I1845" s="21"/>
      <c r="J1845" s="21"/>
      <c r="K1845" s="22" t="n">
        <f aca="false">INDEX('Porte Honorário'!B:D,MATCH(TabJud!D1845,'Porte Honorário'!A:A,0),1)</f>
        <v>1998.93</v>
      </c>
      <c r="L1845" s="22" t="n">
        <f aca="false">ROUND(C1845*K1845,2)</f>
        <v>1998.93</v>
      </c>
      <c r="M1845" s="22" t="n">
        <f aca="false">IF(E1845&gt;0,ROUND(E1845*'UCO e Filme'!$A$2,2),0)</f>
        <v>0</v>
      </c>
      <c r="N1845" s="22" t="n">
        <f aca="false">IF(I1845&gt;0,ROUND(I1845*'UCO e Filme'!$A$11,2),0)</f>
        <v>0</v>
      </c>
      <c r="O1845" s="22" t="n">
        <f aca="false">ROUND(L1845+M1845+N1845,2)</f>
        <v>1998.93</v>
      </c>
    </row>
    <row r="1846" customFormat="false" ht="11.25" hidden="false" customHeight="true" outlineLevel="0" collapsed="false">
      <c r="A1846" s="17" t="n">
        <v>30912296</v>
      </c>
      <c r="B1846" s="17" t="s">
        <v>1874</v>
      </c>
      <c r="C1846" s="23" t="n">
        <v>1</v>
      </c>
      <c r="D1846" s="25" t="s">
        <v>1153</v>
      </c>
      <c r="E1846" s="19"/>
      <c r="F1846" s="21" t="n">
        <v>3</v>
      </c>
      <c r="G1846" s="21" t="n">
        <v>7</v>
      </c>
      <c r="H1846" s="21"/>
      <c r="I1846" s="21"/>
      <c r="J1846" s="21"/>
      <c r="K1846" s="22" t="n">
        <f aca="false">INDEX('Porte Honorário'!B:D,MATCH(TabJud!D1846,'Porte Honorário'!A:A,0),1)</f>
        <v>2957.45</v>
      </c>
      <c r="L1846" s="22" t="n">
        <f aca="false">ROUND(C1846*K1846,2)</f>
        <v>2957.45</v>
      </c>
      <c r="M1846" s="22" t="n">
        <f aca="false">IF(E1846&gt;0,ROUND(E1846*'UCO e Filme'!$A$2,2),0)</f>
        <v>0</v>
      </c>
      <c r="N1846" s="22" t="n">
        <f aca="false">IF(I1846&gt;0,ROUND(I1846*'UCO e Filme'!$A$11,2),0)</f>
        <v>0</v>
      </c>
      <c r="O1846" s="22" t="n">
        <f aca="false">ROUND(L1846+M1846+N1846,2)</f>
        <v>2957.45</v>
      </c>
    </row>
    <row r="1847" customFormat="false" ht="14.45" hidden="false" customHeight="true" outlineLevel="0" collapsed="false">
      <c r="A1847" s="15" t="s">
        <v>1875</v>
      </c>
      <c r="B1847" s="15"/>
      <c r="C1847" s="15"/>
      <c r="D1847" s="15"/>
      <c r="E1847" s="15"/>
      <c r="F1847" s="15"/>
      <c r="G1847" s="15"/>
      <c r="H1847" s="15"/>
      <c r="I1847" s="15"/>
      <c r="J1847" s="15"/>
      <c r="K1847" s="15"/>
      <c r="L1847" s="15"/>
      <c r="M1847" s="15"/>
      <c r="N1847" s="15"/>
      <c r="O1847" s="15"/>
    </row>
    <row r="1848" customFormat="false" ht="22.5" hidden="false" customHeight="true" outlineLevel="0" collapsed="false">
      <c r="A1848" s="15" t="s">
        <v>1876</v>
      </c>
      <c r="B1848" s="15"/>
      <c r="C1848" s="15"/>
      <c r="D1848" s="15"/>
      <c r="E1848" s="15"/>
      <c r="F1848" s="15"/>
      <c r="G1848" s="15"/>
      <c r="H1848" s="15"/>
      <c r="I1848" s="15"/>
      <c r="J1848" s="15"/>
      <c r="K1848" s="15"/>
      <c r="L1848" s="15"/>
      <c r="M1848" s="15"/>
      <c r="N1848" s="15"/>
      <c r="O1848" s="15"/>
    </row>
    <row r="1849" customFormat="false" ht="22.5" hidden="false" customHeight="true" outlineLevel="0" collapsed="false">
      <c r="A1849" s="15" t="s">
        <v>1844</v>
      </c>
      <c r="B1849" s="15"/>
      <c r="C1849" s="15"/>
      <c r="D1849" s="15"/>
      <c r="E1849" s="15"/>
      <c r="F1849" s="15"/>
      <c r="G1849" s="15"/>
      <c r="H1849" s="15"/>
      <c r="I1849" s="15"/>
      <c r="J1849" s="15"/>
      <c r="K1849" s="15"/>
      <c r="L1849" s="15"/>
      <c r="M1849" s="15"/>
      <c r="N1849" s="15"/>
      <c r="O1849" s="15"/>
    </row>
    <row r="1850" customFormat="false" ht="22.5" hidden="false" customHeight="true" outlineLevel="0" collapsed="false">
      <c r="A1850" s="15" t="s">
        <v>1845</v>
      </c>
      <c r="B1850" s="15"/>
      <c r="C1850" s="15"/>
      <c r="D1850" s="15"/>
      <c r="E1850" s="15"/>
      <c r="F1850" s="15"/>
      <c r="G1850" s="15"/>
      <c r="H1850" s="15"/>
      <c r="I1850" s="15"/>
      <c r="J1850" s="15"/>
      <c r="K1850" s="15"/>
      <c r="L1850" s="15"/>
      <c r="M1850" s="15"/>
      <c r="N1850" s="15"/>
      <c r="O1850" s="15"/>
    </row>
    <row r="1851" customFormat="false" ht="30.95" hidden="false" customHeight="true" outlineLevel="0" collapsed="false">
      <c r="A1851" s="14" t="s">
        <v>1877</v>
      </c>
      <c r="B1851" s="14"/>
      <c r="C1851" s="14"/>
      <c r="D1851" s="14"/>
      <c r="E1851" s="14"/>
      <c r="F1851" s="14"/>
      <c r="G1851" s="14"/>
      <c r="H1851" s="14"/>
      <c r="I1851" s="14"/>
      <c r="J1851" s="14"/>
      <c r="K1851" s="14"/>
      <c r="L1851" s="14"/>
      <c r="M1851" s="14"/>
      <c r="N1851" s="14"/>
      <c r="O1851" s="14"/>
    </row>
    <row r="1852" customFormat="false" ht="27.75" hidden="false" customHeight="true" outlineLevel="0" collapsed="false">
      <c r="A1852" s="17" t="n">
        <v>30913012</v>
      </c>
      <c r="B1852" s="17" t="s">
        <v>1878</v>
      </c>
      <c r="C1852" s="23" t="n">
        <v>1</v>
      </c>
      <c r="D1852" s="25" t="s">
        <v>251</v>
      </c>
      <c r="E1852" s="19"/>
      <c r="F1852" s="21" t="n">
        <v>1</v>
      </c>
      <c r="G1852" s="21" t="n">
        <v>3</v>
      </c>
      <c r="H1852" s="21"/>
      <c r="I1852" s="21"/>
      <c r="J1852" s="21"/>
      <c r="K1852" s="22" t="n">
        <f aca="false">INDEX('Porte Honorário'!B:D,MATCH(TabJud!D1852,'Porte Honorário'!A:A,0),1)</f>
        <v>275.28</v>
      </c>
      <c r="L1852" s="22" t="n">
        <f aca="false">ROUND(C1852*K1852,2)</f>
        <v>275.28</v>
      </c>
      <c r="M1852" s="22" t="n">
        <f aca="false">IF(E1852&gt;0,ROUND(E1852*'UCO e Filme'!$A$2,2),0)</f>
        <v>0</v>
      </c>
      <c r="N1852" s="22" t="n">
        <f aca="false">IF(I1852&gt;0,ROUND(I1852*'UCO e Filme'!$A$11,2),0)</f>
        <v>0</v>
      </c>
      <c r="O1852" s="22" t="n">
        <f aca="false">ROUND(L1852+M1852+N1852,2)</f>
        <v>275.28</v>
      </c>
    </row>
    <row r="1853" customFormat="false" ht="11.25" hidden="false" customHeight="true" outlineLevel="0" collapsed="false">
      <c r="A1853" s="17" t="n">
        <v>30913020</v>
      </c>
      <c r="B1853" s="17" t="s">
        <v>1879</v>
      </c>
      <c r="C1853" s="23" t="n">
        <v>1</v>
      </c>
      <c r="D1853" s="25" t="s">
        <v>146</v>
      </c>
      <c r="E1853" s="19"/>
      <c r="F1853" s="21"/>
      <c r="G1853" s="21" t="n">
        <v>0</v>
      </c>
      <c r="H1853" s="21"/>
      <c r="I1853" s="21"/>
      <c r="J1853" s="21"/>
      <c r="K1853" s="22" t="n">
        <f aca="false">INDEX('Porte Honorário'!B:D,MATCH(TabJud!D1853,'Porte Honorário'!A:A,0),1)</f>
        <v>104.87</v>
      </c>
      <c r="L1853" s="22" t="n">
        <f aca="false">ROUND(C1853*K1853,2)</f>
        <v>104.87</v>
      </c>
      <c r="M1853" s="22" t="n">
        <f aca="false">IF(E1853&gt;0,ROUND(E1853*'UCO e Filme'!$A$2,2),0)</f>
        <v>0</v>
      </c>
      <c r="N1853" s="22" t="n">
        <f aca="false">IF(I1853&gt;0,ROUND(I1853*'UCO e Filme'!$A$11,2),0)</f>
        <v>0</v>
      </c>
      <c r="O1853" s="22" t="n">
        <f aca="false">ROUND(L1853+M1853+N1853,2)</f>
        <v>104.87</v>
      </c>
    </row>
    <row r="1854" customFormat="false" ht="11.25" hidden="false" customHeight="true" outlineLevel="0" collapsed="false">
      <c r="A1854" s="17" t="n">
        <v>30913047</v>
      </c>
      <c r="B1854" s="17" t="s">
        <v>1880</v>
      </c>
      <c r="C1854" s="23" t="n">
        <v>1</v>
      </c>
      <c r="D1854" s="25" t="s">
        <v>449</v>
      </c>
      <c r="E1854" s="19"/>
      <c r="F1854" s="21" t="n">
        <v>2</v>
      </c>
      <c r="G1854" s="21" t="n">
        <v>5</v>
      </c>
      <c r="H1854" s="21"/>
      <c r="I1854" s="21"/>
      <c r="J1854" s="21"/>
      <c r="K1854" s="22" t="n">
        <f aca="false">INDEX('Porte Honorário'!B:D,MATCH(TabJud!D1854,'Porte Honorário'!A:A,0),1)</f>
        <v>1171.51</v>
      </c>
      <c r="L1854" s="22" t="n">
        <f aca="false">ROUND(C1854*K1854,2)</f>
        <v>1171.51</v>
      </c>
      <c r="M1854" s="22" t="n">
        <f aca="false">IF(E1854&gt;0,ROUND(E1854*'UCO e Filme'!$A$2,2),0)</f>
        <v>0</v>
      </c>
      <c r="N1854" s="22" t="n">
        <f aca="false">IF(I1854&gt;0,ROUND(I1854*'UCO e Filme'!$A$11,2),0)</f>
        <v>0</v>
      </c>
      <c r="O1854" s="22" t="n">
        <f aca="false">ROUND(L1854+M1854+N1854,2)</f>
        <v>1171.51</v>
      </c>
    </row>
    <row r="1855" customFormat="false" ht="22.5" hidden="false" customHeight="true" outlineLevel="0" collapsed="false">
      <c r="A1855" s="17" t="n">
        <v>30913055</v>
      </c>
      <c r="B1855" s="17" t="s">
        <v>1881</v>
      </c>
      <c r="C1855" s="23" t="n">
        <v>1</v>
      </c>
      <c r="D1855" s="25" t="s">
        <v>141</v>
      </c>
      <c r="E1855" s="19"/>
      <c r="F1855" s="21"/>
      <c r="G1855" s="21" t="n">
        <v>0</v>
      </c>
      <c r="H1855" s="21"/>
      <c r="I1855" s="21"/>
      <c r="J1855" s="21"/>
      <c r="K1855" s="22" t="n">
        <f aca="false">INDEX('Porte Honorário'!B:D,MATCH(TabJud!D1855,'Porte Honorário'!A:A,0),1)</f>
        <v>334.24</v>
      </c>
      <c r="L1855" s="22" t="n">
        <f aca="false">ROUND(C1855*K1855,2)</f>
        <v>334.24</v>
      </c>
      <c r="M1855" s="22" t="n">
        <f aca="false">IF(E1855&gt;0,ROUND(E1855*'UCO e Filme'!$A$2,2),0)</f>
        <v>0</v>
      </c>
      <c r="N1855" s="22" t="n">
        <f aca="false">IF(I1855&gt;0,ROUND(I1855*'UCO e Filme'!$A$11,2),0)</f>
        <v>0</v>
      </c>
      <c r="O1855" s="22" t="n">
        <f aca="false">ROUND(L1855+M1855+N1855,2)</f>
        <v>334.24</v>
      </c>
    </row>
    <row r="1856" customFormat="false" ht="11.25" hidden="false" customHeight="true" outlineLevel="0" collapsed="false">
      <c r="A1856" s="17" t="n">
        <v>30913071</v>
      </c>
      <c r="B1856" s="17" t="s">
        <v>1882</v>
      </c>
      <c r="C1856" s="23" t="n">
        <v>1</v>
      </c>
      <c r="D1856" s="25" t="s">
        <v>146</v>
      </c>
      <c r="E1856" s="19"/>
      <c r="F1856" s="21"/>
      <c r="G1856" s="21" t="n">
        <v>0</v>
      </c>
      <c r="H1856" s="21"/>
      <c r="I1856" s="21"/>
      <c r="J1856" s="21"/>
      <c r="K1856" s="22" t="n">
        <f aca="false">INDEX('Porte Honorário'!B:D,MATCH(TabJud!D1856,'Porte Honorário'!A:A,0),1)</f>
        <v>104.87</v>
      </c>
      <c r="L1856" s="22" t="n">
        <f aca="false">ROUND(C1856*K1856,2)</f>
        <v>104.87</v>
      </c>
      <c r="M1856" s="22" t="n">
        <f aca="false">IF(E1856&gt;0,ROUND(E1856*'UCO e Filme'!$A$2,2),0)</f>
        <v>0</v>
      </c>
      <c r="N1856" s="22" t="n">
        <f aca="false">IF(I1856&gt;0,ROUND(I1856*'UCO e Filme'!$A$11,2),0)</f>
        <v>0</v>
      </c>
      <c r="O1856" s="22" t="n">
        <f aca="false">ROUND(L1856+M1856+N1856,2)</f>
        <v>104.87</v>
      </c>
    </row>
    <row r="1857" customFormat="false" ht="11.25" hidden="false" customHeight="true" outlineLevel="0" collapsed="false">
      <c r="A1857" s="17" t="n">
        <v>30913080</v>
      </c>
      <c r="B1857" s="17" t="s">
        <v>1883</v>
      </c>
      <c r="C1857" s="23" t="n">
        <v>1</v>
      </c>
      <c r="D1857" s="25" t="s">
        <v>69</v>
      </c>
      <c r="E1857" s="19"/>
      <c r="F1857" s="21" t="n">
        <v>1</v>
      </c>
      <c r="G1857" s="21" t="n">
        <v>0</v>
      </c>
      <c r="H1857" s="21"/>
      <c r="I1857" s="21"/>
      <c r="J1857" s="21"/>
      <c r="K1857" s="22" t="n">
        <f aca="false">INDEX('Porte Honorário'!B:D,MATCH(TabJud!D1857,'Porte Honorário'!A:A,0),1)</f>
        <v>209.71</v>
      </c>
      <c r="L1857" s="22" t="n">
        <f aca="false">ROUND(C1857*K1857,2)</f>
        <v>209.71</v>
      </c>
      <c r="M1857" s="22" t="n">
        <f aca="false">IF(E1857&gt;0,ROUND(E1857*'UCO e Filme'!$A$2,2),0)</f>
        <v>0</v>
      </c>
      <c r="N1857" s="22" t="n">
        <f aca="false">IF(I1857&gt;0,ROUND(I1857*'UCO e Filme'!$A$11,2),0)</f>
        <v>0</v>
      </c>
      <c r="O1857" s="22" t="n">
        <f aca="false">ROUND(L1857+M1857+N1857,2)</f>
        <v>209.71</v>
      </c>
    </row>
    <row r="1858" customFormat="false" ht="11.25" hidden="false" customHeight="true" outlineLevel="0" collapsed="false">
      <c r="A1858" s="17" t="n">
        <v>30913098</v>
      </c>
      <c r="B1858" s="17" t="s">
        <v>1884</v>
      </c>
      <c r="C1858" s="23" t="n">
        <v>1</v>
      </c>
      <c r="D1858" s="25" t="s">
        <v>52</v>
      </c>
      <c r="E1858" s="19"/>
      <c r="F1858" s="21" t="n">
        <v>1</v>
      </c>
      <c r="G1858" s="21" t="n">
        <v>0</v>
      </c>
      <c r="H1858" s="21"/>
      <c r="I1858" s="21"/>
      <c r="J1858" s="21"/>
      <c r="K1858" s="22" t="n">
        <f aca="false">INDEX('Porte Honorário'!B:D,MATCH(TabJud!D1858,'Porte Honorário'!A:A,0),1)</f>
        <v>144.2</v>
      </c>
      <c r="L1858" s="22" t="n">
        <f aca="false">ROUND(C1858*K1858,2)</f>
        <v>144.2</v>
      </c>
      <c r="M1858" s="22" t="n">
        <f aca="false">IF(E1858&gt;0,ROUND(E1858*'UCO e Filme'!$A$2,2),0)</f>
        <v>0</v>
      </c>
      <c r="N1858" s="22" t="n">
        <f aca="false">IF(I1858&gt;0,ROUND(I1858*'UCO e Filme'!$A$11,2),0)</f>
        <v>0</v>
      </c>
      <c r="O1858" s="22" t="n">
        <f aca="false">ROUND(L1858+M1858+N1858,2)</f>
        <v>144.2</v>
      </c>
    </row>
    <row r="1859" customFormat="false" ht="22.5" hidden="false" customHeight="true" outlineLevel="0" collapsed="false">
      <c r="A1859" s="17" t="n">
        <v>30913101</v>
      </c>
      <c r="B1859" s="17" t="s">
        <v>1885</v>
      </c>
      <c r="C1859" s="23" t="n">
        <v>1</v>
      </c>
      <c r="D1859" s="25" t="s">
        <v>251</v>
      </c>
      <c r="E1859" s="19"/>
      <c r="F1859" s="21" t="n">
        <v>1</v>
      </c>
      <c r="G1859" s="21" t="n">
        <v>0</v>
      </c>
      <c r="H1859" s="21"/>
      <c r="I1859" s="21"/>
      <c r="J1859" s="21"/>
      <c r="K1859" s="22" t="n">
        <f aca="false">INDEX('Porte Honorário'!B:D,MATCH(TabJud!D1859,'Porte Honorário'!A:A,0),1)</f>
        <v>275.28</v>
      </c>
      <c r="L1859" s="22" t="n">
        <f aca="false">ROUND(C1859*K1859,2)</f>
        <v>275.28</v>
      </c>
      <c r="M1859" s="22" t="n">
        <f aca="false">IF(E1859&gt;0,ROUND(E1859*'UCO e Filme'!$A$2,2),0)</f>
        <v>0</v>
      </c>
      <c r="N1859" s="22" t="n">
        <f aca="false">IF(I1859&gt;0,ROUND(I1859*'UCO e Filme'!$A$11,2),0)</f>
        <v>0</v>
      </c>
      <c r="O1859" s="22" t="n">
        <f aca="false">ROUND(L1859+M1859+N1859,2)</f>
        <v>275.28</v>
      </c>
    </row>
    <row r="1860" customFormat="false" ht="22.5" hidden="false" customHeight="true" outlineLevel="0" collapsed="false">
      <c r="A1860" s="17" t="n">
        <v>30913128</v>
      </c>
      <c r="B1860" s="17" t="s">
        <v>1886</v>
      </c>
      <c r="C1860" s="23" t="n">
        <v>1</v>
      </c>
      <c r="D1860" s="25" t="s">
        <v>251</v>
      </c>
      <c r="E1860" s="19"/>
      <c r="F1860" s="21" t="n">
        <v>1</v>
      </c>
      <c r="G1860" s="21" t="n">
        <v>0</v>
      </c>
      <c r="H1860" s="21"/>
      <c r="I1860" s="21"/>
      <c r="J1860" s="21"/>
      <c r="K1860" s="22" t="n">
        <f aca="false">INDEX('Porte Honorário'!B:D,MATCH(TabJud!D1860,'Porte Honorário'!A:A,0),1)</f>
        <v>275.28</v>
      </c>
      <c r="L1860" s="22" t="n">
        <f aca="false">ROUND(C1860*K1860,2)</f>
        <v>275.28</v>
      </c>
      <c r="M1860" s="22" t="n">
        <f aca="false">IF(E1860&gt;0,ROUND(E1860*'UCO e Filme'!$A$2,2),0)</f>
        <v>0</v>
      </c>
      <c r="N1860" s="22" t="n">
        <f aca="false">IF(I1860&gt;0,ROUND(I1860*'UCO e Filme'!$A$11,2),0)</f>
        <v>0</v>
      </c>
      <c r="O1860" s="22" t="n">
        <f aca="false">ROUND(L1860+M1860+N1860,2)</f>
        <v>275.28</v>
      </c>
    </row>
    <row r="1861" customFormat="false" ht="11.25" hidden="false" customHeight="true" outlineLevel="0" collapsed="false">
      <c r="A1861" s="17" t="n">
        <v>30913144</v>
      </c>
      <c r="B1861" s="17" t="s">
        <v>1887</v>
      </c>
      <c r="C1861" s="23" t="n">
        <v>1</v>
      </c>
      <c r="D1861" s="25" t="s">
        <v>141</v>
      </c>
      <c r="E1861" s="19"/>
      <c r="F1861" s="21" t="n">
        <v>1</v>
      </c>
      <c r="G1861" s="21" t="n">
        <v>2</v>
      </c>
      <c r="H1861" s="21"/>
      <c r="I1861" s="21"/>
      <c r="J1861" s="21"/>
      <c r="K1861" s="22" t="n">
        <f aca="false">INDEX('Porte Honorário'!B:D,MATCH(TabJud!D1861,'Porte Honorário'!A:A,0),1)</f>
        <v>334.24</v>
      </c>
      <c r="L1861" s="22" t="n">
        <f aca="false">ROUND(C1861*K1861,2)</f>
        <v>334.24</v>
      </c>
      <c r="M1861" s="22" t="n">
        <f aca="false">IF(E1861&gt;0,ROUND(E1861*'UCO e Filme'!$A$2,2),0)</f>
        <v>0</v>
      </c>
      <c r="N1861" s="22" t="n">
        <f aca="false">IF(I1861&gt;0,ROUND(I1861*'UCO e Filme'!$A$11,2),0)</f>
        <v>0</v>
      </c>
      <c r="O1861" s="22" t="n">
        <f aca="false">ROUND(L1861+M1861+N1861,2)</f>
        <v>334.24</v>
      </c>
    </row>
    <row r="1862" customFormat="false" ht="11.25" hidden="false" customHeight="true" outlineLevel="0" collapsed="false">
      <c r="A1862" s="17" t="n">
        <v>30913152</v>
      </c>
      <c r="B1862" s="17" t="s">
        <v>1888</v>
      </c>
      <c r="C1862" s="23" t="n">
        <v>1</v>
      </c>
      <c r="D1862" s="25" t="s">
        <v>141</v>
      </c>
      <c r="E1862" s="19"/>
      <c r="F1862" s="21" t="n">
        <v>1</v>
      </c>
      <c r="G1862" s="21" t="n">
        <v>2</v>
      </c>
      <c r="H1862" s="21"/>
      <c r="I1862" s="21"/>
      <c r="J1862" s="21"/>
      <c r="K1862" s="22" t="n">
        <f aca="false">INDEX('Porte Honorário'!B:D,MATCH(TabJud!D1862,'Porte Honorário'!A:A,0),1)</f>
        <v>334.24</v>
      </c>
      <c r="L1862" s="22" t="n">
        <f aca="false">ROUND(C1862*K1862,2)</f>
        <v>334.24</v>
      </c>
      <c r="M1862" s="22" t="n">
        <f aca="false">IF(E1862&gt;0,ROUND(E1862*'UCO e Filme'!$A$2,2),0)</f>
        <v>0</v>
      </c>
      <c r="N1862" s="22" t="n">
        <f aca="false">IF(I1862&gt;0,ROUND(I1862*'UCO e Filme'!$A$11,2),0)</f>
        <v>0</v>
      </c>
      <c r="O1862" s="22" t="n">
        <f aca="false">ROUND(L1862+M1862+N1862,2)</f>
        <v>334.24</v>
      </c>
    </row>
    <row r="1863" customFormat="false" ht="30.95" hidden="false" customHeight="true" outlineLevel="0" collapsed="false">
      <c r="A1863" s="14" t="s">
        <v>1889</v>
      </c>
      <c r="B1863" s="14"/>
      <c r="C1863" s="14"/>
      <c r="D1863" s="14"/>
      <c r="E1863" s="14"/>
      <c r="F1863" s="14"/>
      <c r="G1863" s="14"/>
      <c r="H1863" s="14"/>
      <c r="I1863" s="14"/>
      <c r="J1863" s="14"/>
      <c r="K1863" s="14"/>
      <c r="L1863" s="14"/>
      <c r="M1863" s="14"/>
      <c r="N1863" s="14"/>
      <c r="O1863" s="14"/>
    </row>
    <row r="1864" customFormat="false" ht="27.75" hidden="false" customHeight="true" outlineLevel="0" collapsed="false">
      <c r="A1864" s="17" t="n">
        <v>30914019</v>
      </c>
      <c r="B1864" s="17" t="s">
        <v>1890</v>
      </c>
      <c r="C1864" s="23" t="n">
        <v>1</v>
      </c>
      <c r="D1864" s="25" t="s">
        <v>335</v>
      </c>
      <c r="E1864" s="19"/>
      <c r="F1864" s="21" t="n">
        <v>2</v>
      </c>
      <c r="G1864" s="21" t="n">
        <v>4</v>
      </c>
      <c r="H1864" s="21"/>
      <c r="I1864" s="21"/>
      <c r="J1864" s="21"/>
      <c r="K1864" s="22" t="n">
        <f aca="false">INDEX('Porte Honorário'!B:D,MATCH(TabJud!D1864,'Porte Honorário'!A:A,0),1)</f>
        <v>1091.25</v>
      </c>
      <c r="L1864" s="22" t="n">
        <f aca="false">ROUND(C1864*K1864,2)</f>
        <v>1091.25</v>
      </c>
      <c r="M1864" s="22" t="n">
        <f aca="false">IF(E1864&gt;0,ROUND(E1864*'UCO e Filme'!$A$2,2),0)</f>
        <v>0</v>
      </c>
      <c r="N1864" s="22" t="n">
        <f aca="false">IF(I1864&gt;0,ROUND(I1864*'UCO e Filme'!$A$11,2),0)</f>
        <v>0</v>
      </c>
      <c r="O1864" s="22" t="n">
        <f aca="false">ROUND(L1864+M1864+N1864,2)</f>
        <v>1091.25</v>
      </c>
    </row>
    <row r="1865" customFormat="false" ht="11.25" hidden="false" customHeight="true" outlineLevel="0" collapsed="false">
      <c r="A1865" s="17" t="n">
        <v>30914027</v>
      </c>
      <c r="B1865" s="17" t="s">
        <v>1891</v>
      </c>
      <c r="C1865" s="23" t="n">
        <v>1</v>
      </c>
      <c r="D1865" s="25" t="s">
        <v>310</v>
      </c>
      <c r="E1865" s="19"/>
      <c r="F1865" s="21" t="n">
        <v>1</v>
      </c>
      <c r="G1865" s="21" t="n">
        <v>4</v>
      </c>
      <c r="H1865" s="21"/>
      <c r="I1865" s="21"/>
      <c r="J1865" s="21"/>
      <c r="K1865" s="22" t="n">
        <f aca="false">INDEX('Porte Honorário'!B:D,MATCH(TabJud!D1865,'Porte Honorário'!A:A,0),1)</f>
        <v>802.86</v>
      </c>
      <c r="L1865" s="22" t="n">
        <f aca="false">ROUND(C1865*K1865,2)</f>
        <v>802.86</v>
      </c>
      <c r="M1865" s="22" t="n">
        <f aca="false">IF(E1865&gt;0,ROUND(E1865*'UCO e Filme'!$A$2,2),0)</f>
        <v>0</v>
      </c>
      <c r="N1865" s="22" t="n">
        <f aca="false">IF(I1865&gt;0,ROUND(I1865*'UCO e Filme'!$A$11,2),0)</f>
        <v>0</v>
      </c>
      <c r="O1865" s="22" t="n">
        <f aca="false">ROUND(L1865+M1865+N1865,2)</f>
        <v>802.86</v>
      </c>
    </row>
    <row r="1866" customFormat="false" ht="11.25" hidden="false" customHeight="true" outlineLevel="0" collapsed="false">
      <c r="A1866" s="17" t="n">
        <v>30914043</v>
      </c>
      <c r="B1866" s="17" t="s">
        <v>1892</v>
      </c>
      <c r="C1866" s="23" t="n">
        <v>1</v>
      </c>
      <c r="D1866" s="25" t="s">
        <v>339</v>
      </c>
      <c r="E1866" s="19"/>
      <c r="F1866" s="21" t="n">
        <v>1</v>
      </c>
      <c r="G1866" s="21" t="n">
        <v>5</v>
      </c>
      <c r="H1866" s="21"/>
      <c r="I1866" s="21"/>
      <c r="J1866" s="21"/>
      <c r="K1866" s="22" t="n">
        <f aca="false">INDEX('Porte Honorário'!B:D,MATCH(TabJud!D1866,'Porte Honorário'!A:A,0),1)</f>
        <v>991.29</v>
      </c>
      <c r="L1866" s="22" t="n">
        <f aca="false">ROUND(C1866*K1866,2)</f>
        <v>991.29</v>
      </c>
      <c r="M1866" s="22" t="n">
        <f aca="false">IF(E1866&gt;0,ROUND(E1866*'UCO e Filme'!$A$2,2),0)</f>
        <v>0</v>
      </c>
      <c r="N1866" s="22" t="n">
        <f aca="false">IF(I1866&gt;0,ROUND(I1866*'UCO e Filme'!$A$11,2),0)</f>
        <v>0</v>
      </c>
      <c r="O1866" s="22" t="n">
        <f aca="false">ROUND(L1866+M1866+N1866,2)</f>
        <v>991.29</v>
      </c>
    </row>
    <row r="1867" customFormat="false" ht="11.25" hidden="false" customHeight="true" outlineLevel="0" collapsed="false">
      <c r="A1867" s="17" t="n">
        <v>30914051</v>
      </c>
      <c r="B1867" s="17" t="s">
        <v>1893</v>
      </c>
      <c r="C1867" s="23" t="n">
        <v>1</v>
      </c>
      <c r="D1867" s="25" t="s">
        <v>490</v>
      </c>
      <c r="E1867" s="19"/>
      <c r="F1867" s="21" t="n">
        <v>2</v>
      </c>
      <c r="G1867" s="21" t="n">
        <v>4</v>
      </c>
      <c r="H1867" s="21"/>
      <c r="I1867" s="21"/>
      <c r="J1867" s="21"/>
      <c r="K1867" s="22" t="n">
        <f aca="false">INDEX('Porte Honorário'!B:D,MATCH(TabJud!D1867,'Porte Honorário'!A:A,0),1)</f>
        <v>1409.1</v>
      </c>
      <c r="L1867" s="22" t="n">
        <f aca="false">ROUND(C1867*K1867,2)</f>
        <v>1409.1</v>
      </c>
      <c r="M1867" s="22" t="n">
        <f aca="false">IF(E1867&gt;0,ROUND(E1867*'UCO e Filme'!$A$2,2),0)</f>
        <v>0</v>
      </c>
      <c r="N1867" s="22" t="n">
        <f aca="false">IF(I1867&gt;0,ROUND(I1867*'UCO e Filme'!$A$11,2),0)</f>
        <v>0</v>
      </c>
      <c r="O1867" s="22" t="n">
        <f aca="false">ROUND(L1867+M1867+N1867,2)</f>
        <v>1409.1</v>
      </c>
    </row>
    <row r="1868" customFormat="false" ht="11.25" hidden="false" customHeight="true" outlineLevel="0" collapsed="false">
      <c r="A1868" s="17" t="n">
        <v>30914060</v>
      </c>
      <c r="B1868" s="17" t="s">
        <v>1894</v>
      </c>
      <c r="C1868" s="23" t="n">
        <v>1</v>
      </c>
      <c r="D1868" s="25" t="s">
        <v>449</v>
      </c>
      <c r="E1868" s="19"/>
      <c r="F1868" s="21" t="n">
        <v>2</v>
      </c>
      <c r="G1868" s="21" t="n">
        <v>4</v>
      </c>
      <c r="H1868" s="21"/>
      <c r="I1868" s="21"/>
      <c r="J1868" s="21"/>
      <c r="K1868" s="22" t="n">
        <f aca="false">INDEX('Porte Honorário'!B:D,MATCH(TabJud!D1868,'Porte Honorário'!A:A,0),1)</f>
        <v>1171.51</v>
      </c>
      <c r="L1868" s="22" t="n">
        <f aca="false">ROUND(C1868*K1868,2)</f>
        <v>1171.51</v>
      </c>
      <c r="M1868" s="22" t="n">
        <f aca="false">IF(E1868&gt;0,ROUND(E1868*'UCO e Filme'!$A$2,2),0)</f>
        <v>0</v>
      </c>
      <c r="N1868" s="22" t="n">
        <f aca="false">IF(I1868&gt;0,ROUND(I1868*'UCO e Filme'!$A$11,2),0)</f>
        <v>0</v>
      </c>
      <c r="O1868" s="22" t="n">
        <f aca="false">ROUND(L1868+M1868+N1868,2)</f>
        <v>1171.51</v>
      </c>
    </row>
    <row r="1869" customFormat="false" ht="11.25" hidden="false" customHeight="true" outlineLevel="0" collapsed="false">
      <c r="A1869" s="17" t="n">
        <v>30914078</v>
      </c>
      <c r="B1869" s="17" t="s">
        <v>1895</v>
      </c>
      <c r="C1869" s="23" t="n">
        <v>1</v>
      </c>
      <c r="D1869" s="25" t="s">
        <v>490</v>
      </c>
      <c r="E1869" s="19"/>
      <c r="F1869" s="21" t="n">
        <v>2</v>
      </c>
      <c r="G1869" s="21" t="n">
        <v>6</v>
      </c>
      <c r="H1869" s="21"/>
      <c r="I1869" s="21"/>
      <c r="J1869" s="21"/>
      <c r="K1869" s="22" t="n">
        <f aca="false">INDEX('Porte Honorário'!B:D,MATCH(TabJud!D1869,'Porte Honorário'!A:A,0),1)</f>
        <v>1409.1</v>
      </c>
      <c r="L1869" s="22" t="n">
        <f aca="false">ROUND(C1869*K1869,2)</f>
        <v>1409.1</v>
      </c>
      <c r="M1869" s="22" t="n">
        <f aca="false">IF(E1869&gt;0,ROUND(E1869*'UCO e Filme'!$A$2,2),0)</f>
        <v>0</v>
      </c>
      <c r="N1869" s="22" t="n">
        <f aca="false">IF(I1869&gt;0,ROUND(I1869*'UCO e Filme'!$A$11,2),0)</f>
        <v>0</v>
      </c>
      <c r="O1869" s="22" t="n">
        <f aca="false">ROUND(L1869+M1869+N1869,2)</f>
        <v>1409.1</v>
      </c>
    </row>
    <row r="1870" customFormat="false" ht="11.25" hidden="false" customHeight="true" outlineLevel="0" collapsed="false">
      <c r="A1870" s="17" t="n">
        <v>30914086</v>
      </c>
      <c r="B1870" s="17" t="s">
        <v>1896</v>
      </c>
      <c r="C1870" s="23" t="n">
        <v>1</v>
      </c>
      <c r="D1870" s="25" t="s">
        <v>335</v>
      </c>
      <c r="E1870" s="19"/>
      <c r="F1870" s="21" t="n">
        <v>1</v>
      </c>
      <c r="G1870" s="21" t="n">
        <v>4</v>
      </c>
      <c r="H1870" s="21"/>
      <c r="I1870" s="21"/>
      <c r="J1870" s="21"/>
      <c r="K1870" s="22" t="n">
        <f aca="false">INDEX('Porte Honorário'!B:D,MATCH(TabJud!D1870,'Porte Honorário'!A:A,0),1)</f>
        <v>1091.25</v>
      </c>
      <c r="L1870" s="22" t="n">
        <f aca="false">ROUND(C1870*K1870,2)</f>
        <v>1091.25</v>
      </c>
      <c r="M1870" s="22" t="n">
        <f aca="false">IF(E1870&gt;0,ROUND(E1870*'UCO e Filme'!$A$2,2),0)</f>
        <v>0</v>
      </c>
      <c r="N1870" s="22" t="n">
        <f aca="false">IF(I1870&gt;0,ROUND(I1870*'UCO e Filme'!$A$11,2),0)</f>
        <v>0</v>
      </c>
      <c r="O1870" s="22" t="n">
        <f aca="false">ROUND(L1870+M1870+N1870,2)</f>
        <v>1091.25</v>
      </c>
    </row>
    <row r="1871" customFormat="false" ht="11.25" hidden="false" customHeight="true" outlineLevel="0" collapsed="false">
      <c r="A1871" s="17" t="n">
        <v>30914094</v>
      </c>
      <c r="B1871" s="17" t="s">
        <v>1897</v>
      </c>
      <c r="C1871" s="23" t="n">
        <v>1</v>
      </c>
      <c r="D1871" s="25" t="s">
        <v>473</v>
      </c>
      <c r="E1871" s="19"/>
      <c r="F1871" s="21" t="n">
        <v>3</v>
      </c>
      <c r="G1871" s="21" t="n">
        <v>5</v>
      </c>
      <c r="H1871" s="21"/>
      <c r="I1871" s="21"/>
      <c r="J1871" s="21"/>
      <c r="K1871" s="22" t="n">
        <f aca="false">INDEX('Porte Honorário'!B:D,MATCH(TabJud!D1871,'Porte Honorário'!A:A,0),1)</f>
        <v>1491.02</v>
      </c>
      <c r="L1871" s="22" t="n">
        <f aca="false">ROUND(C1871*K1871,2)</f>
        <v>1491.02</v>
      </c>
      <c r="M1871" s="22" t="n">
        <f aca="false">IF(E1871&gt;0,ROUND(E1871*'UCO e Filme'!$A$2,2),0)</f>
        <v>0</v>
      </c>
      <c r="N1871" s="22" t="n">
        <f aca="false">IF(I1871&gt;0,ROUND(I1871*'UCO e Filme'!$A$11,2),0)</f>
        <v>0</v>
      </c>
      <c r="O1871" s="22" t="n">
        <f aca="false">ROUND(L1871+M1871+N1871,2)</f>
        <v>1491.02</v>
      </c>
    </row>
    <row r="1872" customFormat="false" ht="11.25" hidden="false" customHeight="true" outlineLevel="0" collapsed="false">
      <c r="A1872" s="17" t="n">
        <v>30914108</v>
      </c>
      <c r="B1872" s="17" t="s">
        <v>1898</v>
      </c>
      <c r="C1872" s="23" t="n">
        <v>1</v>
      </c>
      <c r="D1872" s="25" t="s">
        <v>385</v>
      </c>
      <c r="E1872" s="19"/>
      <c r="F1872" s="21" t="n">
        <v>2</v>
      </c>
      <c r="G1872" s="21" t="n">
        <v>4</v>
      </c>
      <c r="H1872" s="21"/>
      <c r="I1872" s="21"/>
      <c r="J1872" s="21"/>
      <c r="K1872" s="22" t="n">
        <f aca="false">INDEX('Porte Honorário'!B:D,MATCH(TabJud!D1872,'Porte Honorário'!A:A,0),1)</f>
        <v>766.81</v>
      </c>
      <c r="L1872" s="22" t="n">
        <f aca="false">ROUND(C1872*K1872,2)</f>
        <v>766.81</v>
      </c>
      <c r="M1872" s="22" t="n">
        <f aca="false">IF(E1872&gt;0,ROUND(E1872*'UCO e Filme'!$A$2,2),0)</f>
        <v>0</v>
      </c>
      <c r="N1872" s="22" t="n">
        <f aca="false">IF(I1872&gt;0,ROUND(I1872*'UCO e Filme'!$A$11,2),0)</f>
        <v>0</v>
      </c>
      <c r="O1872" s="22" t="n">
        <f aca="false">ROUND(L1872+M1872+N1872,2)</f>
        <v>766.81</v>
      </c>
    </row>
    <row r="1873" customFormat="false" ht="11.25" hidden="false" customHeight="true" outlineLevel="0" collapsed="false">
      <c r="A1873" s="17" t="n">
        <v>30914116</v>
      </c>
      <c r="B1873" s="17" t="s">
        <v>1899</v>
      </c>
      <c r="C1873" s="23" t="n">
        <v>1</v>
      </c>
      <c r="D1873" s="25" t="s">
        <v>264</v>
      </c>
      <c r="E1873" s="19"/>
      <c r="F1873" s="21" t="n">
        <v>1</v>
      </c>
      <c r="G1873" s="21" t="n">
        <v>4</v>
      </c>
      <c r="H1873" s="21"/>
      <c r="I1873" s="21"/>
      <c r="J1873" s="21"/>
      <c r="K1873" s="22" t="n">
        <f aca="false">INDEX('Porte Honorário'!B:D,MATCH(TabJud!D1873,'Porte Honorário'!A:A,0),1)</f>
        <v>852.02</v>
      </c>
      <c r="L1873" s="22" t="n">
        <f aca="false">ROUND(C1873*K1873,2)</f>
        <v>852.02</v>
      </c>
      <c r="M1873" s="22" t="n">
        <f aca="false">IF(E1873&gt;0,ROUND(E1873*'UCO e Filme'!$A$2,2),0)</f>
        <v>0</v>
      </c>
      <c r="N1873" s="22" t="n">
        <f aca="false">IF(I1873&gt;0,ROUND(I1873*'UCO e Filme'!$A$11,2),0)</f>
        <v>0</v>
      </c>
      <c r="O1873" s="22" t="n">
        <f aca="false">ROUND(L1873+M1873+N1873,2)</f>
        <v>852.02</v>
      </c>
    </row>
    <row r="1874" customFormat="false" ht="11.25" hidden="false" customHeight="true" outlineLevel="0" collapsed="false">
      <c r="A1874" s="17" t="n">
        <v>30914124</v>
      </c>
      <c r="B1874" s="17" t="s">
        <v>1900</v>
      </c>
      <c r="C1874" s="23" t="n">
        <v>1</v>
      </c>
      <c r="D1874" s="25" t="s">
        <v>138</v>
      </c>
      <c r="E1874" s="19"/>
      <c r="F1874" s="21"/>
      <c r="G1874" s="21" t="n">
        <v>0</v>
      </c>
      <c r="H1874" s="21"/>
      <c r="I1874" s="21"/>
      <c r="J1874" s="21"/>
      <c r="K1874" s="22" t="n">
        <f aca="false">INDEX('Porte Honorário'!B:D,MATCH(TabJud!D1874,'Porte Honorário'!A:A,0),1)</f>
        <v>32.78</v>
      </c>
      <c r="L1874" s="22" t="n">
        <f aca="false">ROUND(C1874*K1874,2)</f>
        <v>32.78</v>
      </c>
      <c r="M1874" s="22" t="n">
        <f aca="false">IF(E1874&gt;0,ROUND(E1874*'UCO e Filme'!$A$2,2),0)</f>
        <v>0</v>
      </c>
      <c r="N1874" s="22" t="n">
        <f aca="false">IF(I1874&gt;0,ROUND(I1874*'UCO e Filme'!$A$11,2),0)</f>
        <v>0</v>
      </c>
      <c r="O1874" s="22" t="n">
        <f aca="false">ROUND(L1874+M1874+N1874,2)</f>
        <v>32.78</v>
      </c>
    </row>
    <row r="1875" customFormat="false" ht="11.25" hidden="false" customHeight="true" outlineLevel="0" collapsed="false">
      <c r="A1875" s="17" t="n">
        <v>30914132</v>
      </c>
      <c r="B1875" s="17" t="s">
        <v>1901</v>
      </c>
      <c r="C1875" s="23" t="n">
        <v>1</v>
      </c>
      <c r="D1875" s="25" t="s">
        <v>335</v>
      </c>
      <c r="E1875" s="19"/>
      <c r="F1875" s="21" t="n">
        <v>1</v>
      </c>
      <c r="G1875" s="21" t="n">
        <v>4</v>
      </c>
      <c r="H1875" s="21"/>
      <c r="I1875" s="21"/>
      <c r="J1875" s="21"/>
      <c r="K1875" s="22" t="n">
        <f aca="false">INDEX('Porte Honorário'!B:D,MATCH(TabJud!D1875,'Porte Honorário'!A:A,0),1)</f>
        <v>1091.25</v>
      </c>
      <c r="L1875" s="22" t="n">
        <f aca="false">ROUND(C1875*K1875,2)</f>
        <v>1091.25</v>
      </c>
      <c r="M1875" s="22" t="n">
        <f aca="false">IF(E1875&gt;0,ROUND(E1875*'UCO e Filme'!$A$2,2),0)</f>
        <v>0</v>
      </c>
      <c r="N1875" s="22" t="n">
        <f aca="false">IF(I1875&gt;0,ROUND(I1875*'UCO e Filme'!$A$11,2),0)</f>
        <v>0</v>
      </c>
      <c r="O1875" s="22" t="n">
        <f aca="false">ROUND(L1875+M1875+N1875,2)</f>
        <v>1091.25</v>
      </c>
    </row>
    <row r="1876" customFormat="false" ht="11.25" hidden="false" customHeight="true" outlineLevel="0" collapsed="false">
      <c r="A1876" s="17" t="n">
        <v>30914140</v>
      </c>
      <c r="B1876" s="17" t="s">
        <v>1902</v>
      </c>
      <c r="C1876" s="23" t="n">
        <v>1</v>
      </c>
      <c r="D1876" s="25" t="s">
        <v>262</v>
      </c>
      <c r="E1876" s="19" t="n">
        <v>44.61</v>
      </c>
      <c r="F1876" s="21" t="n">
        <v>1</v>
      </c>
      <c r="G1876" s="21" t="n">
        <v>5</v>
      </c>
      <c r="H1876" s="21"/>
      <c r="I1876" s="21"/>
      <c r="J1876" s="21"/>
      <c r="K1876" s="22" t="n">
        <f aca="false">INDEX('Porte Honorário'!B:D,MATCH(TabJud!D1876,'Porte Honorário'!A:A,0),1)</f>
        <v>1635.2</v>
      </c>
      <c r="L1876" s="22" t="n">
        <f aca="false">ROUND(C1876*K1876,2)</f>
        <v>1635.2</v>
      </c>
      <c r="M1876" s="22" t="n">
        <f aca="false">IF(E1876&gt;0,ROUND(E1876*'UCO e Filme'!$A$2,2),0)</f>
        <v>841.34</v>
      </c>
      <c r="N1876" s="22" t="n">
        <f aca="false">IF(I1876&gt;0,ROUND(I1876*'UCO e Filme'!$A$11,2),0)</f>
        <v>0</v>
      </c>
      <c r="O1876" s="22" t="n">
        <f aca="false">ROUND(L1876+M1876+N1876,2)</f>
        <v>2476.54</v>
      </c>
    </row>
    <row r="1877" customFormat="false" ht="11.25" hidden="false" customHeight="true" outlineLevel="0" collapsed="false">
      <c r="A1877" s="17" t="n">
        <v>30914159</v>
      </c>
      <c r="B1877" s="17" t="s">
        <v>1903</v>
      </c>
      <c r="C1877" s="23" t="n">
        <v>1</v>
      </c>
      <c r="D1877" s="25" t="s">
        <v>492</v>
      </c>
      <c r="E1877" s="19" t="n">
        <v>66.91</v>
      </c>
      <c r="F1877" s="21" t="n">
        <v>1</v>
      </c>
      <c r="G1877" s="21" t="n">
        <v>7</v>
      </c>
      <c r="H1877" s="21"/>
      <c r="I1877" s="21"/>
      <c r="J1877" s="21"/>
      <c r="K1877" s="22" t="n">
        <f aca="false">INDEX('Porte Honorário'!B:D,MATCH(TabJud!D1877,'Porte Honorário'!A:A,0),1)</f>
        <v>1998.93</v>
      </c>
      <c r="L1877" s="22" t="n">
        <f aca="false">ROUND(C1877*K1877,2)</f>
        <v>1998.93</v>
      </c>
      <c r="M1877" s="22" t="n">
        <f aca="false">IF(E1877&gt;0,ROUND(E1877*'UCO e Filme'!$A$2,2),0)</f>
        <v>1261.92</v>
      </c>
      <c r="N1877" s="22" t="n">
        <f aca="false">IF(I1877&gt;0,ROUND(I1877*'UCO e Filme'!$A$11,2),0)</f>
        <v>0</v>
      </c>
      <c r="O1877" s="22" t="n">
        <f aca="false">ROUND(L1877+M1877+N1877,2)</f>
        <v>3260.85</v>
      </c>
    </row>
    <row r="1878" customFormat="false" ht="11.25" hidden="false" customHeight="true" outlineLevel="0" collapsed="false">
      <c r="A1878" s="17" t="n">
        <v>30914167</v>
      </c>
      <c r="B1878" s="17" t="s">
        <v>1904</v>
      </c>
      <c r="C1878" s="23" t="n">
        <v>1</v>
      </c>
      <c r="D1878" s="25" t="s">
        <v>436</v>
      </c>
      <c r="E1878" s="19" t="n">
        <v>44.61</v>
      </c>
      <c r="F1878" s="21" t="n">
        <v>1</v>
      </c>
      <c r="G1878" s="21" t="n">
        <v>5</v>
      </c>
      <c r="H1878" s="21"/>
      <c r="I1878" s="21"/>
      <c r="J1878" s="21"/>
      <c r="K1878" s="22" t="n">
        <f aca="false">INDEX('Porte Honorário'!B:D,MATCH(TabJud!D1878,'Porte Honorário'!A:A,0),1)</f>
        <v>1269.81</v>
      </c>
      <c r="L1878" s="22" t="n">
        <f aca="false">ROUND(C1878*K1878,2)</f>
        <v>1269.81</v>
      </c>
      <c r="M1878" s="22" t="n">
        <f aca="false">IF(E1878&gt;0,ROUND(E1878*'UCO e Filme'!$A$2,2),0)</f>
        <v>841.34</v>
      </c>
      <c r="N1878" s="22" t="n">
        <f aca="false">IF(I1878&gt;0,ROUND(I1878*'UCO e Filme'!$A$11,2),0)</f>
        <v>0</v>
      </c>
      <c r="O1878" s="22" t="n">
        <f aca="false">ROUND(L1878+M1878+N1878,2)</f>
        <v>2111.15</v>
      </c>
    </row>
    <row r="1879" customFormat="false" ht="30.95" hidden="false" customHeight="true" outlineLevel="0" collapsed="false">
      <c r="A1879" s="14" t="s">
        <v>1905</v>
      </c>
      <c r="B1879" s="14"/>
      <c r="C1879" s="14"/>
      <c r="D1879" s="14"/>
      <c r="E1879" s="14"/>
      <c r="F1879" s="14"/>
      <c r="G1879" s="14"/>
      <c r="H1879" s="14"/>
      <c r="I1879" s="14"/>
      <c r="J1879" s="14"/>
      <c r="K1879" s="14"/>
      <c r="L1879" s="14"/>
      <c r="M1879" s="14"/>
      <c r="N1879" s="14"/>
      <c r="O1879" s="14"/>
    </row>
    <row r="1880" customFormat="false" ht="27.75" hidden="false" customHeight="true" outlineLevel="0" collapsed="false">
      <c r="A1880" s="17" t="n">
        <v>30915015</v>
      </c>
      <c r="B1880" s="17" t="s">
        <v>1906</v>
      </c>
      <c r="C1880" s="23" t="n">
        <v>1</v>
      </c>
      <c r="D1880" s="25" t="s">
        <v>436</v>
      </c>
      <c r="E1880" s="19"/>
      <c r="F1880" s="21" t="n">
        <v>3</v>
      </c>
      <c r="G1880" s="21" t="n">
        <v>5</v>
      </c>
      <c r="H1880" s="21"/>
      <c r="I1880" s="21"/>
      <c r="J1880" s="21"/>
      <c r="K1880" s="22" t="n">
        <f aca="false">INDEX('Porte Honorário'!B:D,MATCH(TabJud!D1880,'Porte Honorário'!A:A,0),1)</f>
        <v>1269.81</v>
      </c>
      <c r="L1880" s="22" t="n">
        <f aca="false">ROUND(C1880*K1880,2)</f>
        <v>1269.81</v>
      </c>
      <c r="M1880" s="22" t="n">
        <f aca="false">IF(E1880&gt;0,ROUND(E1880*'UCO e Filme'!$A$2,2),0)</f>
        <v>0</v>
      </c>
      <c r="N1880" s="22" t="n">
        <f aca="false">IF(I1880&gt;0,ROUND(I1880*'UCO e Filme'!$A$11,2),0)</f>
        <v>0</v>
      </c>
      <c r="O1880" s="22" t="n">
        <f aca="false">ROUND(L1880+M1880+N1880,2)</f>
        <v>1269.81</v>
      </c>
    </row>
    <row r="1881" customFormat="false" ht="11.25" hidden="false" customHeight="true" outlineLevel="0" collapsed="false">
      <c r="A1881" s="17" t="n">
        <v>30915023</v>
      </c>
      <c r="B1881" s="17" t="s">
        <v>1907</v>
      </c>
      <c r="C1881" s="23" t="n">
        <v>1</v>
      </c>
      <c r="D1881" s="25" t="s">
        <v>337</v>
      </c>
      <c r="E1881" s="19"/>
      <c r="F1881" s="21" t="n">
        <v>1</v>
      </c>
      <c r="G1881" s="21" t="n">
        <v>4</v>
      </c>
      <c r="H1881" s="21"/>
      <c r="I1881" s="21"/>
      <c r="J1881" s="21"/>
      <c r="K1881" s="22" t="n">
        <f aca="false">INDEX('Porte Honorário'!B:D,MATCH(TabJud!D1881,'Porte Honorário'!A:A,0),1)</f>
        <v>417.82</v>
      </c>
      <c r="L1881" s="22" t="n">
        <f aca="false">ROUND(C1881*K1881,2)</f>
        <v>417.82</v>
      </c>
      <c r="M1881" s="22" t="n">
        <f aca="false">IF(E1881&gt;0,ROUND(E1881*'UCO e Filme'!$A$2,2),0)</f>
        <v>0</v>
      </c>
      <c r="N1881" s="22" t="n">
        <f aca="false">IF(I1881&gt;0,ROUND(I1881*'UCO e Filme'!$A$11,2),0)</f>
        <v>0</v>
      </c>
      <c r="O1881" s="22" t="n">
        <f aca="false">ROUND(L1881+M1881+N1881,2)</f>
        <v>417.82</v>
      </c>
    </row>
    <row r="1882" customFormat="false" ht="11.25" hidden="false" customHeight="true" outlineLevel="0" collapsed="false">
      <c r="A1882" s="17" t="n">
        <v>30915031</v>
      </c>
      <c r="B1882" s="17" t="s">
        <v>1908</v>
      </c>
      <c r="C1882" s="23" t="n">
        <v>1</v>
      </c>
      <c r="D1882" s="25" t="s">
        <v>141</v>
      </c>
      <c r="E1882" s="19"/>
      <c r="F1882" s="21"/>
      <c r="G1882" s="21" t="n">
        <v>2</v>
      </c>
      <c r="H1882" s="21"/>
      <c r="I1882" s="21"/>
      <c r="J1882" s="21"/>
      <c r="K1882" s="22" t="n">
        <f aca="false">INDEX('Porte Honorário'!B:D,MATCH(TabJud!D1882,'Porte Honorário'!A:A,0),1)</f>
        <v>334.24</v>
      </c>
      <c r="L1882" s="22" t="n">
        <f aca="false">ROUND(C1882*K1882,2)</f>
        <v>334.24</v>
      </c>
      <c r="M1882" s="22" t="n">
        <f aca="false">IF(E1882&gt;0,ROUND(E1882*'UCO e Filme'!$A$2,2),0)</f>
        <v>0</v>
      </c>
      <c r="N1882" s="22" t="n">
        <f aca="false">IF(I1882&gt;0,ROUND(I1882*'UCO e Filme'!$A$11,2),0)</f>
        <v>0</v>
      </c>
      <c r="O1882" s="22" t="n">
        <f aca="false">ROUND(L1882+M1882+N1882,2)</f>
        <v>334.24</v>
      </c>
    </row>
    <row r="1883" customFormat="false" ht="11.25" hidden="false" customHeight="true" outlineLevel="0" collapsed="false">
      <c r="A1883" s="17" t="n">
        <v>30915040</v>
      </c>
      <c r="B1883" s="17" t="s">
        <v>1909</v>
      </c>
      <c r="C1883" s="23" t="n">
        <v>1</v>
      </c>
      <c r="D1883" s="25" t="s">
        <v>264</v>
      </c>
      <c r="E1883" s="19"/>
      <c r="F1883" s="21" t="n">
        <v>2</v>
      </c>
      <c r="G1883" s="21" t="n">
        <v>4</v>
      </c>
      <c r="H1883" s="21"/>
      <c r="I1883" s="21"/>
      <c r="J1883" s="21"/>
      <c r="K1883" s="22" t="n">
        <f aca="false">INDEX('Porte Honorário'!B:D,MATCH(TabJud!D1883,'Porte Honorário'!A:A,0),1)</f>
        <v>852.02</v>
      </c>
      <c r="L1883" s="22" t="n">
        <f aca="false">ROUND(C1883*K1883,2)</f>
        <v>852.02</v>
      </c>
      <c r="M1883" s="22" t="n">
        <f aca="false">IF(E1883&gt;0,ROUND(E1883*'UCO e Filme'!$A$2,2),0)</f>
        <v>0</v>
      </c>
      <c r="N1883" s="22" t="n">
        <f aca="false">IF(I1883&gt;0,ROUND(I1883*'UCO e Filme'!$A$11,2),0)</f>
        <v>0</v>
      </c>
      <c r="O1883" s="22" t="n">
        <f aca="false">ROUND(L1883+M1883+N1883,2)</f>
        <v>852.02</v>
      </c>
    </row>
    <row r="1884" customFormat="false" ht="11.25" hidden="false" customHeight="true" outlineLevel="0" collapsed="false">
      <c r="A1884" s="17" t="n">
        <v>30915058</v>
      </c>
      <c r="B1884" s="17" t="s">
        <v>1910</v>
      </c>
      <c r="C1884" s="23" t="n">
        <v>1</v>
      </c>
      <c r="D1884" s="25" t="s">
        <v>600</v>
      </c>
      <c r="E1884" s="19" t="n">
        <v>33.8</v>
      </c>
      <c r="F1884" s="21" t="n">
        <v>1</v>
      </c>
      <c r="G1884" s="21" t="n">
        <v>4</v>
      </c>
      <c r="H1884" s="21"/>
      <c r="I1884" s="21"/>
      <c r="J1884" s="21"/>
      <c r="K1884" s="22" t="n">
        <f aca="false">INDEX('Porte Honorário'!B:D,MATCH(TabJud!D1884,'Porte Honorário'!A:A,0),1)</f>
        <v>599.66</v>
      </c>
      <c r="L1884" s="22" t="n">
        <f aca="false">ROUND(C1884*K1884,2)</f>
        <v>599.66</v>
      </c>
      <c r="M1884" s="22" t="n">
        <f aca="false">IF(E1884&gt;0,ROUND(E1884*'UCO e Filme'!$A$2,2),0)</f>
        <v>637.47</v>
      </c>
      <c r="N1884" s="22" t="n">
        <f aca="false">IF(I1884&gt;0,ROUND(I1884*'UCO e Filme'!$A$11,2),0)</f>
        <v>0</v>
      </c>
      <c r="O1884" s="22" t="n">
        <f aca="false">ROUND(L1884+M1884+N1884,2)</f>
        <v>1237.13</v>
      </c>
    </row>
    <row r="1885" customFormat="false" ht="11.25" hidden="false" customHeight="true" outlineLevel="0" collapsed="false">
      <c r="A1885" s="17" t="n">
        <v>30915066</v>
      </c>
      <c r="B1885" s="17" t="s">
        <v>1911</v>
      </c>
      <c r="C1885" s="23" t="n">
        <v>1</v>
      </c>
      <c r="D1885" s="25" t="s">
        <v>449</v>
      </c>
      <c r="E1885" s="19" t="n">
        <v>38.5</v>
      </c>
      <c r="F1885" s="21" t="n">
        <v>1</v>
      </c>
      <c r="G1885" s="21" t="n">
        <v>5</v>
      </c>
      <c r="H1885" s="21"/>
      <c r="I1885" s="21"/>
      <c r="J1885" s="21"/>
      <c r="K1885" s="22" t="n">
        <f aca="false">INDEX('Porte Honorário'!B:D,MATCH(TabJud!D1885,'Porte Honorário'!A:A,0),1)</f>
        <v>1171.51</v>
      </c>
      <c r="L1885" s="22" t="n">
        <f aca="false">ROUND(C1885*K1885,2)</f>
        <v>1171.51</v>
      </c>
      <c r="M1885" s="22" t="n">
        <f aca="false">IF(E1885&gt;0,ROUND(E1885*'UCO e Filme'!$A$2,2),0)</f>
        <v>726.11</v>
      </c>
      <c r="N1885" s="22" t="n">
        <f aca="false">IF(I1885&gt;0,ROUND(I1885*'UCO e Filme'!$A$11,2),0)</f>
        <v>0</v>
      </c>
      <c r="O1885" s="22" t="n">
        <f aca="false">ROUND(L1885+M1885+N1885,2)</f>
        <v>1897.62</v>
      </c>
    </row>
    <row r="1886" customFormat="false" ht="30.95" hidden="false" customHeight="true" outlineLevel="0" collapsed="false">
      <c r="A1886" s="14" t="s">
        <v>1912</v>
      </c>
      <c r="B1886" s="14"/>
      <c r="C1886" s="14"/>
      <c r="D1886" s="14"/>
      <c r="E1886" s="14"/>
      <c r="F1886" s="14"/>
      <c r="G1886" s="14"/>
      <c r="H1886" s="14"/>
      <c r="I1886" s="14"/>
      <c r="J1886" s="14"/>
      <c r="K1886" s="14"/>
      <c r="L1886" s="14"/>
      <c r="M1886" s="14"/>
      <c r="N1886" s="14"/>
      <c r="O1886" s="14"/>
    </row>
    <row r="1887" customFormat="false" ht="27.75" hidden="false" customHeight="true" outlineLevel="0" collapsed="false">
      <c r="A1887" s="17" t="n">
        <v>30916011</v>
      </c>
      <c r="B1887" s="17" t="s">
        <v>1913</v>
      </c>
      <c r="C1887" s="23" t="n">
        <v>1</v>
      </c>
      <c r="D1887" s="25" t="s">
        <v>449</v>
      </c>
      <c r="E1887" s="19"/>
      <c r="F1887" s="21" t="n">
        <v>2</v>
      </c>
      <c r="G1887" s="21" t="n">
        <v>6</v>
      </c>
      <c r="H1887" s="21"/>
      <c r="I1887" s="21"/>
      <c r="J1887" s="21"/>
      <c r="K1887" s="22" t="n">
        <f aca="false">INDEX('Porte Honorário'!B:D,MATCH(TabJud!D1887,'Porte Honorário'!A:A,0),1)</f>
        <v>1171.51</v>
      </c>
      <c r="L1887" s="22" t="n">
        <f aca="false">ROUND(C1887*K1887,2)</f>
        <v>1171.51</v>
      </c>
      <c r="M1887" s="22" t="n">
        <f aca="false">IF(E1887&gt;0,ROUND(E1887*'UCO e Filme'!$A$2,2),0)</f>
        <v>0</v>
      </c>
      <c r="N1887" s="22" t="n">
        <f aca="false">IF(I1887&gt;0,ROUND(I1887*'UCO e Filme'!$A$11,2),0)</f>
        <v>0</v>
      </c>
      <c r="O1887" s="22" t="n">
        <f aca="false">ROUND(L1887+M1887+N1887,2)</f>
        <v>1171.51</v>
      </c>
    </row>
    <row r="1888" customFormat="false" ht="30.95" hidden="false" customHeight="true" outlineLevel="0" collapsed="false">
      <c r="A1888" s="14" t="s">
        <v>1914</v>
      </c>
      <c r="B1888" s="14"/>
      <c r="C1888" s="14"/>
      <c r="D1888" s="14"/>
      <c r="E1888" s="14"/>
      <c r="F1888" s="14"/>
      <c r="G1888" s="14"/>
      <c r="H1888" s="14"/>
      <c r="I1888" s="14"/>
      <c r="J1888" s="14"/>
      <c r="K1888" s="14"/>
      <c r="L1888" s="14"/>
      <c r="M1888" s="14"/>
      <c r="N1888" s="14"/>
      <c r="O1888" s="14"/>
    </row>
    <row r="1889" customFormat="false" ht="27.75" hidden="false" customHeight="true" outlineLevel="0" collapsed="false">
      <c r="A1889" s="17" t="n">
        <v>30917018</v>
      </c>
      <c r="B1889" s="17" t="s">
        <v>1915</v>
      </c>
      <c r="C1889" s="23" t="n">
        <v>1</v>
      </c>
      <c r="D1889" s="25" t="s">
        <v>385</v>
      </c>
      <c r="E1889" s="19"/>
      <c r="F1889" s="21" t="n">
        <v>1</v>
      </c>
      <c r="G1889" s="21" t="n">
        <v>4</v>
      </c>
      <c r="H1889" s="21"/>
      <c r="I1889" s="21"/>
      <c r="J1889" s="21"/>
      <c r="K1889" s="22" t="n">
        <f aca="false">INDEX('Porte Honorário'!B:D,MATCH(TabJud!D1889,'Porte Honorário'!A:A,0),1)</f>
        <v>766.81</v>
      </c>
      <c r="L1889" s="22" t="n">
        <f aca="false">ROUND(C1889*K1889,2)</f>
        <v>766.81</v>
      </c>
      <c r="M1889" s="22" t="n">
        <f aca="false">IF(E1889&gt;0,ROUND(E1889*'UCO e Filme'!$A$2,2),0)</f>
        <v>0</v>
      </c>
      <c r="N1889" s="22" t="n">
        <f aca="false">IF(I1889&gt;0,ROUND(I1889*'UCO e Filme'!$A$11,2),0)</f>
        <v>0</v>
      </c>
      <c r="O1889" s="22" t="n">
        <f aca="false">ROUND(L1889+M1889+N1889,2)</f>
        <v>766.81</v>
      </c>
    </row>
    <row r="1890" customFormat="false" ht="11.25" hidden="false" customHeight="true" outlineLevel="0" collapsed="false">
      <c r="A1890" s="17" t="n">
        <v>30917026</v>
      </c>
      <c r="B1890" s="17" t="s">
        <v>1916</v>
      </c>
      <c r="C1890" s="23" t="n">
        <v>1</v>
      </c>
      <c r="D1890" s="25" t="s">
        <v>1687</v>
      </c>
      <c r="E1890" s="19"/>
      <c r="F1890" s="21" t="n">
        <v>2</v>
      </c>
      <c r="G1890" s="21" t="n">
        <v>7</v>
      </c>
      <c r="H1890" s="21"/>
      <c r="I1890" s="21"/>
      <c r="J1890" s="21"/>
      <c r="K1890" s="22" t="n">
        <f aca="false">INDEX('Porte Honorário'!B:D,MATCH(TabJud!D1890,'Porte Honorário'!A:A,0),1)</f>
        <v>3270.39</v>
      </c>
      <c r="L1890" s="22" t="n">
        <f aca="false">ROUND(C1890*K1890,2)</f>
        <v>3270.39</v>
      </c>
      <c r="M1890" s="22" t="n">
        <f aca="false">IF(E1890&gt;0,ROUND(E1890*'UCO e Filme'!$A$2,2),0)</f>
        <v>0</v>
      </c>
      <c r="N1890" s="22" t="n">
        <f aca="false">IF(I1890&gt;0,ROUND(I1890*'UCO e Filme'!$A$11,2),0)</f>
        <v>0</v>
      </c>
      <c r="O1890" s="22" t="n">
        <f aca="false">ROUND(L1890+M1890+N1890,2)</f>
        <v>3270.39</v>
      </c>
    </row>
    <row r="1891" customFormat="false" ht="11.25" hidden="false" customHeight="true" outlineLevel="0" collapsed="false">
      <c r="A1891" s="17" t="n">
        <v>30917034</v>
      </c>
      <c r="B1891" s="17" t="s">
        <v>1917</v>
      </c>
      <c r="C1891" s="23" t="n">
        <v>1</v>
      </c>
      <c r="D1891" s="25" t="s">
        <v>436</v>
      </c>
      <c r="E1891" s="19"/>
      <c r="F1891" s="21" t="n">
        <v>1</v>
      </c>
      <c r="G1891" s="21" t="n">
        <v>5</v>
      </c>
      <c r="H1891" s="21"/>
      <c r="I1891" s="21"/>
      <c r="J1891" s="21"/>
      <c r="K1891" s="22" t="n">
        <f aca="false">INDEX('Porte Honorário'!B:D,MATCH(TabJud!D1891,'Porte Honorário'!A:A,0),1)</f>
        <v>1269.81</v>
      </c>
      <c r="L1891" s="22" t="n">
        <f aca="false">ROUND(C1891*K1891,2)</f>
        <v>1269.81</v>
      </c>
      <c r="M1891" s="22" t="n">
        <f aca="false">IF(E1891&gt;0,ROUND(E1891*'UCO e Filme'!$A$2,2),0)</f>
        <v>0</v>
      </c>
      <c r="N1891" s="22" t="n">
        <f aca="false">IF(I1891&gt;0,ROUND(I1891*'UCO e Filme'!$A$11,2),0)</f>
        <v>0</v>
      </c>
      <c r="O1891" s="22" t="n">
        <f aca="false">ROUND(L1891+M1891+N1891,2)</f>
        <v>1269.81</v>
      </c>
    </row>
    <row r="1892" customFormat="false" ht="11.25" hidden="false" customHeight="true" outlineLevel="0" collapsed="false">
      <c r="A1892" s="17" t="n">
        <v>30917042</v>
      </c>
      <c r="B1892" s="17" t="s">
        <v>1918</v>
      </c>
      <c r="C1892" s="23" t="n">
        <v>1</v>
      </c>
      <c r="D1892" s="25" t="s">
        <v>1001</v>
      </c>
      <c r="E1892" s="19"/>
      <c r="F1892" s="21" t="n">
        <v>3</v>
      </c>
      <c r="G1892" s="21" t="n">
        <v>6</v>
      </c>
      <c r="H1892" s="21"/>
      <c r="I1892" s="21"/>
      <c r="J1892" s="21"/>
      <c r="K1892" s="22" t="n">
        <f aca="false">INDEX('Porte Honorário'!B:D,MATCH(TabJud!D1892,'Porte Honorário'!A:A,0),1)</f>
        <v>2695.3</v>
      </c>
      <c r="L1892" s="22" t="n">
        <f aca="false">ROUND(C1892*K1892,2)</f>
        <v>2695.3</v>
      </c>
      <c r="M1892" s="22" t="n">
        <f aca="false">IF(E1892&gt;0,ROUND(E1892*'UCO e Filme'!$A$2,2),0)</f>
        <v>0</v>
      </c>
      <c r="N1892" s="22" t="n">
        <f aca="false">IF(I1892&gt;0,ROUND(I1892*'UCO e Filme'!$A$11,2),0)</f>
        <v>0</v>
      </c>
      <c r="O1892" s="22" t="n">
        <f aca="false">ROUND(L1892+M1892+N1892,2)</f>
        <v>2695.3</v>
      </c>
    </row>
    <row r="1893" customFormat="false" ht="14.45" hidden="false" customHeight="true" outlineLevel="0" collapsed="false">
      <c r="A1893" s="15" t="s">
        <v>1919</v>
      </c>
      <c r="B1893" s="15"/>
      <c r="C1893" s="15"/>
      <c r="D1893" s="15"/>
      <c r="E1893" s="15"/>
      <c r="F1893" s="15"/>
      <c r="G1893" s="15"/>
      <c r="H1893" s="15"/>
      <c r="I1893" s="15"/>
      <c r="J1893" s="15"/>
      <c r="K1893" s="15"/>
      <c r="L1893" s="15"/>
      <c r="M1893" s="15"/>
      <c r="N1893" s="15"/>
      <c r="O1893" s="15"/>
    </row>
    <row r="1894" customFormat="false" ht="22.5" hidden="false" customHeight="true" outlineLevel="0" collapsed="false">
      <c r="A1894" s="15" t="s">
        <v>1920</v>
      </c>
      <c r="B1894" s="15"/>
      <c r="C1894" s="15"/>
      <c r="D1894" s="15"/>
      <c r="E1894" s="15"/>
      <c r="F1894" s="15"/>
      <c r="G1894" s="15"/>
      <c r="H1894" s="15"/>
      <c r="I1894" s="15"/>
      <c r="J1894" s="15"/>
      <c r="K1894" s="15"/>
      <c r="L1894" s="15"/>
      <c r="M1894" s="15"/>
      <c r="N1894" s="15"/>
      <c r="O1894" s="15"/>
    </row>
    <row r="1895" customFormat="false" ht="22.5" hidden="false" customHeight="true" outlineLevel="0" collapsed="false">
      <c r="A1895" s="15" t="s">
        <v>1921</v>
      </c>
      <c r="B1895" s="15"/>
      <c r="C1895" s="15"/>
      <c r="D1895" s="15"/>
      <c r="E1895" s="15"/>
      <c r="F1895" s="15"/>
      <c r="G1895" s="15"/>
      <c r="H1895" s="15"/>
      <c r="I1895" s="15"/>
      <c r="J1895" s="15"/>
      <c r="K1895" s="15"/>
      <c r="L1895" s="15"/>
      <c r="M1895" s="15"/>
      <c r="N1895" s="15"/>
      <c r="O1895" s="15"/>
    </row>
    <row r="1896" customFormat="false" ht="22.5" hidden="false" customHeight="true" outlineLevel="0" collapsed="false">
      <c r="A1896" s="15" t="s">
        <v>1922</v>
      </c>
      <c r="B1896" s="15"/>
      <c r="C1896" s="15"/>
      <c r="D1896" s="15"/>
      <c r="E1896" s="15"/>
      <c r="F1896" s="15"/>
      <c r="G1896" s="15"/>
      <c r="H1896" s="15"/>
      <c r="I1896" s="15"/>
      <c r="J1896" s="15"/>
      <c r="K1896" s="15"/>
      <c r="L1896" s="15"/>
      <c r="M1896" s="15"/>
      <c r="N1896" s="15"/>
      <c r="O1896" s="15"/>
    </row>
    <row r="1897" customFormat="false" ht="24.75" hidden="false" customHeight="true" outlineLevel="0" collapsed="false">
      <c r="A1897" s="15" t="s">
        <v>1923</v>
      </c>
      <c r="B1897" s="15"/>
      <c r="C1897" s="15"/>
      <c r="D1897" s="15"/>
      <c r="E1897" s="15"/>
      <c r="F1897" s="15"/>
      <c r="G1897" s="15"/>
      <c r="H1897" s="15"/>
      <c r="I1897" s="15"/>
      <c r="J1897" s="15"/>
      <c r="K1897" s="15"/>
      <c r="L1897" s="15"/>
      <c r="M1897" s="15"/>
      <c r="N1897" s="15"/>
      <c r="O1897" s="15"/>
    </row>
    <row r="1898" customFormat="false" ht="24.75" hidden="false" customHeight="true" outlineLevel="0" collapsed="false">
      <c r="A1898" s="17" t="n">
        <v>30918014</v>
      </c>
      <c r="B1898" s="17" t="s">
        <v>1924</v>
      </c>
      <c r="C1898" s="23" t="n">
        <v>1</v>
      </c>
      <c r="D1898" s="25" t="s">
        <v>449</v>
      </c>
      <c r="E1898" s="19"/>
      <c r="F1898" s="21" t="n">
        <v>1</v>
      </c>
      <c r="G1898" s="21" t="n">
        <v>3</v>
      </c>
      <c r="H1898" s="21"/>
      <c r="I1898" s="21"/>
      <c r="J1898" s="21"/>
      <c r="K1898" s="22" t="n">
        <f aca="false">INDEX('Porte Honorário'!B:D,MATCH(TabJud!D1898,'Porte Honorário'!A:A,0),1)</f>
        <v>1171.51</v>
      </c>
      <c r="L1898" s="22" t="n">
        <f aca="false">ROUND(C1898*K1898,2)</f>
        <v>1171.51</v>
      </c>
      <c r="M1898" s="22" t="n">
        <f aca="false">IF(E1898&gt;0,ROUND(E1898*'UCO e Filme'!$A$2,2),0)</f>
        <v>0</v>
      </c>
      <c r="N1898" s="22" t="n">
        <f aca="false">IF(I1898&gt;0,ROUND(I1898*'UCO e Filme'!$A$11,2),0)</f>
        <v>0</v>
      </c>
      <c r="O1898" s="22" t="n">
        <f aca="false">ROUND(L1898+M1898+N1898,2)</f>
        <v>1171.51</v>
      </c>
    </row>
    <row r="1899" customFormat="false" ht="22.5" hidden="false" customHeight="true" outlineLevel="0" collapsed="false">
      <c r="A1899" s="17" t="n">
        <v>30918022</v>
      </c>
      <c r="B1899" s="17" t="s">
        <v>1925</v>
      </c>
      <c r="C1899" s="23" t="n">
        <v>1</v>
      </c>
      <c r="D1899" s="25" t="s">
        <v>335</v>
      </c>
      <c r="E1899" s="19"/>
      <c r="F1899" s="21" t="n">
        <v>1</v>
      </c>
      <c r="G1899" s="21" t="n">
        <v>3</v>
      </c>
      <c r="H1899" s="21"/>
      <c r="I1899" s="21"/>
      <c r="J1899" s="21"/>
      <c r="K1899" s="22" t="n">
        <f aca="false">INDEX('Porte Honorário'!B:D,MATCH(TabJud!D1899,'Porte Honorário'!A:A,0),1)</f>
        <v>1091.25</v>
      </c>
      <c r="L1899" s="22" t="n">
        <f aca="false">ROUND(C1899*K1899,2)</f>
        <v>1091.25</v>
      </c>
      <c r="M1899" s="22" t="n">
        <f aca="false">IF(E1899&gt;0,ROUND(E1899*'UCO e Filme'!$A$2,2),0)</f>
        <v>0</v>
      </c>
      <c r="N1899" s="22" t="n">
        <f aca="false">IF(I1899&gt;0,ROUND(I1899*'UCO e Filme'!$A$11,2),0)</f>
        <v>0</v>
      </c>
      <c r="O1899" s="22" t="n">
        <f aca="false">ROUND(L1899+M1899+N1899,2)</f>
        <v>1091.25</v>
      </c>
    </row>
    <row r="1900" customFormat="false" ht="11.25" hidden="false" customHeight="true" outlineLevel="0" collapsed="false">
      <c r="A1900" s="17" t="n">
        <v>30918030</v>
      </c>
      <c r="B1900" s="17" t="s">
        <v>1926</v>
      </c>
      <c r="C1900" s="23" t="n">
        <v>1</v>
      </c>
      <c r="D1900" s="25" t="s">
        <v>449</v>
      </c>
      <c r="E1900" s="19"/>
      <c r="F1900" s="21" t="n">
        <v>1</v>
      </c>
      <c r="G1900" s="21" t="n">
        <v>3</v>
      </c>
      <c r="H1900" s="21"/>
      <c r="I1900" s="21"/>
      <c r="J1900" s="21"/>
      <c r="K1900" s="22" t="n">
        <f aca="false">INDEX('Porte Honorário'!B:D,MATCH(TabJud!D1900,'Porte Honorário'!A:A,0),1)</f>
        <v>1171.51</v>
      </c>
      <c r="L1900" s="22" t="n">
        <f aca="false">ROUND(C1900*K1900,2)</f>
        <v>1171.51</v>
      </c>
      <c r="M1900" s="22" t="n">
        <f aca="false">IF(E1900&gt;0,ROUND(E1900*'UCO e Filme'!$A$2,2),0)</f>
        <v>0</v>
      </c>
      <c r="N1900" s="22" t="n">
        <f aca="false">IF(I1900&gt;0,ROUND(I1900*'UCO e Filme'!$A$11,2),0)</f>
        <v>0</v>
      </c>
      <c r="O1900" s="22" t="n">
        <f aca="false">ROUND(L1900+M1900+N1900,2)</f>
        <v>1171.51</v>
      </c>
    </row>
    <row r="1901" customFormat="false" ht="11.25" hidden="false" customHeight="true" outlineLevel="0" collapsed="false">
      <c r="A1901" s="17" t="n">
        <v>30918049</v>
      </c>
      <c r="B1901" s="17" t="s">
        <v>1841</v>
      </c>
      <c r="C1901" s="23" t="n">
        <v>1</v>
      </c>
      <c r="D1901" s="25" t="s">
        <v>73</v>
      </c>
      <c r="E1901" s="19"/>
      <c r="F1901" s="21" t="n">
        <v>1</v>
      </c>
      <c r="G1901" s="21" t="n">
        <v>3</v>
      </c>
      <c r="H1901" s="21"/>
      <c r="I1901" s="21"/>
      <c r="J1901" s="21"/>
      <c r="K1901" s="22" t="n">
        <f aca="false">INDEX('Porte Honorário'!B:D,MATCH(TabJud!D1901,'Porte Honorário'!A:A,0),1)</f>
        <v>360.46</v>
      </c>
      <c r="L1901" s="22" t="n">
        <f aca="false">ROUND(C1901*K1901,2)</f>
        <v>360.46</v>
      </c>
      <c r="M1901" s="22" t="n">
        <f aca="false">IF(E1901&gt;0,ROUND(E1901*'UCO e Filme'!$A$2,2),0)</f>
        <v>0</v>
      </c>
      <c r="N1901" s="22" t="n">
        <f aca="false">IF(I1901&gt;0,ROUND(I1901*'UCO e Filme'!$A$11,2),0)</f>
        <v>0</v>
      </c>
      <c r="O1901" s="22" t="n">
        <f aca="false">ROUND(L1901+M1901+N1901,2)</f>
        <v>360.46</v>
      </c>
    </row>
    <row r="1902" customFormat="false" ht="11.25" hidden="false" customHeight="true" outlineLevel="0" collapsed="false">
      <c r="A1902" s="17" t="n">
        <v>30918057</v>
      </c>
      <c r="B1902" s="17" t="s">
        <v>1927</v>
      </c>
      <c r="C1902" s="23" t="n">
        <v>1</v>
      </c>
      <c r="D1902" s="25" t="s">
        <v>141</v>
      </c>
      <c r="E1902" s="19"/>
      <c r="F1902" s="21" t="n">
        <v>2</v>
      </c>
      <c r="G1902" s="21" t="n">
        <v>5</v>
      </c>
      <c r="H1902" s="21"/>
      <c r="I1902" s="21"/>
      <c r="J1902" s="21"/>
      <c r="K1902" s="22" t="n">
        <f aca="false">INDEX('Porte Honorário'!B:D,MATCH(TabJud!D1902,'Porte Honorário'!A:A,0),1)</f>
        <v>334.24</v>
      </c>
      <c r="L1902" s="22" t="n">
        <f aca="false">ROUND(C1902*K1902,2)</f>
        <v>334.24</v>
      </c>
      <c r="M1902" s="22" t="n">
        <f aca="false">IF(E1902&gt;0,ROUND(E1902*'UCO e Filme'!$A$2,2),0)</f>
        <v>0</v>
      </c>
      <c r="N1902" s="22" t="n">
        <f aca="false">IF(I1902&gt;0,ROUND(I1902*'UCO e Filme'!$A$11,2),0)</f>
        <v>0</v>
      </c>
      <c r="O1902" s="22" t="n">
        <f aca="false">ROUND(L1902+M1902+N1902,2)</f>
        <v>334.24</v>
      </c>
    </row>
    <row r="1903" customFormat="false" ht="22.5" hidden="false" customHeight="true" outlineLevel="0" collapsed="false">
      <c r="A1903" s="17" t="n">
        <v>30918065</v>
      </c>
      <c r="B1903" s="17" t="s">
        <v>1928</v>
      </c>
      <c r="C1903" s="23" t="n">
        <v>1</v>
      </c>
      <c r="D1903" s="25" t="s">
        <v>73</v>
      </c>
      <c r="E1903" s="19"/>
      <c r="F1903" s="21" t="n">
        <v>2</v>
      </c>
      <c r="G1903" s="21" t="n">
        <v>5</v>
      </c>
      <c r="H1903" s="21"/>
      <c r="I1903" s="21"/>
      <c r="J1903" s="21"/>
      <c r="K1903" s="22" t="n">
        <f aca="false">INDEX('Porte Honorário'!B:D,MATCH(TabJud!D1903,'Porte Honorário'!A:A,0),1)</f>
        <v>360.46</v>
      </c>
      <c r="L1903" s="22" t="n">
        <f aca="false">ROUND(C1903*K1903,2)</f>
        <v>360.46</v>
      </c>
      <c r="M1903" s="22" t="n">
        <f aca="false">IF(E1903&gt;0,ROUND(E1903*'UCO e Filme'!$A$2,2),0)</f>
        <v>0</v>
      </c>
      <c r="N1903" s="22" t="n">
        <f aca="false">IF(I1903&gt;0,ROUND(I1903*'UCO e Filme'!$A$11,2),0)</f>
        <v>0</v>
      </c>
      <c r="O1903" s="22" t="n">
        <f aca="false">ROUND(L1903+M1903+N1903,2)</f>
        <v>360.46</v>
      </c>
    </row>
    <row r="1904" customFormat="false" ht="11.25" hidden="false" customHeight="true" outlineLevel="0" collapsed="false">
      <c r="A1904" s="17" t="n">
        <v>30918073</v>
      </c>
      <c r="B1904" s="17" t="s">
        <v>1929</v>
      </c>
      <c r="C1904" s="23" t="n">
        <v>1</v>
      </c>
      <c r="D1904" s="25" t="s">
        <v>368</v>
      </c>
      <c r="E1904" s="19"/>
      <c r="F1904" s="21" t="n">
        <v>2</v>
      </c>
      <c r="G1904" s="21" t="n">
        <v>5</v>
      </c>
      <c r="H1904" s="21"/>
      <c r="I1904" s="21"/>
      <c r="J1904" s="21"/>
      <c r="K1904" s="22" t="n">
        <f aca="false">INDEX('Porte Honorário'!B:D,MATCH(TabJud!D1904,'Porte Honorário'!A:A,0),1)</f>
        <v>1794.15</v>
      </c>
      <c r="L1904" s="22" t="n">
        <f aca="false">ROUND(C1904*K1904,2)</f>
        <v>1794.15</v>
      </c>
      <c r="M1904" s="22" t="n">
        <f aca="false">IF(E1904&gt;0,ROUND(E1904*'UCO e Filme'!$A$2,2),0)</f>
        <v>0</v>
      </c>
      <c r="N1904" s="22" t="n">
        <f aca="false">IF(I1904&gt;0,ROUND(I1904*'UCO e Filme'!$A$11,2),0)</f>
        <v>0</v>
      </c>
      <c r="O1904" s="22" t="n">
        <f aca="false">ROUND(L1904+M1904+N1904,2)</f>
        <v>1794.15</v>
      </c>
    </row>
    <row r="1905" customFormat="false" ht="33.75" hidden="false" customHeight="true" outlineLevel="0" collapsed="false">
      <c r="A1905" s="17" t="n">
        <v>30918081</v>
      </c>
      <c r="B1905" s="17" t="s">
        <v>1930</v>
      </c>
      <c r="C1905" s="23" t="n">
        <v>1</v>
      </c>
      <c r="D1905" s="25" t="s">
        <v>1153</v>
      </c>
      <c r="E1905" s="19"/>
      <c r="F1905" s="21" t="n">
        <v>2</v>
      </c>
      <c r="G1905" s="21" t="n">
        <v>7</v>
      </c>
      <c r="H1905" s="21"/>
      <c r="I1905" s="21"/>
      <c r="J1905" s="21"/>
      <c r="K1905" s="22" t="n">
        <f aca="false">INDEX('Porte Honorário'!B:D,MATCH(TabJud!D1905,'Porte Honorário'!A:A,0),1)</f>
        <v>2957.45</v>
      </c>
      <c r="L1905" s="22" t="n">
        <f aca="false">ROUND(C1905*K1905,2)</f>
        <v>2957.45</v>
      </c>
      <c r="M1905" s="22" t="n">
        <f aca="false">IF(E1905&gt;0,ROUND(E1905*'UCO e Filme'!$A$2,2),0)</f>
        <v>0</v>
      </c>
      <c r="N1905" s="22" t="n">
        <f aca="false">IF(I1905&gt;0,ROUND(I1905*'UCO e Filme'!$A$11,2),0)</f>
        <v>0</v>
      </c>
      <c r="O1905" s="22" t="n">
        <f aca="false">ROUND(L1905+M1905+N1905,2)</f>
        <v>2957.45</v>
      </c>
    </row>
    <row r="1906" customFormat="false" ht="30.95" hidden="false" customHeight="true" outlineLevel="0" collapsed="false">
      <c r="A1906" s="14" t="s">
        <v>1931</v>
      </c>
      <c r="B1906" s="14"/>
      <c r="C1906" s="14"/>
      <c r="D1906" s="14"/>
      <c r="E1906" s="14"/>
      <c r="F1906" s="14"/>
      <c r="G1906" s="14"/>
      <c r="H1906" s="14"/>
      <c r="I1906" s="14"/>
      <c r="J1906" s="14"/>
      <c r="K1906" s="14"/>
      <c r="L1906" s="14"/>
      <c r="M1906" s="14"/>
      <c r="N1906" s="14"/>
      <c r="O1906" s="14"/>
    </row>
    <row r="1907" customFormat="false" ht="27.75" hidden="false" customHeight="true" outlineLevel="0" collapsed="false">
      <c r="A1907" s="17" t="n">
        <v>31001017</v>
      </c>
      <c r="B1907" s="17" t="s">
        <v>1932</v>
      </c>
      <c r="C1907" s="23" t="n">
        <v>1</v>
      </c>
      <c r="D1907" s="25" t="s">
        <v>492</v>
      </c>
      <c r="E1907" s="19"/>
      <c r="F1907" s="21" t="n">
        <v>2</v>
      </c>
      <c r="G1907" s="21" t="n">
        <v>6</v>
      </c>
      <c r="H1907" s="21"/>
      <c r="I1907" s="21"/>
      <c r="J1907" s="21"/>
      <c r="K1907" s="22" t="n">
        <f aca="false">INDEX('Porte Honorário'!B:D,MATCH(TabJud!D1907,'Porte Honorário'!A:A,0),1)</f>
        <v>1998.93</v>
      </c>
      <c r="L1907" s="22" t="n">
        <f aca="false">ROUND(C1907*K1907,2)</f>
        <v>1998.93</v>
      </c>
      <c r="M1907" s="22" t="n">
        <f aca="false">IF(E1907&gt;0,ROUND(E1907*'UCO e Filme'!$A$2,2),0)</f>
        <v>0</v>
      </c>
      <c r="N1907" s="22" t="n">
        <f aca="false">IF(I1907&gt;0,ROUND(I1907*'UCO e Filme'!$A$11,2),0)</f>
        <v>0</v>
      </c>
      <c r="O1907" s="22" t="n">
        <f aca="false">ROUND(L1907+M1907+N1907,2)</f>
        <v>1998.93</v>
      </c>
    </row>
    <row r="1908" customFormat="false" ht="11.25" hidden="false" customHeight="true" outlineLevel="0" collapsed="false">
      <c r="A1908" s="17" t="n">
        <v>31001025</v>
      </c>
      <c r="B1908" s="17" t="s">
        <v>1933</v>
      </c>
      <c r="C1908" s="23" t="n">
        <v>1</v>
      </c>
      <c r="D1908" s="25" t="s">
        <v>436</v>
      </c>
      <c r="E1908" s="19"/>
      <c r="F1908" s="21" t="n">
        <v>2</v>
      </c>
      <c r="G1908" s="21" t="n">
        <v>5</v>
      </c>
      <c r="H1908" s="21"/>
      <c r="I1908" s="21"/>
      <c r="J1908" s="21"/>
      <c r="K1908" s="22" t="n">
        <f aca="false">INDEX('Porte Honorário'!B:D,MATCH(TabJud!D1908,'Porte Honorário'!A:A,0),1)</f>
        <v>1269.81</v>
      </c>
      <c r="L1908" s="22" t="n">
        <f aca="false">ROUND(C1908*K1908,2)</f>
        <v>1269.81</v>
      </c>
      <c r="M1908" s="22" t="n">
        <f aca="false">IF(E1908&gt;0,ROUND(E1908*'UCO e Filme'!$A$2,2),0)</f>
        <v>0</v>
      </c>
      <c r="N1908" s="22" t="n">
        <f aca="false">IF(I1908&gt;0,ROUND(I1908*'UCO e Filme'!$A$11,2),0)</f>
        <v>0</v>
      </c>
      <c r="O1908" s="22" t="n">
        <f aca="false">ROUND(L1908+M1908+N1908,2)</f>
        <v>1269.81</v>
      </c>
    </row>
    <row r="1909" customFormat="false" ht="11.25" hidden="false" customHeight="true" outlineLevel="0" collapsed="false">
      <c r="A1909" s="17" t="n">
        <v>31001033</v>
      </c>
      <c r="B1909" s="17" t="s">
        <v>1934</v>
      </c>
      <c r="C1909" s="23" t="n">
        <v>1</v>
      </c>
      <c r="D1909" s="25" t="s">
        <v>492</v>
      </c>
      <c r="E1909" s="19"/>
      <c r="F1909" s="21" t="n">
        <v>2</v>
      </c>
      <c r="G1909" s="21" t="n">
        <v>7</v>
      </c>
      <c r="H1909" s="21"/>
      <c r="I1909" s="21"/>
      <c r="J1909" s="21"/>
      <c r="K1909" s="22" t="n">
        <f aca="false">INDEX('Porte Honorário'!B:D,MATCH(TabJud!D1909,'Porte Honorário'!A:A,0),1)</f>
        <v>1998.93</v>
      </c>
      <c r="L1909" s="22" t="n">
        <f aca="false">ROUND(C1909*K1909,2)</f>
        <v>1998.93</v>
      </c>
      <c r="M1909" s="22" t="n">
        <f aca="false">IF(E1909&gt;0,ROUND(E1909*'UCO e Filme'!$A$2,2),0)</f>
        <v>0</v>
      </c>
      <c r="N1909" s="22" t="n">
        <f aca="false">IF(I1909&gt;0,ROUND(I1909*'UCO e Filme'!$A$11,2),0)</f>
        <v>0</v>
      </c>
      <c r="O1909" s="22" t="n">
        <f aca="false">ROUND(L1909+M1909+N1909,2)</f>
        <v>1998.93</v>
      </c>
    </row>
    <row r="1910" customFormat="false" ht="11.25" hidden="false" customHeight="true" outlineLevel="0" collapsed="false">
      <c r="A1910" s="17" t="n">
        <v>31001041</v>
      </c>
      <c r="B1910" s="17" t="s">
        <v>1935</v>
      </c>
      <c r="C1910" s="23" t="n">
        <v>1</v>
      </c>
      <c r="D1910" s="25" t="s">
        <v>436</v>
      </c>
      <c r="E1910" s="19"/>
      <c r="F1910" s="21" t="n">
        <v>2</v>
      </c>
      <c r="G1910" s="21" t="n">
        <v>7</v>
      </c>
      <c r="H1910" s="21"/>
      <c r="I1910" s="21"/>
      <c r="J1910" s="21"/>
      <c r="K1910" s="22" t="n">
        <f aca="false">INDEX('Porte Honorário'!B:D,MATCH(TabJud!D1910,'Porte Honorário'!A:A,0),1)</f>
        <v>1269.81</v>
      </c>
      <c r="L1910" s="22" t="n">
        <f aca="false">ROUND(C1910*K1910,2)</f>
        <v>1269.81</v>
      </c>
      <c r="M1910" s="22" t="n">
        <f aca="false">IF(E1910&gt;0,ROUND(E1910*'UCO e Filme'!$A$2,2),0)</f>
        <v>0</v>
      </c>
      <c r="N1910" s="22" t="n">
        <f aca="false">IF(I1910&gt;0,ROUND(I1910*'UCO e Filme'!$A$11,2),0)</f>
        <v>0</v>
      </c>
      <c r="O1910" s="22" t="n">
        <f aca="false">ROUND(L1910+M1910+N1910,2)</f>
        <v>1269.81</v>
      </c>
    </row>
    <row r="1911" customFormat="false" ht="11.25" hidden="false" customHeight="true" outlineLevel="0" collapsed="false">
      <c r="A1911" s="17" t="n">
        <v>31001050</v>
      </c>
      <c r="B1911" s="17" t="s">
        <v>1936</v>
      </c>
      <c r="C1911" s="23" t="n">
        <v>1</v>
      </c>
      <c r="D1911" s="25" t="s">
        <v>436</v>
      </c>
      <c r="E1911" s="19"/>
      <c r="F1911" s="21" t="n">
        <v>2</v>
      </c>
      <c r="G1911" s="21" t="n">
        <v>7</v>
      </c>
      <c r="H1911" s="21"/>
      <c r="I1911" s="21"/>
      <c r="J1911" s="21"/>
      <c r="K1911" s="22" t="n">
        <f aca="false">INDEX('Porte Honorário'!B:D,MATCH(TabJud!D1911,'Porte Honorário'!A:A,0),1)</f>
        <v>1269.81</v>
      </c>
      <c r="L1911" s="22" t="n">
        <f aca="false">ROUND(C1911*K1911,2)</f>
        <v>1269.81</v>
      </c>
      <c r="M1911" s="22" t="n">
        <f aca="false">IF(E1911&gt;0,ROUND(E1911*'UCO e Filme'!$A$2,2),0)</f>
        <v>0</v>
      </c>
      <c r="N1911" s="22" t="n">
        <f aca="false">IF(I1911&gt;0,ROUND(I1911*'UCO e Filme'!$A$11,2),0)</f>
        <v>0</v>
      </c>
      <c r="O1911" s="22" t="n">
        <f aca="false">ROUND(L1911+M1911+N1911,2)</f>
        <v>1269.81</v>
      </c>
    </row>
    <row r="1912" customFormat="false" ht="11.25" hidden="false" customHeight="true" outlineLevel="0" collapsed="false">
      <c r="A1912" s="17" t="n">
        <v>31001068</v>
      </c>
      <c r="B1912" s="17" t="s">
        <v>1937</v>
      </c>
      <c r="C1912" s="23" t="n">
        <v>1</v>
      </c>
      <c r="D1912" s="25" t="s">
        <v>999</v>
      </c>
      <c r="E1912" s="19"/>
      <c r="F1912" s="21" t="n">
        <v>2</v>
      </c>
      <c r="G1912" s="21" t="n">
        <v>5</v>
      </c>
      <c r="H1912" s="21"/>
      <c r="I1912" s="21"/>
      <c r="J1912" s="21"/>
      <c r="K1912" s="22" t="n">
        <f aca="false">INDEX('Porte Honorário'!B:D,MATCH(TabJud!D1912,'Porte Honorário'!A:A,0),1)</f>
        <v>2449.52</v>
      </c>
      <c r="L1912" s="22" t="n">
        <f aca="false">ROUND(C1912*K1912,2)</f>
        <v>2449.52</v>
      </c>
      <c r="M1912" s="22" t="n">
        <f aca="false">IF(E1912&gt;0,ROUND(E1912*'UCO e Filme'!$A$2,2),0)</f>
        <v>0</v>
      </c>
      <c r="N1912" s="22" t="n">
        <f aca="false">IF(I1912&gt;0,ROUND(I1912*'UCO e Filme'!$A$11,2),0)</f>
        <v>0</v>
      </c>
      <c r="O1912" s="22" t="n">
        <f aca="false">ROUND(L1912+M1912+N1912,2)</f>
        <v>2449.52</v>
      </c>
    </row>
    <row r="1913" customFormat="false" ht="11.25" hidden="false" customHeight="true" outlineLevel="0" collapsed="false">
      <c r="A1913" s="17" t="n">
        <v>31001076</v>
      </c>
      <c r="B1913" s="17" t="s">
        <v>1938</v>
      </c>
      <c r="C1913" s="23" t="n">
        <v>1</v>
      </c>
      <c r="D1913" s="25" t="s">
        <v>492</v>
      </c>
      <c r="E1913" s="19"/>
      <c r="F1913" s="21" t="n">
        <v>2</v>
      </c>
      <c r="G1913" s="21" t="n">
        <v>5</v>
      </c>
      <c r="H1913" s="21"/>
      <c r="I1913" s="21"/>
      <c r="J1913" s="21"/>
      <c r="K1913" s="22" t="n">
        <f aca="false">INDEX('Porte Honorário'!B:D,MATCH(TabJud!D1913,'Porte Honorário'!A:A,0),1)</f>
        <v>1998.93</v>
      </c>
      <c r="L1913" s="22" t="n">
        <f aca="false">ROUND(C1913*K1913,2)</f>
        <v>1998.93</v>
      </c>
      <c r="M1913" s="22" t="n">
        <f aca="false">IF(E1913&gt;0,ROUND(E1913*'UCO e Filme'!$A$2,2),0)</f>
        <v>0</v>
      </c>
      <c r="N1913" s="22" t="n">
        <f aca="false">IF(I1913&gt;0,ROUND(I1913*'UCO e Filme'!$A$11,2),0)</f>
        <v>0</v>
      </c>
      <c r="O1913" s="22" t="n">
        <f aca="false">ROUND(L1913+M1913+N1913,2)</f>
        <v>1998.93</v>
      </c>
    </row>
    <row r="1914" customFormat="false" ht="11.25" hidden="false" customHeight="true" outlineLevel="0" collapsed="false">
      <c r="A1914" s="17" t="n">
        <v>31001084</v>
      </c>
      <c r="B1914" s="17" t="s">
        <v>1939</v>
      </c>
      <c r="C1914" s="23" t="n">
        <v>1</v>
      </c>
      <c r="D1914" s="25" t="s">
        <v>436</v>
      </c>
      <c r="E1914" s="19"/>
      <c r="F1914" s="21" t="n">
        <v>2</v>
      </c>
      <c r="G1914" s="21" t="n">
        <v>6</v>
      </c>
      <c r="H1914" s="21"/>
      <c r="I1914" s="21"/>
      <c r="J1914" s="21"/>
      <c r="K1914" s="22" t="n">
        <f aca="false">INDEX('Porte Honorário'!B:D,MATCH(TabJud!D1914,'Porte Honorário'!A:A,0),1)</f>
        <v>1269.81</v>
      </c>
      <c r="L1914" s="22" t="n">
        <f aca="false">ROUND(C1914*K1914,2)</f>
        <v>1269.81</v>
      </c>
      <c r="M1914" s="22" t="n">
        <f aca="false">IF(E1914&gt;0,ROUND(E1914*'UCO e Filme'!$A$2,2),0)</f>
        <v>0</v>
      </c>
      <c r="N1914" s="22" t="n">
        <f aca="false">IF(I1914&gt;0,ROUND(I1914*'UCO e Filme'!$A$11,2),0)</f>
        <v>0</v>
      </c>
      <c r="O1914" s="22" t="n">
        <f aca="false">ROUND(L1914+M1914+N1914,2)</f>
        <v>1269.81</v>
      </c>
    </row>
    <row r="1915" customFormat="false" ht="11.25" hidden="false" customHeight="true" outlineLevel="0" collapsed="false">
      <c r="A1915" s="17" t="n">
        <v>31001092</v>
      </c>
      <c r="B1915" s="17" t="s">
        <v>1940</v>
      </c>
      <c r="C1915" s="23" t="n">
        <v>1</v>
      </c>
      <c r="D1915" s="25" t="s">
        <v>492</v>
      </c>
      <c r="E1915" s="19"/>
      <c r="F1915" s="21" t="n">
        <v>2</v>
      </c>
      <c r="G1915" s="21" t="n">
        <v>7</v>
      </c>
      <c r="H1915" s="21"/>
      <c r="I1915" s="21"/>
      <c r="J1915" s="21"/>
      <c r="K1915" s="22" t="n">
        <f aca="false">INDEX('Porte Honorário'!B:D,MATCH(TabJud!D1915,'Porte Honorário'!A:A,0),1)</f>
        <v>1998.93</v>
      </c>
      <c r="L1915" s="22" t="n">
        <f aca="false">ROUND(C1915*K1915,2)</f>
        <v>1998.93</v>
      </c>
      <c r="M1915" s="22" t="n">
        <f aca="false">IF(E1915&gt;0,ROUND(E1915*'UCO e Filme'!$A$2,2),0)</f>
        <v>0</v>
      </c>
      <c r="N1915" s="22" t="n">
        <f aca="false">IF(I1915&gt;0,ROUND(I1915*'UCO e Filme'!$A$11,2),0)</f>
        <v>0</v>
      </c>
      <c r="O1915" s="22" t="n">
        <f aca="false">ROUND(L1915+M1915+N1915,2)</f>
        <v>1998.93</v>
      </c>
    </row>
    <row r="1916" customFormat="false" ht="11.25" hidden="false" customHeight="true" outlineLevel="0" collapsed="false">
      <c r="A1916" s="17" t="n">
        <v>31001106</v>
      </c>
      <c r="B1916" s="17" t="s">
        <v>1941</v>
      </c>
      <c r="C1916" s="23" t="n">
        <v>1</v>
      </c>
      <c r="D1916" s="25" t="s">
        <v>449</v>
      </c>
      <c r="E1916" s="19"/>
      <c r="F1916" s="21" t="n">
        <v>2</v>
      </c>
      <c r="G1916" s="21" t="n">
        <v>5</v>
      </c>
      <c r="H1916" s="21"/>
      <c r="I1916" s="21"/>
      <c r="J1916" s="21"/>
      <c r="K1916" s="22" t="n">
        <f aca="false">INDEX('Porte Honorário'!B:D,MATCH(TabJud!D1916,'Porte Honorário'!A:A,0),1)</f>
        <v>1171.51</v>
      </c>
      <c r="L1916" s="22" t="n">
        <f aca="false">ROUND(C1916*K1916,2)</f>
        <v>1171.51</v>
      </c>
      <c r="M1916" s="22" t="n">
        <f aca="false">IF(E1916&gt;0,ROUND(E1916*'UCO e Filme'!$A$2,2),0)</f>
        <v>0</v>
      </c>
      <c r="N1916" s="22" t="n">
        <f aca="false">IF(I1916&gt;0,ROUND(I1916*'UCO e Filme'!$A$11,2),0)</f>
        <v>0</v>
      </c>
      <c r="O1916" s="22" t="n">
        <f aca="false">ROUND(L1916+M1916+N1916,2)</f>
        <v>1171.51</v>
      </c>
    </row>
    <row r="1917" customFormat="false" ht="11.25" hidden="false" customHeight="true" outlineLevel="0" collapsed="false">
      <c r="A1917" s="17" t="n">
        <v>31001114</v>
      </c>
      <c r="B1917" s="17" t="s">
        <v>1942</v>
      </c>
      <c r="C1917" s="23" t="n">
        <v>1</v>
      </c>
      <c r="D1917" s="25" t="s">
        <v>436</v>
      </c>
      <c r="E1917" s="19"/>
      <c r="F1917" s="21" t="n">
        <v>2</v>
      </c>
      <c r="G1917" s="21" t="n">
        <v>6</v>
      </c>
      <c r="H1917" s="21"/>
      <c r="I1917" s="21"/>
      <c r="J1917" s="21"/>
      <c r="K1917" s="22" t="n">
        <f aca="false">INDEX('Porte Honorário'!B:D,MATCH(TabJud!D1917,'Porte Honorário'!A:A,0),1)</f>
        <v>1269.81</v>
      </c>
      <c r="L1917" s="22" t="n">
        <f aca="false">ROUND(C1917*K1917,2)</f>
        <v>1269.81</v>
      </c>
      <c r="M1917" s="22" t="n">
        <f aca="false">IF(E1917&gt;0,ROUND(E1917*'UCO e Filme'!$A$2,2),0)</f>
        <v>0</v>
      </c>
      <c r="N1917" s="22" t="n">
        <f aca="false">IF(I1917&gt;0,ROUND(I1917*'UCO e Filme'!$A$11,2),0)</f>
        <v>0</v>
      </c>
      <c r="O1917" s="22" t="n">
        <f aca="false">ROUND(L1917+M1917+N1917,2)</f>
        <v>1269.81</v>
      </c>
    </row>
    <row r="1918" customFormat="false" ht="11.25" hidden="false" customHeight="true" outlineLevel="0" collapsed="false">
      <c r="A1918" s="17" t="n">
        <v>31001149</v>
      </c>
      <c r="B1918" s="17" t="s">
        <v>1943</v>
      </c>
      <c r="C1918" s="23" t="n">
        <v>1</v>
      </c>
      <c r="D1918" s="25" t="s">
        <v>449</v>
      </c>
      <c r="E1918" s="19"/>
      <c r="F1918" s="21" t="n">
        <v>2</v>
      </c>
      <c r="G1918" s="21" t="n">
        <v>6</v>
      </c>
      <c r="H1918" s="21"/>
      <c r="I1918" s="21"/>
      <c r="J1918" s="21"/>
      <c r="K1918" s="22" t="n">
        <f aca="false">INDEX('Porte Honorário'!B:D,MATCH(TabJud!D1918,'Porte Honorário'!A:A,0),1)</f>
        <v>1171.51</v>
      </c>
      <c r="L1918" s="22" t="n">
        <f aca="false">ROUND(C1918*K1918,2)</f>
        <v>1171.51</v>
      </c>
      <c r="M1918" s="22" t="n">
        <f aca="false">IF(E1918&gt;0,ROUND(E1918*'UCO e Filme'!$A$2,2),0)</f>
        <v>0</v>
      </c>
      <c r="N1918" s="22" t="n">
        <f aca="false">IF(I1918&gt;0,ROUND(I1918*'UCO e Filme'!$A$11,2),0)</f>
        <v>0</v>
      </c>
      <c r="O1918" s="22" t="n">
        <f aca="false">ROUND(L1918+M1918+N1918,2)</f>
        <v>1171.51</v>
      </c>
    </row>
    <row r="1919" customFormat="false" ht="11.25" hidden="false" customHeight="true" outlineLevel="0" collapsed="false">
      <c r="A1919" s="17" t="n">
        <v>31001157</v>
      </c>
      <c r="B1919" s="17" t="s">
        <v>1944</v>
      </c>
      <c r="C1919" s="23" t="n">
        <v>1</v>
      </c>
      <c r="D1919" s="25" t="s">
        <v>492</v>
      </c>
      <c r="E1919" s="19"/>
      <c r="F1919" s="21" t="n">
        <v>3</v>
      </c>
      <c r="G1919" s="21" t="n">
        <v>7</v>
      </c>
      <c r="H1919" s="21"/>
      <c r="I1919" s="21"/>
      <c r="J1919" s="21"/>
      <c r="K1919" s="22" t="n">
        <f aca="false">INDEX('Porte Honorário'!B:D,MATCH(TabJud!D1919,'Porte Honorário'!A:A,0),1)</f>
        <v>1998.93</v>
      </c>
      <c r="L1919" s="22" t="n">
        <f aca="false">ROUND(C1919*K1919,2)</f>
        <v>1998.93</v>
      </c>
      <c r="M1919" s="22" t="n">
        <f aca="false">IF(E1919&gt;0,ROUND(E1919*'UCO e Filme'!$A$2,2),0)</f>
        <v>0</v>
      </c>
      <c r="N1919" s="22" t="n">
        <f aca="false">IF(I1919&gt;0,ROUND(I1919*'UCO e Filme'!$A$11,2),0)</f>
        <v>0</v>
      </c>
      <c r="O1919" s="22" t="n">
        <f aca="false">ROUND(L1919+M1919+N1919,2)</f>
        <v>1998.93</v>
      </c>
    </row>
    <row r="1920" customFormat="false" ht="11.25" hidden="false" customHeight="true" outlineLevel="0" collapsed="false">
      <c r="A1920" s="17" t="n">
        <v>31001165</v>
      </c>
      <c r="B1920" s="17" t="s">
        <v>1945</v>
      </c>
      <c r="C1920" s="23" t="n">
        <v>1</v>
      </c>
      <c r="D1920" s="25" t="s">
        <v>999</v>
      </c>
      <c r="E1920" s="19"/>
      <c r="F1920" s="21" t="n">
        <v>2</v>
      </c>
      <c r="G1920" s="21" t="n">
        <v>6</v>
      </c>
      <c r="H1920" s="21"/>
      <c r="I1920" s="21"/>
      <c r="J1920" s="21"/>
      <c r="K1920" s="22" t="n">
        <f aca="false">INDEX('Porte Honorário'!B:D,MATCH(TabJud!D1920,'Porte Honorário'!A:A,0),1)</f>
        <v>2449.52</v>
      </c>
      <c r="L1920" s="22" t="n">
        <f aca="false">ROUND(C1920*K1920,2)</f>
        <v>2449.52</v>
      </c>
      <c r="M1920" s="22" t="n">
        <f aca="false">IF(E1920&gt;0,ROUND(E1920*'UCO e Filme'!$A$2,2),0)</f>
        <v>0</v>
      </c>
      <c r="N1920" s="22" t="n">
        <f aca="false">IF(I1920&gt;0,ROUND(I1920*'UCO e Filme'!$A$11,2),0)</f>
        <v>0</v>
      </c>
      <c r="O1920" s="22" t="n">
        <f aca="false">ROUND(L1920+M1920+N1920,2)</f>
        <v>2449.52</v>
      </c>
    </row>
    <row r="1921" customFormat="false" ht="11.25" hidden="false" customHeight="true" outlineLevel="0" collapsed="false">
      <c r="A1921" s="17" t="n">
        <v>31001173</v>
      </c>
      <c r="B1921" s="17" t="s">
        <v>1946</v>
      </c>
      <c r="C1921" s="23" t="n">
        <v>1</v>
      </c>
      <c r="D1921" s="25" t="s">
        <v>343</v>
      </c>
      <c r="E1921" s="19"/>
      <c r="F1921" s="21" t="n">
        <v>2</v>
      </c>
      <c r="G1921" s="21" t="n">
        <v>5</v>
      </c>
      <c r="H1921" s="21"/>
      <c r="I1921" s="21"/>
      <c r="J1921" s="21"/>
      <c r="K1921" s="22" t="n">
        <f aca="false">INDEX('Porte Honorário'!B:D,MATCH(TabJud!D1921,'Porte Honorário'!A:A,0),1)</f>
        <v>909.36</v>
      </c>
      <c r="L1921" s="22" t="n">
        <f aca="false">ROUND(C1921*K1921,2)</f>
        <v>909.36</v>
      </c>
      <c r="M1921" s="22" t="n">
        <f aca="false">IF(E1921&gt;0,ROUND(E1921*'UCO e Filme'!$A$2,2),0)</f>
        <v>0</v>
      </c>
      <c r="N1921" s="22" t="n">
        <f aca="false">IF(I1921&gt;0,ROUND(I1921*'UCO e Filme'!$A$11,2),0)</f>
        <v>0</v>
      </c>
      <c r="O1921" s="22" t="n">
        <f aca="false">ROUND(L1921+M1921+N1921,2)</f>
        <v>909.36</v>
      </c>
    </row>
    <row r="1922" customFormat="false" ht="11.25" hidden="false" customHeight="true" outlineLevel="0" collapsed="false">
      <c r="A1922" s="17" t="n">
        <v>31001181</v>
      </c>
      <c r="B1922" s="17" t="s">
        <v>1947</v>
      </c>
      <c r="C1922" s="23" t="n">
        <v>1</v>
      </c>
      <c r="D1922" s="25" t="s">
        <v>339</v>
      </c>
      <c r="E1922" s="19"/>
      <c r="F1922" s="21" t="n">
        <v>2</v>
      </c>
      <c r="G1922" s="21" t="n">
        <v>5</v>
      </c>
      <c r="H1922" s="21"/>
      <c r="I1922" s="21"/>
      <c r="J1922" s="21"/>
      <c r="K1922" s="22" t="n">
        <f aca="false">INDEX('Porte Honorário'!B:D,MATCH(TabJud!D1922,'Porte Honorário'!A:A,0),1)</f>
        <v>991.29</v>
      </c>
      <c r="L1922" s="22" t="n">
        <f aca="false">ROUND(C1922*K1922,2)</f>
        <v>991.29</v>
      </c>
      <c r="M1922" s="22" t="n">
        <f aca="false">IF(E1922&gt;0,ROUND(E1922*'UCO e Filme'!$A$2,2),0)</f>
        <v>0</v>
      </c>
      <c r="N1922" s="22" t="n">
        <f aca="false">IF(I1922&gt;0,ROUND(I1922*'UCO e Filme'!$A$11,2),0)</f>
        <v>0</v>
      </c>
      <c r="O1922" s="22" t="n">
        <f aca="false">ROUND(L1922+M1922+N1922,2)</f>
        <v>991.29</v>
      </c>
    </row>
    <row r="1923" customFormat="false" ht="11.25" hidden="false" customHeight="true" outlineLevel="0" collapsed="false">
      <c r="A1923" s="17" t="n">
        <v>31001190</v>
      </c>
      <c r="B1923" s="17" t="s">
        <v>1948</v>
      </c>
      <c r="C1923" s="23" t="n">
        <v>1</v>
      </c>
      <c r="D1923" s="25" t="s">
        <v>310</v>
      </c>
      <c r="E1923" s="19"/>
      <c r="F1923" s="21" t="n">
        <v>2</v>
      </c>
      <c r="G1923" s="21" t="n">
        <v>3</v>
      </c>
      <c r="H1923" s="21"/>
      <c r="I1923" s="21"/>
      <c r="J1923" s="21"/>
      <c r="K1923" s="22" t="n">
        <f aca="false">INDEX('Porte Honorário'!B:D,MATCH(TabJud!D1923,'Porte Honorário'!A:A,0),1)</f>
        <v>802.86</v>
      </c>
      <c r="L1923" s="22" t="n">
        <f aca="false">ROUND(C1923*K1923,2)</f>
        <v>802.86</v>
      </c>
      <c r="M1923" s="22" t="n">
        <f aca="false">IF(E1923&gt;0,ROUND(E1923*'UCO e Filme'!$A$2,2),0)</f>
        <v>0</v>
      </c>
      <c r="N1923" s="22" t="n">
        <f aca="false">IF(I1923&gt;0,ROUND(I1923*'UCO e Filme'!$A$11,2),0)</f>
        <v>0</v>
      </c>
      <c r="O1923" s="22" t="n">
        <f aca="false">ROUND(L1923+M1923+N1923,2)</f>
        <v>802.86</v>
      </c>
    </row>
    <row r="1924" customFormat="false" ht="11.25" hidden="false" customHeight="true" outlineLevel="0" collapsed="false">
      <c r="A1924" s="17" t="n">
        <v>31001203</v>
      </c>
      <c r="B1924" s="17" t="s">
        <v>1949</v>
      </c>
      <c r="C1924" s="23" t="n">
        <v>1</v>
      </c>
      <c r="D1924" s="25" t="s">
        <v>449</v>
      </c>
      <c r="E1924" s="19"/>
      <c r="F1924" s="21" t="n">
        <v>1</v>
      </c>
      <c r="G1924" s="21" t="n">
        <v>4</v>
      </c>
      <c r="H1924" s="21"/>
      <c r="I1924" s="21"/>
      <c r="J1924" s="21"/>
      <c r="K1924" s="22" t="n">
        <f aca="false">INDEX('Porte Honorário'!B:D,MATCH(TabJud!D1924,'Porte Honorário'!A:A,0),1)</f>
        <v>1171.51</v>
      </c>
      <c r="L1924" s="22" t="n">
        <f aca="false">ROUND(C1924*K1924,2)</f>
        <v>1171.51</v>
      </c>
      <c r="M1924" s="22" t="n">
        <f aca="false">IF(E1924&gt;0,ROUND(E1924*'UCO e Filme'!$A$2,2),0)</f>
        <v>0</v>
      </c>
      <c r="N1924" s="22" t="n">
        <f aca="false">IF(I1924&gt;0,ROUND(I1924*'UCO e Filme'!$A$11,2),0)</f>
        <v>0</v>
      </c>
      <c r="O1924" s="22" t="n">
        <f aca="false">ROUND(L1924+M1924+N1924,2)</f>
        <v>1171.51</v>
      </c>
    </row>
    <row r="1925" customFormat="false" ht="11.25" hidden="false" customHeight="true" outlineLevel="0" collapsed="false">
      <c r="A1925" s="17" t="n">
        <v>31001211</v>
      </c>
      <c r="B1925" s="17" t="s">
        <v>1950</v>
      </c>
      <c r="C1925" s="23" t="n">
        <v>1</v>
      </c>
      <c r="D1925" s="25" t="s">
        <v>449</v>
      </c>
      <c r="E1925" s="19"/>
      <c r="F1925" s="21" t="n">
        <v>2</v>
      </c>
      <c r="G1925" s="21" t="n">
        <v>4</v>
      </c>
      <c r="H1925" s="21"/>
      <c r="I1925" s="21"/>
      <c r="J1925" s="21"/>
      <c r="K1925" s="22" t="n">
        <f aca="false">INDEX('Porte Honorário'!B:D,MATCH(TabJud!D1925,'Porte Honorário'!A:A,0),1)</f>
        <v>1171.51</v>
      </c>
      <c r="L1925" s="22" t="n">
        <f aca="false">ROUND(C1925*K1925,2)</f>
        <v>1171.51</v>
      </c>
      <c r="M1925" s="22" t="n">
        <f aca="false">IF(E1925&gt;0,ROUND(E1925*'UCO e Filme'!$A$2,2),0)</f>
        <v>0</v>
      </c>
      <c r="N1925" s="22" t="n">
        <f aca="false">IF(I1925&gt;0,ROUND(I1925*'UCO e Filme'!$A$11,2),0)</f>
        <v>0</v>
      </c>
      <c r="O1925" s="22" t="n">
        <f aca="false">ROUND(L1925+M1925+N1925,2)</f>
        <v>1171.51</v>
      </c>
    </row>
    <row r="1926" customFormat="false" ht="11.25" hidden="false" customHeight="true" outlineLevel="0" collapsed="false">
      <c r="A1926" s="17" t="n">
        <v>31001220</v>
      </c>
      <c r="B1926" s="17" t="s">
        <v>1951</v>
      </c>
      <c r="C1926" s="23" t="n">
        <v>1</v>
      </c>
      <c r="D1926" s="25" t="s">
        <v>339</v>
      </c>
      <c r="E1926" s="19"/>
      <c r="F1926" s="21" t="n">
        <v>2</v>
      </c>
      <c r="G1926" s="21" t="n">
        <v>4</v>
      </c>
      <c r="H1926" s="21"/>
      <c r="I1926" s="21"/>
      <c r="J1926" s="21"/>
      <c r="K1926" s="22" t="n">
        <f aca="false">INDEX('Porte Honorário'!B:D,MATCH(TabJud!D1926,'Porte Honorário'!A:A,0),1)</f>
        <v>991.29</v>
      </c>
      <c r="L1926" s="22" t="n">
        <f aca="false">ROUND(C1926*K1926,2)</f>
        <v>991.29</v>
      </c>
      <c r="M1926" s="22" t="n">
        <f aca="false">IF(E1926&gt;0,ROUND(E1926*'UCO e Filme'!$A$2,2),0)</f>
        <v>0</v>
      </c>
      <c r="N1926" s="22" t="n">
        <f aca="false">IF(I1926&gt;0,ROUND(I1926*'UCO e Filme'!$A$11,2),0)</f>
        <v>0</v>
      </c>
      <c r="O1926" s="22" t="n">
        <f aca="false">ROUND(L1926+M1926+N1926,2)</f>
        <v>991.29</v>
      </c>
    </row>
    <row r="1927" customFormat="false" ht="11.25" hidden="false" customHeight="true" outlineLevel="0" collapsed="false">
      <c r="A1927" s="17" t="n">
        <v>31001238</v>
      </c>
      <c r="B1927" s="17" t="s">
        <v>1952</v>
      </c>
      <c r="C1927" s="23" t="n">
        <v>1</v>
      </c>
      <c r="D1927" s="25" t="s">
        <v>449</v>
      </c>
      <c r="E1927" s="19"/>
      <c r="F1927" s="21" t="n">
        <v>2</v>
      </c>
      <c r="G1927" s="21" t="n">
        <v>4</v>
      </c>
      <c r="H1927" s="21"/>
      <c r="I1927" s="21"/>
      <c r="J1927" s="21"/>
      <c r="K1927" s="22" t="n">
        <f aca="false">INDEX('Porte Honorário'!B:D,MATCH(TabJud!D1927,'Porte Honorário'!A:A,0),1)</f>
        <v>1171.51</v>
      </c>
      <c r="L1927" s="22" t="n">
        <f aca="false">ROUND(C1927*K1927,2)</f>
        <v>1171.51</v>
      </c>
      <c r="M1927" s="22" t="n">
        <f aca="false">IF(E1927&gt;0,ROUND(E1927*'UCO e Filme'!$A$2,2),0)</f>
        <v>0</v>
      </c>
      <c r="N1927" s="22" t="n">
        <f aca="false">IF(I1927&gt;0,ROUND(I1927*'UCO e Filme'!$A$11,2),0)</f>
        <v>0</v>
      </c>
      <c r="O1927" s="22" t="n">
        <f aca="false">ROUND(L1927+M1927+N1927,2)</f>
        <v>1171.51</v>
      </c>
    </row>
    <row r="1928" customFormat="false" ht="11.25" hidden="false" customHeight="true" outlineLevel="0" collapsed="false">
      <c r="A1928" s="17" t="n">
        <v>31001246</v>
      </c>
      <c r="B1928" s="17" t="s">
        <v>1953</v>
      </c>
      <c r="C1928" s="23" t="n">
        <v>1</v>
      </c>
      <c r="D1928" s="25" t="s">
        <v>449</v>
      </c>
      <c r="E1928" s="19"/>
      <c r="F1928" s="21" t="n">
        <v>2</v>
      </c>
      <c r="G1928" s="21" t="n">
        <v>4</v>
      </c>
      <c r="H1928" s="21"/>
      <c r="I1928" s="21"/>
      <c r="J1928" s="21"/>
      <c r="K1928" s="22" t="n">
        <f aca="false">INDEX('Porte Honorário'!B:D,MATCH(TabJud!D1928,'Porte Honorário'!A:A,0),1)</f>
        <v>1171.51</v>
      </c>
      <c r="L1928" s="22" t="n">
        <f aca="false">ROUND(C1928*K1928,2)</f>
        <v>1171.51</v>
      </c>
      <c r="M1928" s="22" t="n">
        <f aca="false">IF(E1928&gt;0,ROUND(E1928*'UCO e Filme'!$A$2,2),0)</f>
        <v>0</v>
      </c>
      <c r="N1928" s="22" t="n">
        <f aca="false">IF(I1928&gt;0,ROUND(I1928*'UCO e Filme'!$A$11,2),0)</f>
        <v>0</v>
      </c>
      <c r="O1928" s="22" t="n">
        <f aca="false">ROUND(L1928+M1928+N1928,2)</f>
        <v>1171.51</v>
      </c>
    </row>
    <row r="1929" customFormat="false" ht="11.25" hidden="false" customHeight="true" outlineLevel="0" collapsed="false">
      <c r="A1929" s="17" t="n">
        <v>31001254</v>
      </c>
      <c r="B1929" s="17" t="s">
        <v>1954</v>
      </c>
      <c r="C1929" s="23" t="n">
        <v>1</v>
      </c>
      <c r="D1929" s="25" t="s">
        <v>961</v>
      </c>
      <c r="E1929" s="19"/>
      <c r="F1929" s="21" t="n">
        <v>2</v>
      </c>
      <c r="G1929" s="21" t="n">
        <v>7</v>
      </c>
      <c r="H1929" s="21"/>
      <c r="I1929" s="21"/>
      <c r="J1929" s="21"/>
      <c r="K1929" s="22" t="n">
        <f aca="false">INDEX('Porte Honorário'!B:D,MATCH(TabJud!D1929,'Porte Honorário'!A:A,0),1)</f>
        <v>1859.66</v>
      </c>
      <c r="L1929" s="22" t="n">
        <f aca="false">ROUND(C1929*K1929,2)</f>
        <v>1859.66</v>
      </c>
      <c r="M1929" s="22" t="n">
        <f aca="false">IF(E1929&gt;0,ROUND(E1929*'UCO e Filme'!$A$2,2),0)</f>
        <v>0</v>
      </c>
      <c r="N1929" s="22" t="n">
        <f aca="false">IF(I1929&gt;0,ROUND(I1929*'UCO e Filme'!$A$11,2),0)</f>
        <v>0</v>
      </c>
      <c r="O1929" s="22" t="n">
        <f aca="false">ROUND(L1929+M1929+N1929,2)</f>
        <v>1859.66</v>
      </c>
    </row>
    <row r="1930" customFormat="false" ht="11.25" hidden="false" customHeight="true" outlineLevel="0" collapsed="false">
      <c r="A1930" s="17" t="n">
        <v>31001262</v>
      </c>
      <c r="B1930" s="17" t="s">
        <v>1955</v>
      </c>
      <c r="C1930" s="23" t="n">
        <v>1</v>
      </c>
      <c r="D1930" s="25" t="s">
        <v>339</v>
      </c>
      <c r="E1930" s="19"/>
      <c r="F1930" s="21" t="n">
        <v>2</v>
      </c>
      <c r="G1930" s="21" t="n">
        <v>5</v>
      </c>
      <c r="H1930" s="21"/>
      <c r="I1930" s="21"/>
      <c r="J1930" s="21"/>
      <c r="K1930" s="22" t="n">
        <f aca="false">INDEX('Porte Honorário'!B:D,MATCH(TabJud!D1930,'Porte Honorário'!A:A,0),1)</f>
        <v>991.29</v>
      </c>
      <c r="L1930" s="22" t="n">
        <f aca="false">ROUND(C1930*K1930,2)</f>
        <v>991.29</v>
      </c>
      <c r="M1930" s="22" t="n">
        <f aca="false">IF(E1930&gt;0,ROUND(E1930*'UCO e Filme'!$A$2,2),0)</f>
        <v>0</v>
      </c>
      <c r="N1930" s="22" t="n">
        <f aca="false">IF(I1930&gt;0,ROUND(I1930*'UCO e Filme'!$A$11,2),0)</f>
        <v>0</v>
      </c>
      <c r="O1930" s="22" t="n">
        <f aca="false">ROUND(L1930+M1930+N1930,2)</f>
        <v>991.29</v>
      </c>
    </row>
    <row r="1931" customFormat="false" ht="11.25" hidden="false" customHeight="true" outlineLevel="0" collapsed="false">
      <c r="A1931" s="17" t="n">
        <v>31001270</v>
      </c>
      <c r="B1931" s="17" t="s">
        <v>1956</v>
      </c>
      <c r="C1931" s="23" t="n">
        <v>1</v>
      </c>
      <c r="D1931" s="25" t="s">
        <v>274</v>
      </c>
      <c r="E1931" s="19"/>
      <c r="F1931" s="21" t="n">
        <v>2</v>
      </c>
      <c r="G1931" s="21" t="n">
        <v>7</v>
      </c>
      <c r="H1931" s="21"/>
      <c r="I1931" s="21"/>
      <c r="J1931" s="21"/>
      <c r="K1931" s="22" t="n">
        <f aca="false">INDEX('Porte Honorário'!B:D,MATCH(TabJud!D1931,'Porte Honorário'!A:A,0),1)</f>
        <v>3645.61</v>
      </c>
      <c r="L1931" s="22" t="n">
        <f aca="false">ROUND(C1931*K1931,2)</f>
        <v>3645.61</v>
      </c>
      <c r="M1931" s="22" t="n">
        <f aca="false">IF(E1931&gt;0,ROUND(E1931*'UCO e Filme'!$A$2,2),0)</f>
        <v>0</v>
      </c>
      <c r="N1931" s="22" t="n">
        <f aca="false">IF(I1931&gt;0,ROUND(I1931*'UCO e Filme'!$A$11,2),0)</f>
        <v>0</v>
      </c>
      <c r="O1931" s="22" t="n">
        <f aca="false">ROUND(L1931+M1931+N1931,2)</f>
        <v>3645.61</v>
      </c>
    </row>
    <row r="1932" customFormat="false" ht="11.25" hidden="false" customHeight="true" outlineLevel="0" collapsed="false">
      <c r="A1932" s="17" t="n">
        <v>31001289</v>
      </c>
      <c r="B1932" s="17" t="s">
        <v>1957</v>
      </c>
      <c r="C1932" s="23" t="n">
        <v>1</v>
      </c>
      <c r="D1932" s="25" t="s">
        <v>274</v>
      </c>
      <c r="E1932" s="19"/>
      <c r="F1932" s="21" t="n">
        <v>2</v>
      </c>
      <c r="G1932" s="21" t="n">
        <v>7</v>
      </c>
      <c r="H1932" s="21"/>
      <c r="I1932" s="21"/>
      <c r="J1932" s="21"/>
      <c r="K1932" s="22" t="n">
        <f aca="false">INDEX('Porte Honorário'!B:D,MATCH(TabJud!D1932,'Porte Honorário'!A:A,0),1)</f>
        <v>3645.61</v>
      </c>
      <c r="L1932" s="22" t="n">
        <f aca="false">ROUND(C1932*K1932,2)</f>
        <v>3645.61</v>
      </c>
      <c r="M1932" s="22" t="n">
        <f aca="false">IF(E1932&gt;0,ROUND(E1932*'UCO e Filme'!$A$2,2),0)</f>
        <v>0</v>
      </c>
      <c r="N1932" s="22" t="n">
        <f aca="false">IF(I1932&gt;0,ROUND(I1932*'UCO e Filme'!$A$11,2),0)</f>
        <v>0</v>
      </c>
      <c r="O1932" s="22" t="n">
        <f aca="false">ROUND(L1932+M1932+N1932,2)</f>
        <v>3645.61</v>
      </c>
    </row>
    <row r="1933" customFormat="false" ht="11.25" hidden="false" customHeight="true" outlineLevel="0" collapsed="false">
      <c r="A1933" s="17" t="n">
        <v>31001297</v>
      </c>
      <c r="B1933" s="17" t="s">
        <v>1958</v>
      </c>
      <c r="C1933" s="23" t="n">
        <v>1</v>
      </c>
      <c r="D1933" s="25" t="s">
        <v>449</v>
      </c>
      <c r="E1933" s="19"/>
      <c r="F1933" s="21" t="n">
        <v>2</v>
      </c>
      <c r="G1933" s="21" t="n">
        <v>6</v>
      </c>
      <c r="H1933" s="21"/>
      <c r="I1933" s="21"/>
      <c r="J1933" s="21"/>
      <c r="K1933" s="22" t="n">
        <f aca="false">INDEX('Porte Honorário'!B:D,MATCH(TabJud!D1933,'Porte Honorário'!A:A,0),1)</f>
        <v>1171.51</v>
      </c>
      <c r="L1933" s="22" t="n">
        <f aca="false">ROUND(C1933*K1933,2)</f>
        <v>1171.51</v>
      </c>
      <c r="M1933" s="22" t="n">
        <f aca="false">IF(E1933&gt;0,ROUND(E1933*'UCO e Filme'!$A$2,2),0)</f>
        <v>0</v>
      </c>
      <c r="N1933" s="22" t="n">
        <f aca="false">IF(I1933&gt;0,ROUND(I1933*'UCO e Filme'!$A$11,2),0)</f>
        <v>0</v>
      </c>
      <c r="O1933" s="22" t="n">
        <f aca="false">ROUND(L1933+M1933+N1933,2)</f>
        <v>1171.51</v>
      </c>
    </row>
    <row r="1934" customFormat="false" ht="11.25" hidden="false" customHeight="true" outlineLevel="0" collapsed="false">
      <c r="A1934" s="17" t="n">
        <v>31001300</v>
      </c>
      <c r="B1934" s="17" t="s">
        <v>1959</v>
      </c>
      <c r="C1934" s="23" t="n">
        <v>1</v>
      </c>
      <c r="D1934" s="25" t="s">
        <v>961</v>
      </c>
      <c r="E1934" s="19" t="n">
        <v>81.1</v>
      </c>
      <c r="F1934" s="21" t="n">
        <v>2</v>
      </c>
      <c r="G1934" s="21" t="n">
        <v>8</v>
      </c>
      <c r="H1934" s="21"/>
      <c r="I1934" s="21"/>
      <c r="J1934" s="21"/>
      <c r="K1934" s="22" t="n">
        <f aca="false">INDEX('Porte Honorário'!B:D,MATCH(TabJud!D1934,'Porte Honorário'!A:A,0),1)</f>
        <v>1859.66</v>
      </c>
      <c r="L1934" s="22" t="n">
        <f aca="false">ROUND(C1934*K1934,2)</f>
        <v>1859.66</v>
      </c>
      <c r="M1934" s="22" t="n">
        <f aca="false">IF(E1934&gt;0,ROUND(E1934*'UCO e Filme'!$A$2,2),0)</f>
        <v>1529.55</v>
      </c>
      <c r="N1934" s="22" t="n">
        <f aca="false">IF(I1934&gt;0,ROUND(I1934*'UCO e Filme'!$A$11,2),0)</f>
        <v>0</v>
      </c>
      <c r="O1934" s="22" t="n">
        <f aca="false">ROUND(L1934+M1934+N1934,2)</f>
        <v>3389.21</v>
      </c>
    </row>
    <row r="1935" customFormat="false" ht="11.25" hidden="false" customHeight="true" outlineLevel="0" collapsed="false">
      <c r="A1935" s="17" t="n">
        <v>31001319</v>
      </c>
      <c r="B1935" s="17" t="s">
        <v>1960</v>
      </c>
      <c r="C1935" s="23" t="n">
        <v>1</v>
      </c>
      <c r="D1935" s="25" t="s">
        <v>262</v>
      </c>
      <c r="E1935" s="19" t="n">
        <v>64.88</v>
      </c>
      <c r="F1935" s="21" t="n">
        <v>2</v>
      </c>
      <c r="G1935" s="21" t="n">
        <v>7</v>
      </c>
      <c r="H1935" s="21"/>
      <c r="I1935" s="21"/>
      <c r="J1935" s="21"/>
      <c r="K1935" s="22" t="n">
        <f aca="false">INDEX('Porte Honorário'!B:D,MATCH(TabJud!D1935,'Porte Honorário'!A:A,0),1)</f>
        <v>1635.2</v>
      </c>
      <c r="L1935" s="22" t="n">
        <f aca="false">ROUND(C1935*K1935,2)</f>
        <v>1635.2</v>
      </c>
      <c r="M1935" s="22" t="n">
        <f aca="false">IF(E1935&gt;0,ROUND(E1935*'UCO e Filme'!$A$2,2),0)</f>
        <v>1223.64</v>
      </c>
      <c r="N1935" s="22" t="n">
        <f aca="false">IF(I1935&gt;0,ROUND(I1935*'UCO e Filme'!$A$11,2),0)</f>
        <v>0</v>
      </c>
      <c r="O1935" s="22" t="n">
        <f aca="false">ROUND(L1935+M1935+N1935,2)</f>
        <v>2858.84</v>
      </c>
    </row>
    <row r="1936" customFormat="false" ht="11.25" hidden="false" customHeight="true" outlineLevel="0" collapsed="false">
      <c r="A1936" s="17" t="n">
        <v>31001327</v>
      </c>
      <c r="B1936" s="17" t="s">
        <v>1961</v>
      </c>
      <c r="C1936" s="23" t="n">
        <v>1</v>
      </c>
      <c r="D1936" s="25" t="s">
        <v>436</v>
      </c>
      <c r="E1936" s="19" t="n">
        <v>50.77</v>
      </c>
      <c r="F1936" s="21" t="n">
        <v>2</v>
      </c>
      <c r="G1936" s="21" t="n">
        <v>6</v>
      </c>
      <c r="H1936" s="21"/>
      <c r="I1936" s="21"/>
      <c r="J1936" s="21"/>
      <c r="K1936" s="22" t="n">
        <f aca="false">INDEX('Porte Honorário'!B:D,MATCH(TabJud!D1936,'Porte Honorário'!A:A,0),1)</f>
        <v>1269.81</v>
      </c>
      <c r="L1936" s="22" t="n">
        <f aca="false">ROUND(C1936*K1936,2)</f>
        <v>1269.81</v>
      </c>
      <c r="M1936" s="22" t="n">
        <f aca="false">IF(E1936&gt;0,ROUND(E1936*'UCO e Filme'!$A$2,2),0)</f>
        <v>957.52</v>
      </c>
      <c r="N1936" s="22" t="n">
        <f aca="false">IF(I1936&gt;0,ROUND(I1936*'UCO e Filme'!$A$11,2),0)</f>
        <v>0</v>
      </c>
      <c r="O1936" s="22" t="n">
        <f aca="false">ROUND(L1936+M1936+N1936,2)</f>
        <v>2227.33</v>
      </c>
    </row>
    <row r="1937" customFormat="false" ht="11.25" hidden="false" customHeight="true" outlineLevel="0" collapsed="false">
      <c r="A1937" s="17" t="n">
        <v>31001335</v>
      </c>
      <c r="B1937" s="17" t="s">
        <v>1962</v>
      </c>
      <c r="C1937" s="23" t="n">
        <v>1</v>
      </c>
      <c r="D1937" s="25" t="s">
        <v>473</v>
      </c>
      <c r="E1937" s="19" t="n">
        <v>56.77</v>
      </c>
      <c r="F1937" s="21" t="n">
        <v>2</v>
      </c>
      <c r="G1937" s="21" t="n">
        <v>6</v>
      </c>
      <c r="H1937" s="21"/>
      <c r="I1937" s="21"/>
      <c r="J1937" s="21"/>
      <c r="K1937" s="22" t="n">
        <f aca="false">INDEX('Porte Honorário'!B:D,MATCH(TabJud!D1937,'Porte Honorário'!A:A,0),1)</f>
        <v>1491.02</v>
      </c>
      <c r="L1937" s="22" t="n">
        <f aca="false">ROUND(C1937*K1937,2)</f>
        <v>1491.02</v>
      </c>
      <c r="M1937" s="22" t="n">
        <f aca="false">IF(E1937&gt;0,ROUND(E1937*'UCO e Filme'!$A$2,2),0)</f>
        <v>1070.68</v>
      </c>
      <c r="N1937" s="22" t="n">
        <f aca="false">IF(I1937&gt;0,ROUND(I1937*'UCO e Filme'!$A$11,2),0)</f>
        <v>0</v>
      </c>
      <c r="O1937" s="22" t="n">
        <f aca="false">ROUND(L1937+M1937+N1937,2)</f>
        <v>2561.7</v>
      </c>
    </row>
    <row r="1938" customFormat="false" ht="11.25" hidden="false" customHeight="true" outlineLevel="0" collapsed="false">
      <c r="A1938" s="17" t="n">
        <v>31001343</v>
      </c>
      <c r="B1938" s="17" t="s">
        <v>1963</v>
      </c>
      <c r="C1938" s="23" t="n">
        <v>1</v>
      </c>
      <c r="D1938" s="25" t="s">
        <v>262</v>
      </c>
      <c r="E1938" s="19" t="n">
        <v>56.77</v>
      </c>
      <c r="F1938" s="21" t="n">
        <v>2</v>
      </c>
      <c r="G1938" s="21" t="n">
        <v>5</v>
      </c>
      <c r="H1938" s="21"/>
      <c r="I1938" s="21"/>
      <c r="J1938" s="21"/>
      <c r="K1938" s="22" t="n">
        <f aca="false">INDEX('Porte Honorário'!B:D,MATCH(TabJud!D1938,'Porte Honorário'!A:A,0),1)</f>
        <v>1635.2</v>
      </c>
      <c r="L1938" s="22" t="n">
        <f aca="false">ROUND(C1938*K1938,2)</f>
        <v>1635.2</v>
      </c>
      <c r="M1938" s="22" t="n">
        <f aca="false">IF(E1938&gt;0,ROUND(E1938*'UCO e Filme'!$A$2,2),0)</f>
        <v>1070.68</v>
      </c>
      <c r="N1938" s="22" t="n">
        <f aca="false">IF(I1938&gt;0,ROUND(I1938*'UCO e Filme'!$A$11,2),0)</f>
        <v>0</v>
      </c>
      <c r="O1938" s="22" t="n">
        <f aca="false">ROUND(L1938+M1938+N1938,2)</f>
        <v>2705.88</v>
      </c>
    </row>
    <row r="1939" customFormat="false" ht="11.25" hidden="false" customHeight="true" outlineLevel="0" collapsed="false">
      <c r="A1939" s="17" t="n">
        <v>31001351</v>
      </c>
      <c r="B1939" s="17" t="s">
        <v>1964</v>
      </c>
      <c r="C1939" s="23" t="n">
        <v>1</v>
      </c>
      <c r="D1939" s="25" t="s">
        <v>262</v>
      </c>
      <c r="E1939" s="19" t="n">
        <v>56.77</v>
      </c>
      <c r="F1939" s="21" t="n">
        <v>2</v>
      </c>
      <c r="G1939" s="21" t="n">
        <v>5</v>
      </c>
      <c r="H1939" s="21"/>
      <c r="I1939" s="21"/>
      <c r="J1939" s="21"/>
      <c r="K1939" s="22" t="n">
        <f aca="false">INDEX('Porte Honorário'!B:D,MATCH(TabJud!D1939,'Porte Honorário'!A:A,0),1)</f>
        <v>1635.2</v>
      </c>
      <c r="L1939" s="22" t="n">
        <f aca="false">ROUND(C1939*K1939,2)</f>
        <v>1635.2</v>
      </c>
      <c r="M1939" s="22" t="n">
        <f aca="false">IF(E1939&gt;0,ROUND(E1939*'UCO e Filme'!$A$2,2),0)</f>
        <v>1070.68</v>
      </c>
      <c r="N1939" s="22" t="n">
        <f aca="false">IF(I1939&gt;0,ROUND(I1939*'UCO e Filme'!$A$11,2),0)</f>
        <v>0</v>
      </c>
      <c r="O1939" s="22" t="n">
        <f aca="false">ROUND(L1939+M1939+N1939,2)</f>
        <v>2705.88</v>
      </c>
    </row>
    <row r="1940" customFormat="false" ht="11.25" hidden="false" customHeight="true" outlineLevel="0" collapsed="false">
      <c r="A1940" s="17" t="n">
        <v>31001360</v>
      </c>
      <c r="B1940" s="17" t="s">
        <v>1965</v>
      </c>
      <c r="C1940" s="23" t="n">
        <v>1</v>
      </c>
      <c r="D1940" s="25" t="s">
        <v>490</v>
      </c>
      <c r="E1940" s="19" t="n">
        <v>48.66</v>
      </c>
      <c r="F1940" s="21" t="n">
        <v>2</v>
      </c>
      <c r="G1940" s="21" t="n">
        <v>6</v>
      </c>
      <c r="H1940" s="21"/>
      <c r="I1940" s="21"/>
      <c r="J1940" s="21"/>
      <c r="K1940" s="22" t="n">
        <f aca="false">INDEX('Porte Honorário'!B:D,MATCH(TabJud!D1940,'Porte Honorário'!A:A,0),1)</f>
        <v>1409.1</v>
      </c>
      <c r="L1940" s="22" t="n">
        <f aca="false">ROUND(C1940*K1940,2)</f>
        <v>1409.1</v>
      </c>
      <c r="M1940" s="22" t="n">
        <f aca="false">IF(E1940&gt;0,ROUND(E1940*'UCO e Filme'!$A$2,2),0)</f>
        <v>917.73</v>
      </c>
      <c r="N1940" s="22" t="n">
        <f aca="false">IF(I1940&gt;0,ROUND(I1940*'UCO e Filme'!$A$11,2),0)</f>
        <v>0</v>
      </c>
      <c r="O1940" s="22" t="n">
        <f aca="false">ROUND(L1940+M1940+N1940,2)</f>
        <v>2326.83</v>
      </c>
    </row>
    <row r="1941" customFormat="false" ht="30.95" hidden="false" customHeight="true" outlineLevel="0" collapsed="false">
      <c r="A1941" s="14" t="s">
        <v>1966</v>
      </c>
      <c r="B1941" s="14"/>
      <c r="C1941" s="14"/>
      <c r="D1941" s="14"/>
      <c r="E1941" s="14"/>
      <c r="F1941" s="14"/>
      <c r="G1941" s="14"/>
      <c r="H1941" s="14"/>
      <c r="I1941" s="14"/>
      <c r="J1941" s="14"/>
      <c r="K1941" s="14"/>
      <c r="L1941" s="14"/>
      <c r="M1941" s="14"/>
      <c r="N1941" s="14"/>
      <c r="O1941" s="14"/>
    </row>
    <row r="1942" customFormat="false" ht="27.75" hidden="false" customHeight="true" outlineLevel="0" collapsed="false">
      <c r="A1942" s="17" t="n">
        <v>31002013</v>
      </c>
      <c r="B1942" s="17" t="s">
        <v>1967</v>
      </c>
      <c r="C1942" s="23" t="n">
        <v>1</v>
      </c>
      <c r="D1942" s="25" t="s">
        <v>339</v>
      </c>
      <c r="E1942" s="19"/>
      <c r="F1942" s="21" t="n">
        <v>2</v>
      </c>
      <c r="G1942" s="21" t="n">
        <v>5</v>
      </c>
      <c r="H1942" s="21"/>
      <c r="I1942" s="21"/>
      <c r="J1942" s="21"/>
      <c r="K1942" s="22" t="n">
        <f aca="false">INDEX('Porte Honorário'!B:D,MATCH(TabJud!D1942,'Porte Honorário'!A:A,0),1)</f>
        <v>991.29</v>
      </c>
      <c r="L1942" s="22" t="n">
        <f aca="false">ROUND(C1942*K1942,2)</f>
        <v>991.29</v>
      </c>
      <c r="M1942" s="22" t="n">
        <f aca="false">IF(E1942&gt;0,ROUND(E1942*'UCO e Filme'!$A$2,2),0)</f>
        <v>0</v>
      </c>
      <c r="N1942" s="22" t="n">
        <f aca="false">IF(I1942&gt;0,ROUND(I1942*'UCO e Filme'!$A$11,2),0)</f>
        <v>0</v>
      </c>
      <c r="O1942" s="22" t="n">
        <f aca="false">ROUND(L1942+M1942+N1942,2)</f>
        <v>991.29</v>
      </c>
    </row>
    <row r="1943" customFormat="false" ht="11.25" hidden="false" customHeight="true" outlineLevel="0" collapsed="false">
      <c r="A1943" s="17" t="n">
        <v>31002021</v>
      </c>
      <c r="B1943" s="17" t="s">
        <v>1968</v>
      </c>
      <c r="C1943" s="23" t="n">
        <v>1</v>
      </c>
      <c r="D1943" s="25" t="s">
        <v>339</v>
      </c>
      <c r="E1943" s="19"/>
      <c r="F1943" s="21" t="n">
        <v>2</v>
      </c>
      <c r="G1943" s="21" t="n">
        <v>4</v>
      </c>
      <c r="H1943" s="21"/>
      <c r="I1943" s="21"/>
      <c r="J1943" s="21"/>
      <c r="K1943" s="22" t="n">
        <f aca="false">INDEX('Porte Honorário'!B:D,MATCH(TabJud!D1943,'Porte Honorário'!A:A,0),1)</f>
        <v>991.29</v>
      </c>
      <c r="L1943" s="22" t="n">
        <f aca="false">ROUND(C1943*K1943,2)</f>
        <v>991.29</v>
      </c>
      <c r="M1943" s="22" t="n">
        <f aca="false">IF(E1943&gt;0,ROUND(E1943*'UCO e Filme'!$A$2,2),0)</f>
        <v>0</v>
      </c>
      <c r="N1943" s="22" t="n">
        <f aca="false">IF(I1943&gt;0,ROUND(I1943*'UCO e Filme'!$A$11,2),0)</f>
        <v>0</v>
      </c>
      <c r="O1943" s="22" t="n">
        <f aca="false">ROUND(L1943+M1943+N1943,2)</f>
        <v>991.29</v>
      </c>
    </row>
    <row r="1944" customFormat="false" ht="11.25" hidden="false" customHeight="true" outlineLevel="0" collapsed="false">
      <c r="A1944" s="17" t="n">
        <v>31002030</v>
      </c>
      <c r="B1944" s="17" t="s">
        <v>1969</v>
      </c>
      <c r="C1944" s="23" t="n">
        <v>1</v>
      </c>
      <c r="D1944" s="25" t="s">
        <v>436</v>
      </c>
      <c r="E1944" s="19"/>
      <c r="F1944" s="21" t="n">
        <v>2</v>
      </c>
      <c r="G1944" s="21" t="n">
        <v>5</v>
      </c>
      <c r="H1944" s="21"/>
      <c r="I1944" s="21"/>
      <c r="J1944" s="21"/>
      <c r="K1944" s="22" t="n">
        <f aca="false">INDEX('Porte Honorário'!B:D,MATCH(TabJud!D1944,'Porte Honorário'!A:A,0),1)</f>
        <v>1269.81</v>
      </c>
      <c r="L1944" s="22" t="n">
        <f aca="false">ROUND(C1944*K1944,2)</f>
        <v>1269.81</v>
      </c>
      <c r="M1944" s="22" t="n">
        <f aca="false">IF(E1944&gt;0,ROUND(E1944*'UCO e Filme'!$A$2,2),0)</f>
        <v>0</v>
      </c>
      <c r="N1944" s="22" t="n">
        <f aca="false">IF(I1944&gt;0,ROUND(I1944*'UCO e Filme'!$A$11,2),0)</f>
        <v>0</v>
      </c>
      <c r="O1944" s="22" t="n">
        <f aca="false">ROUND(L1944+M1944+N1944,2)</f>
        <v>1269.81</v>
      </c>
    </row>
    <row r="1945" customFormat="false" ht="11.25" hidden="false" customHeight="true" outlineLevel="0" collapsed="false">
      <c r="A1945" s="17" t="n">
        <v>31002048</v>
      </c>
      <c r="B1945" s="17" t="s">
        <v>1970</v>
      </c>
      <c r="C1945" s="23" t="n">
        <v>1</v>
      </c>
      <c r="D1945" s="25" t="s">
        <v>343</v>
      </c>
      <c r="E1945" s="19"/>
      <c r="F1945" s="21" t="n">
        <v>2</v>
      </c>
      <c r="G1945" s="21" t="n">
        <v>6</v>
      </c>
      <c r="H1945" s="21"/>
      <c r="I1945" s="21"/>
      <c r="J1945" s="21"/>
      <c r="K1945" s="22" t="n">
        <f aca="false">INDEX('Porte Honorário'!B:D,MATCH(TabJud!D1945,'Porte Honorário'!A:A,0),1)</f>
        <v>909.36</v>
      </c>
      <c r="L1945" s="22" t="n">
        <f aca="false">ROUND(C1945*K1945,2)</f>
        <v>909.36</v>
      </c>
      <c r="M1945" s="22" t="n">
        <f aca="false">IF(E1945&gt;0,ROUND(E1945*'UCO e Filme'!$A$2,2),0)</f>
        <v>0</v>
      </c>
      <c r="N1945" s="22" t="n">
        <f aca="false">IF(I1945&gt;0,ROUND(I1945*'UCO e Filme'!$A$11,2),0)</f>
        <v>0</v>
      </c>
      <c r="O1945" s="22" t="n">
        <f aca="false">ROUND(L1945+M1945+N1945,2)</f>
        <v>909.36</v>
      </c>
    </row>
    <row r="1946" customFormat="false" ht="11.25" hidden="false" customHeight="true" outlineLevel="0" collapsed="false">
      <c r="A1946" s="17" t="n">
        <v>31002056</v>
      </c>
      <c r="B1946" s="17" t="s">
        <v>1971</v>
      </c>
      <c r="C1946" s="23" t="n">
        <v>1</v>
      </c>
      <c r="D1946" s="25" t="s">
        <v>337</v>
      </c>
      <c r="E1946" s="19"/>
      <c r="F1946" s="21" t="n">
        <v>1</v>
      </c>
      <c r="G1946" s="21" t="n">
        <v>3</v>
      </c>
      <c r="H1946" s="21"/>
      <c r="I1946" s="21"/>
      <c r="J1946" s="21"/>
      <c r="K1946" s="22" t="n">
        <f aca="false">INDEX('Porte Honorário'!B:D,MATCH(TabJud!D1946,'Porte Honorário'!A:A,0),1)</f>
        <v>417.82</v>
      </c>
      <c r="L1946" s="22" t="n">
        <f aca="false">ROUND(C1946*K1946,2)</f>
        <v>417.82</v>
      </c>
      <c r="M1946" s="22" t="n">
        <f aca="false">IF(E1946&gt;0,ROUND(E1946*'UCO e Filme'!$A$2,2),0)</f>
        <v>0</v>
      </c>
      <c r="N1946" s="22" t="n">
        <f aca="false">IF(I1946&gt;0,ROUND(I1946*'UCO e Filme'!$A$11,2),0)</f>
        <v>0</v>
      </c>
      <c r="O1946" s="22" t="n">
        <f aca="false">ROUND(L1946+M1946+N1946,2)</f>
        <v>417.82</v>
      </c>
    </row>
    <row r="1947" customFormat="false" ht="11.25" hidden="false" customHeight="true" outlineLevel="0" collapsed="false">
      <c r="A1947" s="17" t="n">
        <v>31002064</v>
      </c>
      <c r="B1947" s="17" t="s">
        <v>1972</v>
      </c>
      <c r="C1947" s="23" t="n">
        <v>1</v>
      </c>
      <c r="D1947" s="25" t="s">
        <v>436</v>
      </c>
      <c r="E1947" s="19"/>
      <c r="F1947" s="21" t="n">
        <v>2</v>
      </c>
      <c r="G1947" s="21" t="n">
        <v>5</v>
      </c>
      <c r="H1947" s="21"/>
      <c r="I1947" s="21"/>
      <c r="J1947" s="21"/>
      <c r="K1947" s="22" t="n">
        <f aca="false">INDEX('Porte Honorário'!B:D,MATCH(TabJud!D1947,'Porte Honorário'!A:A,0),1)</f>
        <v>1269.81</v>
      </c>
      <c r="L1947" s="22" t="n">
        <f aca="false">ROUND(C1947*K1947,2)</f>
        <v>1269.81</v>
      </c>
      <c r="M1947" s="22" t="n">
        <f aca="false">IF(E1947&gt;0,ROUND(E1947*'UCO e Filme'!$A$2,2),0)</f>
        <v>0</v>
      </c>
      <c r="N1947" s="22" t="n">
        <f aca="false">IF(I1947&gt;0,ROUND(I1947*'UCO e Filme'!$A$11,2),0)</f>
        <v>0</v>
      </c>
      <c r="O1947" s="22" t="n">
        <f aca="false">ROUND(L1947+M1947+N1947,2)</f>
        <v>1269.81</v>
      </c>
    </row>
    <row r="1948" customFormat="false" ht="11.25" hidden="false" customHeight="true" outlineLevel="0" collapsed="false">
      <c r="A1948" s="17" t="n">
        <v>31002072</v>
      </c>
      <c r="B1948" s="17" t="s">
        <v>1973</v>
      </c>
      <c r="C1948" s="23" t="n">
        <v>1</v>
      </c>
      <c r="D1948" s="25" t="s">
        <v>343</v>
      </c>
      <c r="E1948" s="19"/>
      <c r="F1948" s="21" t="n">
        <v>2</v>
      </c>
      <c r="G1948" s="21" t="n">
        <v>5</v>
      </c>
      <c r="H1948" s="21"/>
      <c r="I1948" s="21"/>
      <c r="J1948" s="21"/>
      <c r="K1948" s="22" t="n">
        <f aca="false">INDEX('Porte Honorário'!B:D,MATCH(TabJud!D1948,'Porte Honorário'!A:A,0),1)</f>
        <v>909.36</v>
      </c>
      <c r="L1948" s="22" t="n">
        <f aca="false">ROUND(C1948*K1948,2)</f>
        <v>909.36</v>
      </c>
      <c r="M1948" s="22" t="n">
        <f aca="false">IF(E1948&gt;0,ROUND(E1948*'UCO e Filme'!$A$2,2),0)</f>
        <v>0</v>
      </c>
      <c r="N1948" s="22" t="n">
        <f aca="false">IF(I1948&gt;0,ROUND(I1948*'UCO e Filme'!$A$11,2),0)</f>
        <v>0</v>
      </c>
      <c r="O1948" s="22" t="n">
        <f aca="false">ROUND(L1948+M1948+N1948,2)</f>
        <v>909.36</v>
      </c>
    </row>
    <row r="1949" customFormat="false" ht="11.25" hidden="false" customHeight="true" outlineLevel="0" collapsed="false">
      <c r="A1949" s="17" t="n">
        <v>31002080</v>
      </c>
      <c r="B1949" s="17" t="s">
        <v>1974</v>
      </c>
      <c r="C1949" s="23" t="n">
        <v>1</v>
      </c>
      <c r="D1949" s="25" t="s">
        <v>343</v>
      </c>
      <c r="E1949" s="19"/>
      <c r="F1949" s="21" t="n">
        <v>2</v>
      </c>
      <c r="G1949" s="21" t="n">
        <v>4</v>
      </c>
      <c r="H1949" s="21"/>
      <c r="I1949" s="21"/>
      <c r="J1949" s="21"/>
      <c r="K1949" s="22" t="n">
        <f aca="false">INDEX('Porte Honorário'!B:D,MATCH(TabJud!D1949,'Porte Honorário'!A:A,0),1)</f>
        <v>909.36</v>
      </c>
      <c r="L1949" s="22" t="n">
        <f aca="false">ROUND(C1949*K1949,2)</f>
        <v>909.36</v>
      </c>
      <c r="M1949" s="22" t="n">
        <f aca="false">IF(E1949&gt;0,ROUND(E1949*'UCO e Filme'!$A$2,2),0)</f>
        <v>0</v>
      </c>
      <c r="N1949" s="22" t="n">
        <f aca="false">IF(I1949&gt;0,ROUND(I1949*'UCO e Filme'!$A$11,2),0)</f>
        <v>0</v>
      </c>
      <c r="O1949" s="22" t="n">
        <f aca="false">ROUND(L1949+M1949+N1949,2)</f>
        <v>909.36</v>
      </c>
    </row>
    <row r="1950" customFormat="false" ht="11.25" hidden="false" customHeight="true" outlineLevel="0" collapsed="false">
      <c r="A1950" s="17" t="n">
        <v>31002099</v>
      </c>
      <c r="B1950" s="17" t="s">
        <v>1975</v>
      </c>
      <c r="C1950" s="23" t="n">
        <v>1</v>
      </c>
      <c r="D1950" s="25" t="s">
        <v>473</v>
      </c>
      <c r="E1950" s="19"/>
      <c r="F1950" s="21" t="n">
        <v>2</v>
      </c>
      <c r="G1950" s="21" t="n">
        <v>6</v>
      </c>
      <c r="H1950" s="21"/>
      <c r="I1950" s="21"/>
      <c r="J1950" s="21"/>
      <c r="K1950" s="22" t="n">
        <f aca="false">INDEX('Porte Honorário'!B:D,MATCH(TabJud!D1950,'Porte Honorário'!A:A,0),1)</f>
        <v>1491.02</v>
      </c>
      <c r="L1950" s="22" t="n">
        <f aca="false">ROUND(C1950*K1950,2)</f>
        <v>1491.02</v>
      </c>
      <c r="M1950" s="22" t="n">
        <f aca="false">IF(E1950&gt;0,ROUND(E1950*'UCO e Filme'!$A$2,2),0)</f>
        <v>0</v>
      </c>
      <c r="N1950" s="22" t="n">
        <f aca="false">IF(I1950&gt;0,ROUND(I1950*'UCO e Filme'!$A$11,2),0)</f>
        <v>0</v>
      </c>
      <c r="O1950" s="22" t="n">
        <f aca="false">ROUND(L1950+M1950+N1950,2)</f>
        <v>1491.02</v>
      </c>
    </row>
    <row r="1951" customFormat="false" ht="11.25" hidden="false" customHeight="true" outlineLevel="0" collapsed="false">
      <c r="A1951" s="17" t="n">
        <v>31002102</v>
      </c>
      <c r="B1951" s="17" t="s">
        <v>1976</v>
      </c>
      <c r="C1951" s="23" t="n">
        <v>1</v>
      </c>
      <c r="D1951" s="25" t="s">
        <v>436</v>
      </c>
      <c r="E1951" s="19"/>
      <c r="F1951" s="21" t="n">
        <v>2</v>
      </c>
      <c r="G1951" s="21" t="n">
        <v>6</v>
      </c>
      <c r="H1951" s="21"/>
      <c r="I1951" s="21"/>
      <c r="J1951" s="21"/>
      <c r="K1951" s="22" t="n">
        <f aca="false">INDEX('Porte Honorário'!B:D,MATCH(TabJud!D1951,'Porte Honorário'!A:A,0),1)</f>
        <v>1269.81</v>
      </c>
      <c r="L1951" s="22" t="n">
        <f aca="false">ROUND(C1951*K1951,2)</f>
        <v>1269.81</v>
      </c>
      <c r="M1951" s="22" t="n">
        <f aca="false">IF(E1951&gt;0,ROUND(E1951*'UCO e Filme'!$A$2,2),0)</f>
        <v>0</v>
      </c>
      <c r="N1951" s="22" t="n">
        <f aca="false">IF(I1951&gt;0,ROUND(I1951*'UCO e Filme'!$A$11,2),0)</f>
        <v>0</v>
      </c>
      <c r="O1951" s="22" t="n">
        <f aca="false">ROUND(L1951+M1951+N1951,2)</f>
        <v>1269.81</v>
      </c>
    </row>
    <row r="1952" customFormat="false" ht="11.25" hidden="false" customHeight="true" outlineLevel="0" collapsed="false">
      <c r="A1952" s="17" t="n">
        <v>31002110</v>
      </c>
      <c r="B1952" s="17" t="s">
        <v>1977</v>
      </c>
      <c r="C1952" s="23" t="n">
        <v>1</v>
      </c>
      <c r="D1952" s="25" t="s">
        <v>473</v>
      </c>
      <c r="E1952" s="19"/>
      <c r="F1952" s="21" t="n">
        <v>2</v>
      </c>
      <c r="G1952" s="21" t="n">
        <v>6</v>
      </c>
      <c r="H1952" s="21"/>
      <c r="I1952" s="21"/>
      <c r="J1952" s="21"/>
      <c r="K1952" s="22" t="n">
        <f aca="false">INDEX('Porte Honorário'!B:D,MATCH(TabJud!D1952,'Porte Honorário'!A:A,0),1)</f>
        <v>1491.02</v>
      </c>
      <c r="L1952" s="22" t="n">
        <f aca="false">ROUND(C1952*K1952,2)</f>
        <v>1491.02</v>
      </c>
      <c r="M1952" s="22" t="n">
        <f aca="false">IF(E1952&gt;0,ROUND(E1952*'UCO e Filme'!$A$2,2),0)</f>
        <v>0</v>
      </c>
      <c r="N1952" s="22" t="n">
        <f aca="false">IF(I1952&gt;0,ROUND(I1952*'UCO e Filme'!$A$11,2),0)</f>
        <v>0</v>
      </c>
      <c r="O1952" s="22" t="n">
        <f aca="false">ROUND(L1952+M1952+N1952,2)</f>
        <v>1491.02</v>
      </c>
    </row>
    <row r="1953" customFormat="false" ht="11.25" hidden="false" customHeight="true" outlineLevel="0" collapsed="false">
      <c r="A1953" s="17" t="n">
        <v>31002129</v>
      </c>
      <c r="B1953" s="17" t="s">
        <v>1978</v>
      </c>
      <c r="C1953" s="23" t="n">
        <v>1</v>
      </c>
      <c r="D1953" s="25" t="s">
        <v>436</v>
      </c>
      <c r="E1953" s="19"/>
      <c r="F1953" s="21" t="n">
        <v>2</v>
      </c>
      <c r="G1953" s="21" t="n">
        <v>6</v>
      </c>
      <c r="H1953" s="21"/>
      <c r="I1953" s="21"/>
      <c r="J1953" s="21"/>
      <c r="K1953" s="22" t="n">
        <f aca="false">INDEX('Porte Honorário'!B:D,MATCH(TabJud!D1953,'Porte Honorário'!A:A,0),1)</f>
        <v>1269.81</v>
      </c>
      <c r="L1953" s="22" t="n">
        <f aca="false">ROUND(C1953*K1953,2)</f>
        <v>1269.81</v>
      </c>
      <c r="M1953" s="22" t="n">
        <f aca="false">IF(E1953&gt;0,ROUND(E1953*'UCO e Filme'!$A$2,2),0)</f>
        <v>0</v>
      </c>
      <c r="N1953" s="22" t="n">
        <f aca="false">IF(I1953&gt;0,ROUND(I1953*'UCO e Filme'!$A$11,2),0)</f>
        <v>0</v>
      </c>
      <c r="O1953" s="22" t="n">
        <f aca="false">ROUND(L1953+M1953+N1953,2)</f>
        <v>1269.81</v>
      </c>
    </row>
    <row r="1954" customFormat="false" ht="11.25" hidden="false" customHeight="true" outlineLevel="0" collapsed="false">
      <c r="A1954" s="17" t="n">
        <v>31002137</v>
      </c>
      <c r="B1954" s="17" t="s">
        <v>1979</v>
      </c>
      <c r="C1954" s="23" t="n">
        <v>1</v>
      </c>
      <c r="D1954" s="25" t="s">
        <v>296</v>
      </c>
      <c r="E1954" s="19"/>
      <c r="F1954" s="21" t="n">
        <v>2</v>
      </c>
      <c r="G1954" s="21" t="n">
        <v>3</v>
      </c>
      <c r="H1954" s="21"/>
      <c r="I1954" s="21"/>
      <c r="J1954" s="21"/>
      <c r="K1954" s="22" t="n">
        <f aca="false">INDEX('Porte Honorário'!B:D,MATCH(TabJud!D1954,'Porte Honorário'!A:A,0),1)</f>
        <v>709.46</v>
      </c>
      <c r="L1954" s="22" t="n">
        <f aca="false">ROUND(C1954*K1954,2)</f>
        <v>709.46</v>
      </c>
      <c r="M1954" s="22" t="n">
        <f aca="false">IF(E1954&gt;0,ROUND(E1954*'UCO e Filme'!$A$2,2),0)</f>
        <v>0</v>
      </c>
      <c r="N1954" s="22" t="n">
        <f aca="false">IF(I1954&gt;0,ROUND(I1954*'UCO e Filme'!$A$11,2),0)</f>
        <v>0</v>
      </c>
      <c r="O1954" s="22" t="n">
        <f aca="false">ROUND(L1954+M1954+N1954,2)</f>
        <v>709.46</v>
      </c>
    </row>
    <row r="1955" customFormat="false" ht="11.25" hidden="false" customHeight="true" outlineLevel="0" collapsed="false">
      <c r="A1955" s="17" t="n">
        <v>31002145</v>
      </c>
      <c r="B1955" s="17" t="s">
        <v>1980</v>
      </c>
      <c r="C1955" s="23" t="n">
        <v>1</v>
      </c>
      <c r="D1955" s="25" t="s">
        <v>337</v>
      </c>
      <c r="E1955" s="19"/>
      <c r="F1955" s="21" t="n">
        <v>1</v>
      </c>
      <c r="G1955" s="21" t="n">
        <v>3</v>
      </c>
      <c r="H1955" s="21"/>
      <c r="I1955" s="21"/>
      <c r="J1955" s="21"/>
      <c r="K1955" s="22" t="n">
        <f aca="false">INDEX('Porte Honorário'!B:D,MATCH(TabJud!D1955,'Porte Honorário'!A:A,0),1)</f>
        <v>417.82</v>
      </c>
      <c r="L1955" s="22" t="n">
        <f aca="false">ROUND(C1955*K1955,2)</f>
        <v>417.82</v>
      </c>
      <c r="M1955" s="22" t="n">
        <f aca="false">IF(E1955&gt;0,ROUND(E1955*'UCO e Filme'!$A$2,2),0)</f>
        <v>0</v>
      </c>
      <c r="N1955" s="22" t="n">
        <f aca="false">IF(I1955&gt;0,ROUND(I1955*'UCO e Filme'!$A$11,2),0)</f>
        <v>0</v>
      </c>
      <c r="O1955" s="22" t="n">
        <f aca="false">ROUND(L1955+M1955+N1955,2)</f>
        <v>417.82</v>
      </c>
    </row>
    <row r="1956" customFormat="false" ht="11.25" hidden="false" customHeight="true" outlineLevel="0" collapsed="false">
      <c r="A1956" s="17" t="n">
        <v>31002153</v>
      </c>
      <c r="B1956" s="17" t="s">
        <v>1981</v>
      </c>
      <c r="C1956" s="23" t="n">
        <v>1</v>
      </c>
      <c r="D1956" s="25" t="s">
        <v>490</v>
      </c>
      <c r="E1956" s="19"/>
      <c r="F1956" s="21" t="n">
        <v>2</v>
      </c>
      <c r="G1956" s="21" t="n">
        <v>5</v>
      </c>
      <c r="H1956" s="21"/>
      <c r="I1956" s="21"/>
      <c r="J1956" s="21"/>
      <c r="K1956" s="22" t="n">
        <f aca="false">INDEX('Porte Honorário'!B:D,MATCH(TabJud!D1956,'Porte Honorário'!A:A,0),1)</f>
        <v>1409.1</v>
      </c>
      <c r="L1956" s="22" t="n">
        <f aca="false">ROUND(C1956*K1956,2)</f>
        <v>1409.1</v>
      </c>
      <c r="M1956" s="22" t="n">
        <f aca="false">IF(E1956&gt;0,ROUND(E1956*'UCO e Filme'!$A$2,2),0)</f>
        <v>0</v>
      </c>
      <c r="N1956" s="22" t="n">
        <f aca="false">IF(I1956&gt;0,ROUND(I1956*'UCO e Filme'!$A$11,2),0)</f>
        <v>0</v>
      </c>
      <c r="O1956" s="22" t="n">
        <f aca="false">ROUND(L1956+M1956+N1956,2)</f>
        <v>1409.1</v>
      </c>
    </row>
    <row r="1957" customFormat="false" ht="11.25" hidden="false" customHeight="true" outlineLevel="0" collapsed="false">
      <c r="A1957" s="17" t="n">
        <v>31002161</v>
      </c>
      <c r="B1957" s="17" t="s">
        <v>1982</v>
      </c>
      <c r="C1957" s="23" t="n">
        <v>1</v>
      </c>
      <c r="D1957" s="25" t="s">
        <v>385</v>
      </c>
      <c r="E1957" s="19"/>
      <c r="F1957" s="21" t="n">
        <v>2</v>
      </c>
      <c r="G1957" s="21" t="n">
        <v>4</v>
      </c>
      <c r="H1957" s="21"/>
      <c r="I1957" s="21"/>
      <c r="J1957" s="21"/>
      <c r="K1957" s="22" t="n">
        <f aca="false">INDEX('Porte Honorário'!B:D,MATCH(TabJud!D1957,'Porte Honorário'!A:A,0),1)</f>
        <v>766.81</v>
      </c>
      <c r="L1957" s="22" t="n">
        <f aca="false">ROUND(C1957*K1957,2)</f>
        <v>766.81</v>
      </c>
      <c r="M1957" s="22" t="n">
        <f aca="false">IF(E1957&gt;0,ROUND(E1957*'UCO e Filme'!$A$2,2),0)</f>
        <v>0</v>
      </c>
      <c r="N1957" s="22" t="n">
        <f aca="false">IF(I1957&gt;0,ROUND(I1957*'UCO e Filme'!$A$11,2),0)</f>
        <v>0</v>
      </c>
      <c r="O1957" s="22" t="n">
        <f aca="false">ROUND(L1957+M1957+N1957,2)</f>
        <v>766.81</v>
      </c>
    </row>
    <row r="1958" customFormat="false" ht="11.25" hidden="false" customHeight="true" outlineLevel="0" collapsed="false">
      <c r="A1958" s="17" t="n">
        <v>31002170</v>
      </c>
      <c r="B1958" s="17" t="s">
        <v>1983</v>
      </c>
      <c r="C1958" s="23" t="n">
        <v>1</v>
      </c>
      <c r="D1958" s="25" t="s">
        <v>337</v>
      </c>
      <c r="E1958" s="19"/>
      <c r="F1958" s="21" t="n">
        <v>1</v>
      </c>
      <c r="G1958" s="21" t="n">
        <v>3</v>
      </c>
      <c r="H1958" s="21"/>
      <c r="I1958" s="21"/>
      <c r="J1958" s="21"/>
      <c r="K1958" s="22" t="n">
        <f aca="false">INDEX('Porte Honorário'!B:D,MATCH(TabJud!D1958,'Porte Honorário'!A:A,0),1)</f>
        <v>417.82</v>
      </c>
      <c r="L1958" s="22" t="n">
        <f aca="false">ROUND(C1958*K1958,2)</f>
        <v>417.82</v>
      </c>
      <c r="M1958" s="22" t="n">
        <f aca="false">IF(E1958&gt;0,ROUND(E1958*'UCO e Filme'!$A$2,2),0)</f>
        <v>0</v>
      </c>
      <c r="N1958" s="22" t="n">
        <f aca="false">IF(I1958&gt;0,ROUND(I1958*'UCO e Filme'!$A$11,2),0)</f>
        <v>0</v>
      </c>
      <c r="O1958" s="22" t="n">
        <f aca="false">ROUND(L1958+M1958+N1958,2)</f>
        <v>417.82</v>
      </c>
    </row>
    <row r="1959" customFormat="false" ht="11.25" hidden="false" customHeight="true" outlineLevel="0" collapsed="false">
      <c r="A1959" s="17" t="n">
        <v>31002188</v>
      </c>
      <c r="B1959" s="17" t="s">
        <v>1984</v>
      </c>
      <c r="C1959" s="23" t="n">
        <v>1</v>
      </c>
      <c r="D1959" s="25" t="s">
        <v>310</v>
      </c>
      <c r="E1959" s="19"/>
      <c r="F1959" s="21" t="n">
        <v>1</v>
      </c>
      <c r="G1959" s="21" t="n">
        <v>4</v>
      </c>
      <c r="H1959" s="21"/>
      <c r="I1959" s="21"/>
      <c r="J1959" s="21"/>
      <c r="K1959" s="22" t="n">
        <f aca="false">INDEX('Porte Honorário'!B:D,MATCH(TabJud!D1959,'Porte Honorário'!A:A,0),1)</f>
        <v>802.86</v>
      </c>
      <c r="L1959" s="22" t="n">
        <f aca="false">ROUND(C1959*K1959,2)</f>
        <v>802.86</v>
      </c>
      <c r="M1959" s="22" t="n">
        <f aca="false">IF(E1959&gt;0,ROUND(E1959*'UCO e Filme'!$A$2,2),0)</f>
        <v>0</v>
      </c>
      <c r="N1959" s="22" t="n">
        <f aca="false">IF(I1959&gt;0,ROUND(I1959*'UCO e Filme'!$A$11,2),0)</f>
        <v>0</v>
      </c>
      <c r="O1959" s="22" t="n">
        <f aca="false">ROUND(L1959+M1959+N1959,2)</f>
        <v>802.86</v>
      </c>
    </row>
    <row r="1960" customFormat="false" ht="11.25" hidden="false" customHeight="true" outlineLevel="0" collapsed="false">
      <c r="A1960" s="17" t="n">
        <v>31002196</v>
      </c>
      <c r="B1960" s="17" t="s">
        <v>1985</v>
      </c>
      <c r="C1960" s="23" t="n">
        <v>1</v>
      </c>
      <c r="D1960" s="25" t="s">
        <v>296</v>
      </c>
      <c r="E1960" s="19"/>
      <c r="F1960" s="21" t="n">
        <v>1</v>
      </c>
      <c r="G1960" s="21" t="n">
        <v>3</v>
      </c>
      <c r="H1960" s="21"/>
      <c r="I1960" s="21"/>
      <c r="J1960" s="21"/>
      <c r="K1960" s="22" t="n">
        <f aca="false">INDEX('Porte Honorário'!B:D,MATCH(TabJud!D1960,'Porte Honorário'!A:A,0),1)</f>
        <v>709.46</v>
      </c>
      <c r="L1960" s="22" t="n">
        <f aca="false">ROUND(C1960*K1960,2)</f>
        <v>709.46</v>
      </c>
      <c r="M1960" s="22" t="n">
        <f aca="false">IF(E1960&gt;0,ROUND(E1960*'UCO e Filme'!$A$2,2),0)</f>
        <v>0</v>
      </c>
      <c r="N1960" s="22" t="n">
        <f aca="false">IF(I1960&gt;0,ROUND(I1960*'UCO e Filme'!$A$11,2),0)</f>
        <v>0</v>
      </c>
      <c r="O1960" s="22" t="n">
        <f aca="false">ROUND(L1960+M1960+N1960,2)</f>
        <v>709.46</v>
      </c>
    </row>
    <row r="1961" customFormat="false" ht="11.25" hidden="false" customHeight="true" outlineLevel="0" collapsed="false">
      <c r="A1961" s="17" t="n">
        <v>31002218</v>
      </c>
      <c r="B1961" s="17" t="s">
        <v>1986</v>
      </c>
      <c r="C1961" s="23" t="n">
        <v>1</v>
      </c>
      <c r="D1961" s="25" t="s">
        <v>490</v>
      </c>
      <c r="E1961" s="19"/>
      <c r="F1961" s="21" t="n">
        <v>2</v>
      </c>
      <c r="G1961" s="21" t="n">
        <v>7</v>
      </c>
      <c r="H1961" s="21"/>
      <c r="I1961" s="21"/>
      <c r="J1961" s="21"/>
      <c r="K1961" s="22" t="n">
        <f aca="false">INDEX('Porte Honorário'!B:D,MATCH(TabJud!D1961,'Porte Honorário'!A:A,0),1)</f>
        <v>1409.1</v>
      </c>
      <c r="L1961" s="22" t="n">
        <f aca="false">ROUND(C1961*K1961,2)</f>
        <v>1409.1</v>
      </c>
      <c r="M1961" s="22" t="n">
        <f aca="false">IF(E1961&gt;0,ROUND(E1961*'UCO e Filme'!$A$2,2),0)</f>
        <v>0</v>
      </c>
      <c r="N1961" s="22" t="n">
        <f aca="false">IF(I1961&gt;0,ROUND(I1961*'UCO e Filme'!$A$11,2),0)</f>
        <v>0</v>
      </c>
      <c r="O1961" s="22" t="n">
        <f aca="false">ROUND(L1961+M1961+N1961,2)</f>
        <v>1409.1</v>
      </c>
    </row>
    <row r="1962" customFormat="false" ht="11.25" hidden="false" customHeight="true" outlineLevel="0" collapsed="false">
      <c r="A1962" s="17" t="n">
        <v>31002242</v>
      </c>
      <c r="B1962" s="17" t="s">
        <v>1987</v>
      </c>
      <c r="C1962" s="23" t="n">
        <v>1</v>
      </c>
      <c r="D1962" s="25" t="s">
        <v>335</v>
      </c>
      <c r="E1962" s="19"/>
      <c r="F1962" s="21" t="n">
        <v>2</v>
      </c>
      <c r="G1962" s="21" t="n">
        <v>5</v>
      </c>
      <c r="H1962" s="21"/>
      <c r="I1962" s="21"/>
      <c r="J1962" s="21"/>
      <c r="K1962" s="22" t="n">
        <f aca="false">INDEX('Porte Honorário'!B:D,MATCH(TabJud!D1962,'Porte Honorário'!A:A,0),1)</f>
        <v>1091.25</v>
      </c>
      <c r="L1962" s="22" t="n">
        <f aca="false">ROUND(C1962*K1962,2)</f>
        <v>1091.25</v>
      </c>
      <c r="M1962" s="22" t="n">
        <f aca="false">IF(E1962&gt;0,ROUND(E1962*'UCO e Filme'!$A$2,2),0)</f>
        <v>0</v>
      </c>
      <c r="N1962" s="22" t="n">
        <f aca="false">IF(I1962&gt;0,ROUND(I1962*'UCO e Filme'!$A$11,2),0)</f>
        <v>0</v>
      </c>
      <c r="O1962" s="22" t="n">
        <f aca="false">ROUND(L1962+M1962+N1962,2)</f>
        <v>1091.25</v>
      </c>
    </row>
    <row r="1963" customFormat="false" ht="11.25" hidden="false" customHeight="true" outlineLevel="0" collapsed="false">
      <c r="A1963" s="17" t="n">
        <v>31002250</v>
      </c>
      <c r="B1963" s="17" t="s">
        <v>1988</v>
      </c>
      <c r="C1963" s="23" t="n">
        <v>1</v>
      </c>
      <c r="D1963" s="25" t="s">
        <v>310</v>
      </c>
      <c r="E1963" s="19"/>
      <c r="F1963" s="21" t="n">
        <v>2</v>
      </c>
      <c r="G1963" s="21" t="n">
        <v>3</v>
      </c>
      <c r="H1963" s="21"/>
      <c r="I1963" s="21"/>
      <c r="J1963" s="21"/>
      <c r="K1963" s="22" t="n">
        <f aca="false">INDEX('Porte Honorário'!B:D,MATCH(TabJud!D1963,'Porte Honorário'!A:A,0),1)</f>
        <v>802.86</v>
      </c>
      <c r="L1963" s="22" t="n">
        <f aca="false">ROUND(C1963*K1963,2)</f>
        <v>802.86</v>
      </c>
      <c r="M1963" s="22" t="n">
        <f aca="false">IF(E1963&gt;0,ROUND(E1963*'UCO e Filme'!$A$2,2),0)</f>
        <v>0</v>
      </c>
      <c r="N1963" s="22" t="n">
        <f aca="false">IF(I1963&gt;0,ROUND(I1963*'UCO e Filme'!$A$11,2),0)</f>
        <v>0</v>
      </c>
      <c r="O1963" s="22" t="n">
        <f aca="false">ROUND(L1963+M1963+N1963,2)</f>
        <v>802.86</v>
      </c>
    </row>
    <row r="1964" customFormat="false" ht="22.5" hidden="false" customHeight="true" outlineLevel="0" collapsed="false">
      <c r="A1964" s="17" t="n">
        <v>31002269</v>
      </c>
      <c r="B1964" s="17" t="s">
        <v>1989</v>
      </c>
      <c r="C1964" s="23" t="n">
        <v>1</v>
      </c>
      <c r="D1964" s="25" t="s">
        <v>310</v>
      </c>
      <c r="E1964" s="19"/>
      <c r="F1964" s="21" t="n">
        <v>2</v>
      </c>
      <c r="G1964" s="21" t="n">
        <v>5</v>
      </c>
      <c r="H1964" s="21"/>
      <c r="I1964" s="21"/>
      <c r="J1964" s="21"/>
      <c r="K1964" s="22" t="n">
        <f aca="false">INDEX('Porte Honorário'!B:D,MATCH(TabJud!D1964,'Porte Honorário'!A:A,0),1)</f>
        <v>802.86</v>
      </c>
      <c r="L1964" s="22" t="n">
        <f aca="false">ROUND(C1964*K1964,2)</f>
        <v>802.86</v>
      </c>
      <c r="M1964" s="22" t="n">
        <f aca="false">IF(E1964&gt;0,ROUND(E1964*'UCO e Filme'!$A$2,2),0)</f>
        <v>0</v>
      </c>
      <c r="N1964" s="22" t="n">
        <f aca="false">IF(I1964&gt;0,ROUND(I1964*'UCO e Filme'!$A$11,2),0)</f>
        <v>0</v>
      </c>
      <c r="O1964" s="22" t="n">
        <f aca="false">ROUND(L1964+M1964+N1964,2)</f>
        <v>802.86</v>
      </c>
    </row>
    <row r="1965" customFormat="false" ht="11.25" hidden="false" customHeight="true" outlineLevel="0" collapsed="false">
      <c r="A1965" s="17" t="n">
        <v>31002277</v>
      </c>
      <c r="B1965" s="17" t="s">
        <v>1990</v>
      </c>
      <c r="C1965" s="23" t="n">
        <v>1</v>
      </c>
      <c r="D1965" s="25" t="s">
        <v>310</v>
      </c>
      <c r="E1965" s="19"/>
      <c r="F1965" s="21" t="n">
        <v>2</v>
      </c>
      <c r="G1965" s="21" t="n">
        <v>4</v>
      </c>
      <c r="H1965" s="21"/>
      <c r="I1965" s="21"/>
      <c r="J1965" s="21"/>
      <c r="K1965" s="22" t="n">
        <f aca="false">INDEX('Porte Honorário'!B:D,MATCH(TabJud!D1965,'Porte Honorário'!A:A,0),1)</f>
        <v>802.86</v>
      </c>
      <c r="L1965" s="22" t="n">
        <f aca="false">ROUND(C1965*K1965,2)</f>
        <v>802.86</v>
      </c>
      <c r="M1965" s="22" t="n">
        <f aca="false">IF(E1965&gt;0,ROUND(E1965*'UCO e Filme'!$A$2,2),0)</f>
        <v>0</v>
      </c>
      <c r="N1965" s="22" t="n">
        <f aca="false">IF(I1965&gt;0,ROUND(I1965*'UCO e Filme'!$A$11,2),0)</f>
        <v>0</v>
      </c>
      <c r="O1965" s="22" t="n">
        <f aca="false">ROUND(L1965+M1965+N1965,2)</f>
        <v>802.86</v>
      </c>
    </row>
    <row r="1966" customFormat="false" ht="11.25" hidden="false" customHeight="true" outlineLevel="0" collapsed="false">
      <c r="A1966" s="17" t="n">
        <v>31002285</v>
      </c>
      <c r="B1966" s="17" t="s">
        <v>1991</v>
      </c>
      <c r="C1966" s="23" t="n">
        <v>1</v>
      </c>
      <c r="D1966" s="25" t="s">
        <v>490</v>
      </c>
      <c r="E1966" s="19" t="n">
        <v>48.66</v>
      </c>
      <c r="F1966" s="21" t="n">
        <v>2</v>
      </c>
      <c r="G1966" s="21" t="n">
        <v>6</v>
      </c>
      <c r="H1966" s="21"/>
      <c r="I1966" s="21"/>
      <c r="J1966" s="21"/>
      <c r="K1966" s="22" t="n">
        <f aca="false">INDEX('Porte Honorário'!B:D,MATCH(TabJud!D1966,'Porte Honorário'!A:A,0),1)</f>
        <v>1409.1</v>
      </c>
      <c r="L1966" s="22" t="n">
        <f aca="false">ROUND(C1966*K1966,2)</f>
        <v>1409.1</v>
      </c>
      <c r="M1966" s="22" t="n">
        <f aca="false">IF(E1966&gt;0,ROUND(E1966*'UCO e Filme'!$A$2,2),0)</f>
        <v>917.73</v>
      </c>
      <c r="N1966" s="22" t="n">
        <f aca="false">IF(I1966&gt;0,ROUND(I1966*'UCO e Filme'!$A$11,2),0)</f>
        <v>0</v>
      </c>
      <c r="O1966" s="22" t="n">
        <f aca="false">ROUND(L1966+M1966+N1966,2)</f>
        <v>2326.83</v>
      </c>
    </row>
    <row r="1967" customFormat="false" ht="11.25" hidden="false" customHeight="true" outlineLevel="0" collapsed="false">
      <c r="A1967" s="17" t="n">
        <v>31002293</v>
      </c>
      <c r="B1967" s="17" t="s">
        <v>1992</v>
      </c>
      <c r="C1967" s="23" t="n">
        <v>1</v>
      </c>
      <c r="D1967" s="25" t="s">
        <v>490</v>
      </c>
      <c r="E1967" s="19" t="n">
        <v>48.66</v>
      </c>
      <c r="F1967" s="21" t="n">
        <v>2</v>
      </c>
      <c r="G1967" s="21" t="n">
        <v>5</v>
      </c>
      <c r="H1967" s="21"/>
      <c r="I1967" s="21"/>
      <c r="J1967" s="21"/>
      <c r="K1967" s="22" t="n">
        <f aca="false">INDEX('Porte Honorário'!B:D,MATCH(TabJud!D1967,'Porte Honorário'!A:A,0),1)</f>
        <v>1409.1</v>
      </c>
      <c r="L1967" s="22" t="n">
        <f aca="false">ROUND(C1967*K1967,2)</f>
        <v>1409.1</v>
      </c>
      <c r="M1967" s="22" t="n">
        <f aca="false">IF(E1967&gt;0,ROUND(E1967*'UCO e Filme'!$A$2,2),0)</f>
        <v>917.73</v>
      </c>
      <c r="N1967" s="22" t="n">
        <f aca="false">IF(I1967&gt;0,ROUND(I1967*'UCO e Filme'!$A$11,2),0)</f>
        <v>0</v>
      </c>
      <c r="O1967" s="22" t="n">
        <f aca="false">ROUND(L1967+M1967+N1967,2)</f>
        <v>2326.83</v>
      </c>
    </row>
    <row r="1968" customFormat="false" ht="11.25" hidden="false" customHeight="true" outlineLevel="0" collapsed="false">
      <c r="A1968" s="17" t="n">
        <v>31002307</v>
      </c>
      <c r="B1968" s="17" t="s">
        <v>1993</v>
      </c>
      <c r="C1968" s="23" t="n">
        <v>1</v>
      </c>
      <c r="D1968" s="25" t="s">
        <v>492</v>
      </c>
      <c r="E1968" s="19" t="n">
        <v>64.88</v>
      </c>
      <c r="F1968" s="21" t="n">
        <v>2</v>
      </c>
      <c r="G1968" s="21" t="n">
        <v>6</v>
      </c>
      <c r="H1968" s="21"/>
      <c r="I1968" s="21"/>
      <c r="J1968" s="21"/>
      <c r="K1968" s="22" t="n">
        <f aca="false">INDEX('Porte Honorário'!B:D,MATCH(TabJud!D1968,'Porte Honorário'!A:A,0),1)</f>
        <v>1998.93</v>
      </c>
      <c r="L1968" s="22" t="n">
        <f aca="false">ROUND(C1968*K1968,2)</f>
        <v>1998.93</v>
      </c>
      <c r="M1968" s="22" t="n">
        <f aca="false">IF(E1968&gt;0,ROUND(E1968*'UCO e Filme'!$A$2,2),0)</f>
        <v>1223.64</v>
      </c>
      <c r="N1968" s="22" t="n">
        <f aca="false">IF(I1968&gt;0,ROUND(I1968*'UCO e Filme'!$A$11,2),0)</f>
        <v>0</v>
      </c>
      <c r="O1968" s="22" t="n">
        <f aca="false">ROUND(L1968+M1968+N1968,2)</f>
        <v>3222.57</v>
      </c>
    </row>
    <row r="1969" customFormat="false" ht="11.25" hidden="false" customHeight="true" outlineLevel="0" collapsed="false">
      <c r="A1969" s="17" t="n">
        <v>31002315</v>
      </c>
      <c r="B1969" s="17" t="s">
        <v>1994</v>
      </c>
      <c r="C1969" s="23" t="n">
        <v>1</v>
      </c>
      <c r="D1969" s="25" t="s">
        <v>436</v>
      </c>
      <c r="E1969" s="19" t="n">
        <v>48.66</v>
      </c>
      <c r="F1969" s="21" t="n">
        <v>2</v>
      </c>
      <c r="G1969" s="21" t="n">
        <v>6</v>
      </c>
      <c r="H1969" s="21"/>
      <c r="I1969" s="21"/>
      <c r="J1969" s="21"/>
      <c r="K1969" s="22" t="n">
        <f aca="false">INDEX('Porte Honorário'!B:D,MATCH(TabJud!D1969,'Porte Honorário'!A:A,0),1)</f>
        <v>1269.81</v>
      </c>
      <c r="L1969" s="22" t="n">
        <f aca="false">ROUND(C1969*K1969,2)</f>
        <v>1269.81</v>
      </c>
      <c r="M1969" s="22" t="n">
        <f aca="false">IF(E1969&gt;0,ROUND(E1969*'UCO e Filme'!$A$2,2),0)</f>
        <v>917.73</v>
      </c>
      <c r="N1969" s="22" t="n">
        <f aca="false">IF(I1969&gt;0,ROUND(I1969*'UCO e Filme'!$A$11,2),0)</f>
        <v>0</v>
      </c>
      <c r="O1969" s="22" t="n">
        <f aca="false">ROUND(L1969+M1969+N1969,2)</f>
        <v>2187.54</v>
      </c>
    </row>
    <row r="1970" customFormat="false" ht="11.25" hidden="false" customHeight="true" outlineLevel="0" collapsed="false">
      <c r="A1970" s="17" t="n">
        <v>31002323</v>
      </c>
      <c r="B1970" s="17" t="s">
        <v>1995</v>
      </c>
      <c r="C1970" s="23" t="n">
        <v>1</v>
      </c>
      <c r="D1970" s="25" t="s">
        <v>436</v>
      </c>
      <c r="E1970" s="19" t="n">
        <v>48.66</v>
      </c>
      <c r="F1970" s="21" t="n">
        <v>2</v>
      </c>
      <c r="G1970" s="21" t="n">
        <v>5</v>
      </c>
      <c r="H1970" s="21"/>
      <c r="I1970" s="21"/>
      <c r="J1970" s="21"/>
      <c r="K1970" s="22" t="n">
        <f aca="false">INDEX('Porte Honorário'!B:D,MATCH(TabJud!D1970,'Porte Honorário'!A:A,0),1)</f>
        <v>1269.81</v>
      </c>
      <c r="L1970" s="22" t="n">
        <f aca="false">ROUND(C1970*K1970,2)</f>
        <v>1269.81</v>
      </c>
      <c r="M1970" s="22" t="n">
        <f aca="false">IF(E1970&gt;0,ROUND(E1970*'UCO e Filme'!$A$2,2),0)</f>
        <v>917.73</v>
      </c>
      <c r="N1970" s="22" t="n">
        <f aca="false">IF(I1970&gt;0,ROUND(I1970*'UCO e Filme'!$A$11,2),0)</f>
        <v>0</v>
      </c>
      <c r="O1970" s="22" t="n">
        <f aca="false">ROUND(L1970+M1970+N1970,2)</f>
        <v>2187.54</v>
      </c>
    </row>
    <row r="1971" customFormat="false" ht="11.25" hidden="false" customHeight="true" outlineLevel="0" collapsed="false">
      <c r="A1971" s="17" t="n">
        <v>31002331</v>
      </c>
      <c r="B1971" s="17" t="s">
        <v>1996</v>
      </c>
      <c r="C1971" s="23" t="n">
        <v>1</v>
      </c>
      <c r="D1971" s="25" t="s">
        <v>492</v>
      </c>
      <c r="E1971" s="19" t="n">
        <v>64.88</v>
      </c>
      <c r="F1971" s="21" t="n">
        <v>2</v>
      </c>
      <c r="G1971" s="21" t="n">
        <v>7</v>
      </c>
      <c r="H1971" s="21"/>
      <c r="I1971" s="21"/>
      <c r="J1971" s="21"/>
      <c r="K1971" s="22" t="n">
        <f aca="false">INDEX('Porte Honorário'!B:D,MATCH(TabJud!D1971,'Porte Honorário'!A:A,0),1)</f>
        <v>1998.93</v>
      </c>
      <c r="L1971" s="22" t="n">
        <f aca="false">ROUND(C1971*K1971,2)</f>
        <v>1998.93</v>
      </c>
      <c r="M1971" s="22" t="n">
        <f aca="false">IF(E1971&gt;0,ROUND(E1971*'UCO e Filme'!$A$2,2),0)</f>
        <v>1223.64</v>
      </c>
      <c r="N1971" s="22" t="n">
        <f aca="false">IF(I1971&gt;0,ROUND(I1971*'UCO e Filme'!$A$11,2),0)</f>
        <v>0</v>
      </c>
      <c r="O1971" s="22" t="n">
        <f aca="false">ROUND(L1971+M1971+N1971,2)</f>
        <v>3222.57</v>
      </c>
    </row>
    <row r="1972" customFormat="false" ht="11.25" hidden="false" customHeight="true" outlineLevel="0" collapsed="false">
      <c r="A1972" s="17" t="n">
        <v>31002340</v>
      </c>
      <c r="B1972" s="17" t="s">
        <v>1997</v>
      </c>
      <c r="C1972" s="23" t="n">
        <v>1</v>
      </c>
      <c r="D1972" s="25" t="s">
        <v>961</v>
      </c>
      <c r="E1972" s="19" t="n">
        <v>64.88</v>
      </c>
      <c r="F1972" s="21" t="n">
        <v>2</v>
      </c>
      <c r="G1972" s="21" t="n">
        <v>7</v>
      </c>
      <c r="H1972" s="21"/>
      <c r="I1972" s="21"/>
      <c r="J1972" s="21"/>
      <c r="K1972" s="22" t="n">
        <f aca="false">INDEX('Porte Honorário'!B:D,MATCH(TabJud!D1972,'Porte Honorário'!A:A,0),1)</f>
        <v>1859.66</v>
      </c>
      <c r="L1972" s="22" t="n">
        <f aca="false">ROUND(C1972*K1972,2)</f>
        <v>1859.66</v>
      </c>
      <c r="M1972" s="22" t="n">
        <f aca="false">IF(E1972&gt;0,ROUND(E1972*'UCO e Filme'!$A$2,2),0)</f>
        <v>1223.64</v>
      </c>
      <c r="N1972" s="22" t="n">
        <f aca="false">IF(I1972&gt;0,ROUND(I1972*'UCO e Filme'!$A$11,2),0)</f>
        <v>0</v>
      </c>
      <c r="O1972" s="22" t="n">
        <f aca="false">ROUND(L1972+M1972+N1972,2)</f>
        <v>3083.3</v>
      </c>
    </row>
    <row r="1973" customFormat="false" ht="11.25" hidden="false" customHeight="true" outlineLevel="0" collapsed="false">
      <c r="A1973" s="17" t="n">
        <v>31002358</v>
      </c>
      <c r="B1973" s="17" t="s">
        <v>1998</v>
      </c>
      <c r="C1973" s="23" t="n">
        <v>1</v>
      </c>
      <c r="D1973" s="25" t="s">
        <v>343</v>
      </c>
      <c r="E1973" s="19" t="n">
        <v>44.61</v>
      </c>
      <c r="F1973" s="21" t="n">
        <v>2</v>
      </c>
      <c r="G1973" s="21" t="n">
        <v>5</v>
      </c>
      <c r="H1973" s="21"/>
      <c r="I1973" s="21"/>
      <c r="J1973" s="21"/>
      <c r="K1973" s="22" t="n">
        <f aca="false">INDEX('Porte Honorário'!B:D,MATCH(TabJud!D1973,'Porte Honorário'!A:A,0),1)</f>
        <v>909.36</v>
      </c>
      <c r="L1973" s="22" t="n">
        <f aca="false">ROUND(C1973*K1973,2)</f>
        <v>909.36</v>
      </c>
      <c r="M1973" s="22" t="n">
        <f aca="false">IF(E1973&gt;0,ROUND(E1973*'UCO e Filme'!$A$2,2),0)</f>
        <v>841.34</v>
      </c>
      <c r="N1973" s="22" t="n">
        <f aca="false">IF(I1973&gt;0,ROUND(I1973*'UCO e Filme'!$A$11,2),0)</f>
        <v>0</v>
      </c>
      <c r="O1973" s="22" t="n">
        <f aca="false">ROUND(L1973+M1973+N1973,2)</f>
        <v>1750.7</v>
      </c>
    </row>
    <row r="1974" customFormat="false" ht="11.25" hidden="false" customHeight="true" outlineLevel="0" collapsed="false">
      <c r="A1974" s="17" t="n">
        <v>31002366</v>
      </c>
      <c r="B1974" s="17" t="s">
        <v>1999</v>
      </c>
      <c r="C1974" s="23" t="n">
        <v>1</v>
      </c>
      <c r="D1974" s="25" t="s">
        <v>339</v>
      </c>
      <c r="E1974" s="19" t="n">
        <v>44.61</v>
      </c>
      <c r="F1974" s="21" t="n">
        <v>2</v>
      </c>
      <c r="G1974" s="21" t="n">
        <v>5</v>
      </c>
      <c r="H1974" s="21"/>
      <c r="I1974" s="21"/>
      <c r="J1974" s="21"/>
      <c r="K1974" s="22" t="n">
        <f aca="false">INDEX('Porte Honorário'!B:D,MATCH(TabJud!D1974,'Porte Honorário'!A:A,0),1)</f>
        <v>991.29</v>
      </c>
      <c r="L1974" s="22" t="n">
        <f aca="false">ROUND(C1974*K1974,2)</f>
        <v>991.29</v>
      </c>
      <c r="M1974" s="22" t="n">
        <f aca="false">IF(E1974&gt;0,ROUND(E1974*'UCO e Filme'!$A$2,2),0)</f>
        <v>841.34</v>
      </c>
      <c r="N1974" s="22" t="n">
        <f aca="false">IF(I1974&gt;0,ROUND(I1974*'UCO e Filme'!$A$11,2),0)</f>
        <v>0</v>
      </c>
      <c r="O1974" s="22" t="n">
        <f aca="false">ROUND(L1974+M1974+N1974,2)</f>
        <v>1832.63</v>
      </c>
    </row>
    <row r="1975" customFormat="false" ht="11.25" hidden="false" customHeight="true" outlineLevel="0" collapsed="false">
      <c r="A1975" s="17" t="n">
        <v>31002374</v>
      </c>
      <c r="B1975" s="17" t="s">
        <v>2000</v>
      </c>
      <c r="C1975" s="23" t="n">
        <v>1</v>
      </c>
      <c r="D1975" s="25" t="s">
        <v>339</v>
      </c>
      <c r="E1975" s="19" t="n">
        <v>44.61</v>
      </c>
      <c r="F1975" s="21" t="n">
        <v>2</v>
      </c>
      <c r="G1975" s="21" t="n">
        <v>5</v>
      </c>
      <c r="H1975" s="21"/>
      <c r="I1975" s="21"/>
      <c r="J1975" s="21"/>
      <c r="K1975" s="22" t="n">
        <f aca="false">INDEX('Porte Honorário'!B:D,MATCH(TabJud!D1975,'Porte Honorário'!A:A,0),1)</f>
        <v>991.29</v>
      </c>
      <c r="L1975" s="22" t="n">
        <f aca="false">ROUND(C1975*K1975,2)</f>
        <v>991.29</v>
      </c>
      <c r="M1975" s="22" t="n">
        <f aca="false">IF(E1975&gt;0,ROUND(E1975*'UCO e Filme'!$A$2,2),0)</f>
        <v>841.34</v>
      </c>
      <c r="N1975" s="22" t="n">
        <f aca="false">IF(I1975&gt;0,ROUND(I1975*'UCO e Filme'!$A$11,2),0)</f>
        <v>0</v>
      </c>
      <c r="O1975" s="22" t="n">
        <f aca="false">ROUND(L1975+M1975+N1975,2)</f>
        <v>1832.63</v>
      </c>
    </row>
    <row r="1976" customFormat="false" ht="11.25" hidden="false" customHeight="true" outlineLevel="0" collapsed="false">
      <c r="A1976" s="17" t="n">
        <v>31002390</v>
      </c>
      <c r="B1976" s="17" t="s">
        <v>2001</v>
      </c>
      <c r="C1976" s="23" t="n">
        <v>1</v>
      </c>
      <c r="D1976" s="25" t="s">
        <v>492</v>
      </c>
      <c r="E1976" s="19" t="n">
        <v>64.88</v>
      </c>
      <c r="F1976" s="21" t="n">
        <v>2</v>
      </c>
      <c r="G1976" s="21" t="n">
        <v>7</v>
      </c>
      <c r="H1976" s="21"/>
      <c r="I1976" s="21"/>
      <c r="J1976" s="21"/>
      <c r="K1976" s="22" t="n">
        <f aca="false">INDEX('Porte Honorário'!B:D,MATCH(TabJud!D1976,'Porte Honorário'!A:A,0),1)</f>
        <v>1998.93</v>
      </c>
      <c r="L1976" s="22" t="n">
        <f aca="false">ROUND(C1976*K1976,2)</f>
        <v>1998.93</v>
      </c>
      <c r="M1976" s="22" t="n">
        <f aca="false">IF(E1976&gt;0,ROUND(E1976*'UCO e Filme'!$A$2,2),0)</f>
        <v>1223.64</v>
      </c>
      <c r="N1976" s="22" t="n">
        <f aca="false">IF(I1976&gt;0,ROUND(I1976*'UCO e Filme'!$A$11,2),0)</f>
        <v>0</v>
      </c>
      <c r="O1976" s="22" t="n">
        <f aca="false">ROUND(L1976+M1976+N1976,2)</f>
        <v>3222.57</v>
      </c>
    </row>
    <row r="1977" customFormat="false" ht="22.5" hidden="false" customHeight="true" outlineLevel="0" collapsed="false">
      <c r="A1977" s="17" t="n">
        <v>31002404</v>
      </c>
      <c r="B1977" s="17" t="s">
        <v>2002</v>
      </c>
      <c r="C1977" s="23" t="n">
        <v>1</v>
      </c>
      <c r="D1977" s="25" t="s">
        <v>449</v>
      </c>
      <c r="E1977" s="19" t="n">
        <v>44.61</v>
      </c>
      <c r="F1977" s="21" t="n">
        <v>2</v>
      </c>
      <c r="G1977" s="21" t="n">
        <v>6</v>
      </c>
      <c r="H1977" s="21"/>
      <c r="I1977" s="21"/>
      <c r="J1977" s="21"/>
      <c r="K1977" s="22" t="n">
        <f aca="false">INDEX('Porte Honorário'!B:D,MATCH(TabJud!D1977,'Porte Honorário'!A:A,0),1)</f>
        <v>1171.51</v>
      </c>
      <c r="L1977" s="22" t="n">
        <f aca="false">ROUND(C1977*K1977,2)</f>
        <v>1171.51</v>
      </c>
      <c r="M1977" s="22" t="n">
        <f aca="false">IF(E1977&gt;0,ROUND(E1977*'UCO e Filme'!$A$2,2),0)</f>
        <v>841.34</v>
      </c>
      <c r="N1977" s="22" t="n">
        <f aca="false">IF(I1977&gt;0,ROUND(I1977*'UCO e Filme'!$A$11,2),0)</f>
        <v>0</v>
      </c>
      <c r="O1977" s="22" t="n">
        <f aca="false">ROUND(L1977+M1977+N1977,2)</f>
        <v>2012.85</v>
      </c>
    </row>
    <row r="1978" customFormat="false" ht="11.25" hidden="false" customHeight="true" outlineLevel="0" collapsed="false">
      <c r="A1978" s="17" t="n">
        <v>31002412</v>
      </c>
      <c r="B1978" s="17" t="s">
        <v>2003</v>
      </c>
      <c r="C1978" s="23" t="n">
        <v>1</v>
      </c>
      <c r="D1978" s="25" t="s">
        <v>449</v>
      </c>
      <c r="E1978" s="19" t="n">
        <v>44.61</v>
      </c>
      <c r="F1978" s="21" t="n">
        <v>2</v>
      </c>
      <c r="G1978" s="21" t="n">
        <v>5</v>
      </c>
      <c r="H1978" s="21"/>
      <c r="I1978" s="21"/>
      <c r="J1978" s="21"/>
      <c r="K1978" s="22" t="n">
        <f aca="false">INDEX('Porte Honorário'!B:D,MATCH(TabJud!D1978,'Porte Honorário'!A:A,0),1)</f>
        <v>1171.51</v>
      </c>
      <c r="L1978" s="22" t="n">
        <f aca="false">ROUND(C1978*K1978,2)</f>
        <v>1171.51</v>
      </c>
      <c r="M1978" s="22" t="n">
        <f aca="false">IF(E1978&gt;0,ROUND(E1978*'UCO e Filme'!$A$2,2),0)</f>
        <v>841.34</v>
      </c>
      <c r="N1978" s="22" t="n">
        <f aca="false">IF(I1978&gt;0,ROUND(I1978*'UCO e Filme'!$A$11,2),0)</f>
        <v>0</v>
      </c>
      <c r="O1978" s="22" t="n">
        <f aca="false">ROUND(L1978+M1978+N1978,2)</f>
        <v>2012.85</v>
      </c>
    </row>
    <row r="1979" customFormat="false" ht="30.95" hidden="false" customHeight="true" outlineLevel="0" collapsed="false">
      <c r="A1979" s="14" t="s">
        <v>2004</v>
      </c>
      <c r="B1979" s="14"/>
      <c r="C1979" s="14"/>
      <c r="D1979" s="14"/>
      <c r="E1979" s="14"/>
      <c r="F1979" s="14"/>
      <c r="G1979" s="14"/>
      <c r="H1979" s="14"/>
      <c r="I1979" s="14"/>
      <c r="J1979" s="14"/>
      <c r="K1979" s="14"/>
      <c r="L1979" s="14"/>
      <c r="M1979" s="14"/>
      <c r="N1979" s="14"/>
      <c r="O1979" s="14"/>
    </row>
    <row r="1980" customFormat="false" ht="27.75" hidden="false" customHeight="true" outlineLevel="0" collapsed="false">
      <c r="A1980" s="17" t="n">
        <v>31003010</v>
      </c>
      <c r="B1980" s="17" t="s">
        <v>2005</v>
      </c>
      <c r="C1980" s="23" t="n">
        <v>1</v>
      </c>
      <c r="D1980" s="25" t="s">
        <v>490</v>
      </c>
      <c r="E1980" s="19"/>
      <c r="F1980" s="21" t="n">
        <v>2</v>
      </c>
      <c r="G1980" s="21" t="n">
        <v>6</v>
      </c>
      <c r="H1980" s="21"/>
      <c r="I1980" s="21"/>
      <c r="J1980" s="21"/>
      <c r="K1980" s="22" t="n">
        <f aca="false">INDEX('Porte Honorário'!B:D,MATCH(TabJud!D1980,'Porte Honorário'!A:A,0),1)</f>
        <v>1409.1</v>
      </c>
      <c r="L1980" s="22" t="n">
        <f aca="false">ROUND(C1980*K1980,2)</f>
        <v>1409.1</v>
      </c>
      <c r="M1980" s="22" t="n">
        <f aca="false">IF(E1980&gt;0,ROUND(E1980*'UCO e Filme'!$A$2,2),0)</f>
        <v>0</v>
      </c>
      <c r="N1980" s="22" t="n">
        <f aca="false">IF(I1980&gt;0,ROUND(I1980*'UCO e Filme'!$A$11,2),0)</f>
        <v>0</v>
      </c>
      <c r="O1980" s="22" t="n">
        <f aca="false">ROUND(L1980+M1980+N1980,2)</f>
        <v>1409.1</v>
      </c>
    </row>
    <row r="1981" customFormat="false" ht="11.25" hidden="false" customHeight="true" outlineLevel="0" collapsed="false">
      <c r="A1981" s="17" t="n">
        <v>31003028</v>
      </c>
      <c r="B1981" s="17" t="s">
        <v>2006</v>
      </c>
      <c r="C1981" s="23" t="n">
        <v>1</v>
      </c>
      <c r="D1981" s="25" t="s">
        <v>247</v>
      </c>
      <c r="E1981" s="19"/>
      <c r="F1981" s="21" t="n">
        <v>2</v>
      </c>
      <c r="G1981" s="21" t="n">
        <v>3</v>
      </c>
      <c r="H1981" s="21"/>
      <c r="I1981" s="21"/>
      <c r="J1981" s="21"/>
      <c r="K1981" s="22" t="n">
        <f aca="false">INDEX('Porte Honorário'!B:D,MATCH(TabJud!D1981,'Porte Honorário'!A:A,0),1)</f>
        <v>542.33</v>
      </c>
      <c r="L1981" s="22" t="n">
        <f aca="false">ROUND(C1981*K1981,2)</f>
        <v>542.33</v>
      </c>
      <c r="M1981" s="22" t="n">
        <f aca="false">IF(E1981&gt;0,ROUND(E1981*'UCO e Filme'!$A$2,2),0)</f>
        <v>0</v>
      </c>
      <c r="N1981" s="22" t="n">
        <f aca="false">IF(I1981&gt;0,ROUND(I1981*'UCO e Filme'!$A$11,2),0)</f>
        <v>0</v>
      </c>
      <c r="O1981" s="22" t="n">
        <f aca="false">ROUND(L1981+M1981+N1981,2)</f>
        <v>542.33</v>
      </c>
    </row>
    <row r="1982" customFormat="false" ht="11.25" hidden="false" customHeight="true" outlineLevel="0" collapsed="false">
      <c r="A1982" s="17" t="n">
        <v>31003036</v>
      </c>
      <c r="B1982" s="17" t="s">
        <v>2007</v>
      </c>
      <c r="C1982" s="23" t="n">
        <v>1</v>
      </c>
      <c r="D1982" s="25" t="s">
        <v>436</v>
      </c>
      <c r="E1982" s="19"/>
      <c r="F1982" s="21" t="n">
        <v>2</v>
      </c>
      <c r="G1982" s="21" t="n">
        <v>5</v>
      </c>
      <c r="H1982" s="21"/>
      <c r="I1982" s="21"/>
      <c r="J1982" s="21"/>
      <c r="K1982" s="22" t="n">
        <f aca="false">INDEX('Porte Honorário'!B:D,MATCH(TabJud!D1982,'Porte Honorário'!A:A,0),1)</f>
        <v>1269.81</v>
      </c>
      <c r="L1982" s="22" t="n">
        <f aca="false">ROUND(C1982*K1982,2)</f>
        <v>1269.81</v>
      </c>
      <c r="M1982" s="22" t="n">
        <f aca="false">IF(E1982&gt;0,ROUND(E1982*'UCO e Filme'!$A$2,2),0)</f>
        <v>0</v>
      </c>
      <c r="N1982" s="22" t="n">
        <f aca="false">IF(I1982&gt;0,ROUND(I1982*'UCO e Filme'!$A$11,2),0)</f>
        <v>0</v>
      </c>
      <c r="O1982" s="22" t="n">
        <f aca="false">ROUND(L1982+M1982+N1982,2)</f>
        <v>1269.81</v>
      </c>
    </row>
    <row r="1983" customFormat="false" ht="11.25" hidden="false" customHeight="true" outlineLevel="0" collapsed="false">
      <c r="A1983" s="17" t="n">
        <v>31003044</v>
      </c>
      <c r="B1983" s="17" t="s">
        <v>2008</v>
      </c>
      <c r="C1983" s="23" t="n">
        <v>1</v>
      </c>
      <c r="D1983" s="25" t="s">
        <v>490</v>
      </c>
      <c r="E1983" s="19"/>
      <c r="F1983" s="21" t="n">
        <v>2</v>
      </c>
      <c r="G1983" s="21" t="n">
        <v>6</v>
      </c>
      <c r="H1983" s="21"/>
      <c r="I1983" s="21"/>
      <c r="J1983" s="21"/>
      <c r="K1983" s="22" t="n">
        <f aca="false">INDEX('Porte Honorário'!B:D,MATCH(TabJud!D1983,'Porte Honorário'!A:A,0),1)</f>
        <v>1409.1</v>
      </c>
      <c r="L1983" s="22" t="n">
        <f aca="false">ROUND(C1983*K1983,2)</f>
        <v>1409.1</v>
      </c>
      <c r="M1983" s="22" t="n">
        <f aca="false">IF(E1983&gt;0,ROUND(E1983*'UCO e Filme'!$A$2,2),0)</f>
        <v>0</v>
      </c>
      <c r="N1983" s="22" t="n">
        <f aca="false">IF(I1983&gt;0,ROUND(I1983*'UCO e Filme'!$A$11,2),0)</f>
        <v>0</v>
      </c>
      <c r="O1983" s="22" t="n">
        <f aca="false">ROUND(L1983+M1983+N1983,2)</f>
        <v>1409.1</v>
      </c>
    </row>
    <row r="1984" customFormat="false" ht="11.25" hidden="false" customHeight="true" outlineLevel="0" collapsed="false">
      <c r="A1984" s="17" t="n">
        <v>31003052</v>
      </c>
      <c r="B1984" s="17" t="s">
        <v>2009</v>
      </c>
      <c r="C1984" s="23" t="n">
        <v>1</v>
      </c>
      <c r="D1984" s="25" t="s">
        <v>335</v>
      </c>
      <c r="E1984" s="19"/>
      <c r="F1984" s="21" t="n">
        <v>2</v>
      </c>
      <c r="G1984" s="21" t="n">
        <v>5</v>
      </c>
      <c r="H1984" s="21"/>
      <c r="I1984" s="21"/>
      <c r="J1984" s="21"/>
      <c r="K1984" s="22" t="n">
        <f aca="false">INDEX('Porte Honorário'!B:D,MATCH(TabJud!D1984,'Porte Honorário'!A:A,0),1)</f>
        <v>1091.25</v>
      </c>
      <c r="L1984" s="22" t="n">
        <f aca="false">ROUND(C1984*K1984,2)</f>
        <v>1091.25</v>
      </c>
      <c r="M1984" s="22" t="n">
        <f aca="false">IF(E1984&gt;0,ROUND(E1984*'UCO e Filme'!$A$2,2),0)</f>
        <v>0</v>
      </c>
      <c r="N1984" s="22" t="n">
        <f aca="false">IF(I1984&gt;0,ROUND(I1984*'UCO e Filme'!$A$11,2),0)</f>
        <v>0</v>
      </c>
      <c r="O1984" s="22" t="n">
        <f aca="false">ROUND(L1984+M1984+N1984,2)</f>
        <v>1091.25</v>
      </c>
    </row>
    <row r="1985" customFormat="false" ht="11.25" hidden="false" customHeight="true" outlineLevel="0" collapsed="false">
      <c r="A1985" s="17" t="n">
        <v>31003060</v>
      </c>
      <c r="B1985" s="17" t="s">
        <v>2010</v>
      </c>
      <c r="C1985" s="23" t="n">
        <v>1</v>
      </c>
      <c r="D1985" s="25" t="s">
        <v>339</v>
      </c>
      <c r="E1985" s="19"/>
      <c r="F1985" s="21" t="n">
        <v>2</v>
      </c>
      <c r="G1985" s="21" t="n">
        <v>5</v>
      </c>
      <c r="H1985" s="21"/>
      <c r="I1985" s="21"/>
      <c r="J1985" s="21"/>
      <c r="K1985" s="22" t="n">
        <f aca="false">INDEX('Porte Honorário'!B:D,MATCH(TabJud!D1985,'Porte Honorário'!A:A,0),1)</f>
        <v>991.29</v>
      </c>
      <c r="L1985" s="22" t="n">
        <f aca="false">ROUND(C1985*K1985,2)</f>
        <v>991.29</v>
      </c>
      <c r="M1985" s="22" t="n">
        <f aca="false">IF(E1985&gt;0,ROUND(E1985*'UCO e Filme'!$A$2,2),0)</f>
        <v>0</v>
      </c>
      <c r="N1985" s="22" t="n">
        <f aca="false">IF(I1985&gt;0,ROUND(I1985*'UCO e Filme'!$A$11,2),0)</f>
        <v>0</v>
      </c>
      <c r="O1985" s="22" t="n">
        <f aca="false">ROUND(L1985+M1985+N1985,2)</f>
        <v>991.29</v>
      </c>
    </row>
    <row r="1986" customFormat="false" ht="11.25" hidden="false" customHeight="true" outlineLevel="0" collapsed="false">
      <c r="A1986" s="17" t="n">
        <v>31003079</v>
      </c>
      <c r="B1986" s="17" t="s">
        <v>2011</v>
      </c>
      <c r="C1986" s="23" t="n">
        <v>1</v>
      </c>
      <c r="D1986" s="25" t="s">
        <v>385</v>
      </c>
      <c r="E1986" s="19"/>
      <c r="F1986" s="21" t="n">
        <v>2</v>
      </c>
      <c r="G1986" s="21" t="n">
        <v>3</v>
      </c>
      <c r="H1986" s="21"/>
      <c r="I1986" s="21"/>
      <c r="J1986" s="21"/>
      <c r="K1986" s="22" t="n">
        <f aca="false">INDEX('Porte Honorário'!B:D,MATCH(TabJud!D1986,'Porte Honorário'!A:A,0),1)</f>
        <v>766.81</v>
      </c>
      <c r="L1986" s="22" t="n">
        <f aca="false">ROUND(C1986*K1986,2)</f>
        <v>766.81</v>
      </c>
      <c r="M1986" s="22" t="n">
        <f aca="false">IF(E1986&gt;0,ROUND(E1986*'UCO e Filme'!$A$2,2),0)</f>
        <v>0</v>
      </c>
      <c r="N1986" s="22" t="n">
        <f aca="false">IF(I1986&gt;0,ROUND(I1986*'UCO e Filme'!$A$11,2),0)</f>
        <v>0</v>
      </c>
      <c r="O1986" s="22" t="n">
        <f aca="false">ROUND(L1986+M1986+N1986,2)</f>
        <v>766.81</v>
      </c>
    </row>
    <row r="1987" customFormat="false" ht="11.25" hidden="false" customHeight="true" outlineLevel="0" collapsed="false">
      <c r="A1987" s="17" t="n">
        <v>31003087</v>
      </c>
      <c r="B1987" s="17" t="s">
        <v>2012</v>
      </c>
      <c r="C1987" s="23" t="n">
        <v>1</v>
      </c>
      <c r="D1987" s="25" t="s">
        <v>262</v>
      </c>
      <c r="E1987" s="19"/>
      <c r="F1987" s="21" t="n">
        <v>2</v>
      </c>
      <c r="G1987" s="21" t="n">
        <v>3</v>
      </c>
      <c r="H1987" s="21"/>
      <c r="I1987" s="21"/>
      <c r="J1987" s="21"/>
      <c r="K1987" s="22" t="n">
        <f aca="false">INDEX('Porte Honorário'!B:D,MATCH(TabJud!D1987,'Porte Honorário'!A:A,0),1)</f>
        <v>1635.2</v>
      </c>
      <c r="L1987" s="22" t="n">
        <f aca="false">ROUND(C1987*K1987,2)</f>
        <v>1635.2</v>
      </c>
      <c r="M1987" s="22" t="n">
        <f aca="false">IF(E1987&gt;0,ROUND(E1987*'UCO e Filme'!$A$2,2),0)</f>
        <v>0</v>
      </c>
      <c r="N1987" s="22" t="n">
        <f aca="false">IF(I1987&gt;0,ROUND(I1987*'UCO e Filme'!$A$11,2),0)</f>
        <v>0</v>
      </c>
      <c r="O1987" s="22" t="n">
        <f aca="false">ROUND(L1987+M1987+N1987,2)</f>
        <v>1635.2</v>
      </c>
    </row>
    <row r="1988" customFormat="false" ht="11.25" hidden="false" customHeight="true" outlineLevel="0" collapsed="false">
      <c r="A1988" s="17" t="n">
        <v>31003095</v>
      </c>
      <c r="B1988" s="17" t="s">
        <v>2013</v>
      </c>
      <c r="C1988" s="23" t="n">
        <v>1</v>
      </c>
      <c r="D1988" s="25" t="s">
        <v>449</v>
      </c>
      <c r="E1988" s="19"/>
      <c r="F1988" s="21" t="n">
        <v>2</v>
      </c>
      <c r="G1988" s="21" t="n">
        <v>4</v>
      </c>
      <c r="H1988" s="21"/>
      <c r="I1988" s="21"/>
      <c r="J1988" s="21"/>
      <c r="K1988" s="22" t="n">
        <f aca="false">INDEX('Porte Honorário'!B:D,MATCH(TabJud!D1988,'Porte Honorário'!A:A,0),1)</f>
        <v>1171.51</v>
      </c>
      <c r="L1988" s="22" t="n">
        <f aca="false">ROUND(C1988*K1988,2)</f>
        <v>1171.51</v>
      </c>
      <c r="M1988" s="22" t="n">
        <f aca="false">IF(E1988&gt;0,ROUND(E1988*'UCO e Filme'!$A$2,2),0)</f>
        <v>0</v>
      </c>
      <c r="N1988" s="22" t="n">
        <f aca="false">IF(I1988&gt;0,ROUND(I1988*'UCO e Filme'!$A$11,2),0)</f>
        <v>0</v>
      </c>
      <c r="O1988" s="22" t="n">
        <f aca="false">ROUND(L1988+M1988+N1988,2)</f>
        <v>1171.51</v>
      </c>
    </row>
    <row r="1989" customFormat="false" ht="11.25" hidden="false" customHeight="true" outlineLevel="0" collapsed="false">
      <c r="A1989" s="17" t="n">
        <v>31003109</v>
      </c>
      <c r="B1989" s="17" t="s">
        <v>2014</v>
      </c>
      <c r="C1989" s="23" t="n">
        <v>1</v>
      </c>
      <c r="D1989" s="25" t="s">
        <v>473</v>
      </c>
      <c r="E1989" s="19"/>
      <c r="F1989" s="21" t="n">
        <v>2</v>
      </c>
      <c r="G1989" s="21" t="n">
        <v>4</v>
      </c>
      <c r="H1989" s="21"/>
      <c r="I1989" s="21"/>
      <c r="J1989" s="21"/>
      <c r="K1989" s="22" t="n">
        <f aca="false">INDEX('Porte Honorário'!B:D,MATCH(TabJud!D1989,'Porte Honorário'!A:A,0),1)</f>
        <v>1491.02</v>
      </c>
      <c r="L1989" s="22" t="n">
        <f aca="false">ROUND(C1989*K1989,2)</f>
        <v>1491.02</v>
      </c>
      <c r="M1989" s="22" t="n">
        <f aca="false">IF(E1989&gt;0,ROUND(E1989*'UCO e Filme'!$A$2,2),0)</f>
        <v>0</v>
      </c>
      <c r="N1989" s="22" t="n">
        <f aca="false">IF(I1989&gt;0,ROUND(I1989*'UCO e Filme'!$A$11,2),0)</f>
        <v>0</v>
      </c>
      <c r="O1989" s="22" t="n">
        <f aca="false">ROUND(L1989+M1989+N1989,2)</f>
        <v>1491.02</v>
      </c>
    </row>
    <row r="1990" customFormat="false" ht="11.25" hidden="false" customHeight="true" outlineLevel="0" collapsed="false">
      <c r="A1990" s="17" t="n">
        <v>31003117</v>
      </c>
      <c r="B1990" s="17" t="s">
        <v>2015</v>
      </c>
      <c r="C1990" s="23" t="n">
        <v>1</v>
      </c>
      <c r="D1990" s="25" t="s">
        <v>449</v>
      </c>
      <c r="E1990" s="19"/>
      <c r="F1990" s="21" t="n">
        <v>2</v>
      </c>
      <c r="G1990" s="21" t="n">
        <v>4</v>
      </c>
      <c r="H1990" s="21"/>
      <c r="I1990" s="21"/>
      <c r="J1990" s="21"/>
      <c r="K1990" s="22" t="n">
        <f aca="false">INDEX('Porte Honorário'!B:D,MATCH(TabJud!D1990,'Porte Honorário'!A:A,0),1)</f>
        <v>1171.51</v>
      </c>
      <c r="L1990" s="22" t="n">
        <f aca="false">ROUND(C1990*K1990,2)</f>
        <v>1171.51</v>
      </c>
      <c r="M1990" s="22" t="n">
        <f aca="false">IF(E1990&gt;0,ROUND(E1990*'UCO e Filme'!$A$2,2),0)</f>
        <v>0</v>
      </c>
      <c r="N1990" s="22" t="n">
        <f aca="false">IF(I1990&gt;0,ROUND(I1990*'UCO e Filme'!$A$11,2),0)</f>
        <v>0</v>
      </c>
      <c r="O1990" s="22" t="n">
        <f aca="false">ROUND(L1990+M1990+N1990,2)</f>
        <v>1171.51</v>
      </c>
    </row>
    <row r="1991" customFormat="false" ht="11.25" hidden="false" customHeight="true" outlineLevel="0" collapsed="false">
      <c r="A1991" s="17" t="n">
        <v>31003125</v>
      </c>
      <c r="B1991" s="17" t="s">
        <v>2016</v>
      </c>
      <c r="C1991" s="23" t="n">
        <v>1</v>
      </c>
      <c r="D1991" s="25" t="s">
        <v>473</v>
      </c>
      <c r="E1991" s="19"/>
      <c r="F1991" s="21" t="n">
        <v>2</v>
      </c>
      <c r="G1991" s="21" t="n">
        <v>4</v>
      </c>
      <c r="H1991" s="21"/>
      <c r="I1991" s="21"/>
      <c r="J1991" s="21"/>
      <c r="K1991" s="22" t="n">
        <f aca="false">INDEX('Porte Honorário'!B:D,MATCH(TabJud!D1991,'Porte Honorário'!A:A,0),1)</f>
        <v>1491.02</v>
      </c>
      <c r="L1991" s="22" t="n">
        <f aca="false">ROUND(C1991*K1991,2)</f>
        <v>1491.02</v>
      </c>
      <c r="M1991" s="22" t="n">
        <f aca="false">IF(E1991&gt;0,ROUND(E1991*'UCO e Filme'!$A$2,2),0)</f>
        <v>0</v>
      </c>
      <c r="N1991" s="22" t="n">
        <f aca="false">IF(I1991&gt;0,ROUND(I1991*'UCO e Filme'!$A$11,2),0)</f>
        <v>0</v>
      </c>
      <c r="O1991" s="22" t="n">
        <f aca="false">ROUND(L1991+M1991+N1991,2)</f>
        <v>1491.02</v>
      </c>
    </row>
    <row r="1992" customFormat="false" ht="11.25" hidden="false" customHeight="true" outlineLevel="0" collapsed="false">
      <c r="A1992" s="17" t="n">
        <v>31003133</v>
      </c>
      <c r="B1992" s="17" t="s">
        <v>2017</v>
      </c>
      <c r="C1992" s="23" t="n">
        <v>1</v>
      </c>
      <c r="D1992" s="25" t="s">
        <v>490</v>
      </c>
      <c r="E1992" s="19"/>
      <c r="F1992" s="21" t="n">
        <v>2</v>
      </c>
      <c r="G1992" s="21" t="n">
        <v>6</v>
      </c>
      <c r="H1992" s="21"/>
      <c r="I1992" s="21"/>
      <c r="J1992" s="21"/>
      <c r="K1992" s="22" t="n">
        <f aca="false">INDEX('Porte Honorário'!B:D,MATCH(TabJud!D1992,'Porte Honorário'!A:A,0),1)</f>
        <v>1409.1</v>
      </c>
      <c r="L1992" s="22" t="n">
        <f aca="false">ROUND(C1992*K1992,2)</f>
        <v>1409.1</v>
      </c>
      <c r="M1992" s="22" t="n">
        <f aca="false">IF(E1992&gt;0,ROUND(E1992*'UCO e Filme'!$A$2,2),0)</f>
        <v>0</v>
      </c>
      <c r="N1992" s="22" t="n">
        <f aca="false">IF(I1992&gt;0,ROUND(I1992*'UCO e Filme'!$A$11,2),0)</f>
        <v>0</v>
      </c>
      <c r="O1992" s="22" t="n">
        <f aca="false">ROUND(L1992+M1992+N1992,2)</f>
        <v>1409.1</v>
      </c>
    </row>
    <row r="1993" customFormat="false" ht="11.25" hidden="false" customHeight="true" outlineLevel="0" collapsed="false">
      <c r="A1993" s="17" t="n">
        <v>31003141</v>
      </c>
      <c r="B1993" s="17" t="s">
        <v>2018</v>
      </c>
      <c r="C1993" s="23" t="n">
        <v>1</v>
      </c>
      <c r="D1993" s="25" t="s">
        <v>339</v>
      </c>
      <c r="E1993" s="19"/>
      <c r="F1993" s="21" t="n">
        <v>2</v>
      </c>
      <c r="G1993" s="21" t="n">
        <v>6</v>
      </c>
      <c r="H1993" s="21"/>
      <c r="I1993" s="21"/>
      <c r="J1993" s="21"/>
      <c r="K1993" s="22" t="n">
        <f aca="false">INDEX('Porte Honorário'!B:D,MATCH(TabJud!D1993,'Porte Honorário'!A:A,0),1)</f>
        <v>991.29</v>
      </c>
      <c r="L1993" s="22" t="n">
        <f aca="false">ROUND(C1993*K1993,2)</f>
        <v>991.29</v>
      </c>
      <c r="M1993" s="22" t="n">
        <f aca="false">IF(E1993&gt;0,ROUND(E1993*'UCO e Filme'!$A$2,2),0)</f>
        <v>0</v>
      </c>
      <c r="N1993" s="22" t="n">
        <f aca="false">IF(I1993&gt;0,ROUND(I1993*'UCO e Filme'!$A$11,2),0)</f>
        <v>0</v>
      </c>
      <c r="O1993" s="22" t="n">
        <f aca="false">ROUND(L1993+M1993+N1993,2)</f>
        <v>991.29</v>
      </c>
    </row>
    <row r="1994" customFormat="false" ht="11.25" hidden="false" customHeight="true" outlineLevel="0" collapsed="false">
      <c r="A1994" s="17" t="n">
        <v>31003150</v>
      </c>
      <c r="B1994" s="17" t="s">
        <v>2019</v>
      </c>
      <c r="C1994" s="23" t="n">
        <v>1</v>
      </c>
      <c r="D1994" s="25" t="s">
        <v>310</v>
      </c>
      <c r="E1994" s="19"/>
      <c r="F1994" s="21" t="n">
        <v>2</v>
      </c>
      <c r="G1994" s="21" t="n">
        <v>4</v>
      </c>
      <c r="H1994" s="21"/>
      <c r="I1994" s="21"/>
      <c r="J1994" s="21"/>
      <c r="K1994" s="22" t="n">
        <f aca="false">INDEX('Porte Honorário'!B:D,MATCH(TabJud!D1994,'Porte Honorário'!A:A,0),1)</f>
        <v>802.86</v>
      </c>
      <c r="L1994" s="22" t="n">
        <f aca="false">ROUND(C1994*K1994,2)</f>
        <v>802.86</v>
      </c>
      <c r="M1994" s="22" t="n">
        <f aca="false">IF(E1994&gt;0,ROUND(E1994*'UCO e Filme'!$A$2,2),0)</f>
        <v>0</v>
      </c>
      <c r="N1994" s="22" t="n">
        <f aca="false">IF(I1994&gt;0,ROUND(I1994*'UCO e Filme'!$A$11,2),0)</f>
        <v>0</v>
      </c>
      <c r="O1994" s="22" t="n">
        <f aca="false">ROUND(L1994+M1994+N1994,2)</f>
        <v>802.86</v>
      </c>
    </row>
    <row r="1995" customFormat="false" ht="11.25" hidden="false" customHeight="true" outlineLevel="0" collapsed="false">
      <c r="A1995" s="17" t="n">
        <v>31003168</v>
      </c>
      <c r="B1995" s="17" t="s">
        <v>2020</v>
      </c>
      <c r="C1995" s="23" t="n">
        <v>1</v>
      </c>
      <c r="D1995" s="25" t="s">
        <v>449</v>
      </c>
      <c r="E1995" s="19"/>
      <c r="F1995" s="21" t="n">
        <v>2</v>
      </c>
      <c r="G1995" s="21" t="n">
        <v>6</v>
      </c>
      <c r="H1995" s="21"/>
      <c r="I1995" s="21"/>
      <c r="J1995" s="21"/>
      <c r="K1995" s="22" t="n">
        <f aca="false">INDEX('Porte Honorário'!B:D,MATCH(TabJud!D1995,'Porte Honorário'!A:A,0),1)</f>
        <v>1171.51</v>
      </c>
      <c r="L1995" s="22" t="n">
        <f aca="false">ROUND(C1995*K1995,2)</f>
        <v>1171.51</v>
      </c>
      <c r="M1995" s="22" t="n">
        <f aca="false">IF(E1995&gt;0,ROUND(E1995*'UCO e Filme'!$A$2,2),0)</f>
        <v>0</v>
      </c>
      <c r="N1995" s="22" t="n">
        <f aca="false">IF(I1995&gt;0,ROUND(I1995*'UCO e Filme'!$A$11,2),0)</f>
        <v>0</v>
      </c>
      <c r="O1995" s="22" t="n">
        <f aca="false">ROUND(L1995+M1995+N1995,2)</f>
        <v>1171.51</v>
      </c>
    </row>
    <row r="1996" customFormat="false" ht="11.25" hidden="false" customHeight="true" outlineLevel="0" collapsed="false">
      <c r="A1996" s="17" t="n">
        <v>31003176</v>
      </c>
      <c r="B1996" s="17" t="s">
        <v>2021</v>
      </c>
      <c r="C1996" s="23" t="n">
        <v>1</v>
      </c>
      <c r="D1996" s="25" t="s">
        <v>335</v>
      </c>
      <c r="E1996" s="19"/>
      <c r="F1996" s="21" t="n">
        <v>2</v>
      </c>
      <c r="G1996" s="21" t="n">
        <v>5</v>
      </c>
      <c r="H1996" s="21"/>
      <c r="I1996" s="21"/>
      <c r="J1996" s="21"/>
      <c r="K1996" s="22" t="n">
        <f aca="false">INDEX('Porte Honorário'!B:D,MATCH(TabJud!D1996,'Porte Honorário'!A:A,0),1)</f>
        <v>1091.25</v>
      </c>
      <c r="L1996" s="22" t="n">
        <f aca="false">ROUND(C1996*K1996,2)</f>
        <v>1091.25</v>
      </c>
      <c r="M1996" s="22" t="n">
        <f aca="false">IF(E1996&gt;0,ROUND(E1996*'UCO e Filme'!$A$2,2),0)</f>
        <v>0</v>
      </c>
      <c r="N1996" s="22" t="n">
        <f aca="false">IF(I1996&gt;0,ROUND(I1996*'UCO e Filme'!$A$11,2),0)</f>
        <v>0</v>
      </c>
      <c r="O1996" s="22" t="n">
        <f aca="false">ROUND(L1996+M1996+N1996,2)</f>
        <v>1091.25</v>
      </c>
    </row>
    <row r="1997" customFormat="false" ht="11.25" hidden="false" customHeight="true" outlineLevel="0" collapsed="false">
      <c r="A1997" s="17" t="n">
        <v>31003184</v>
      </c>
      <c r="B1997" s="17" t="s">
        <v>2022</v>
      </c>
      <c r="C1997" s="23" t="n">
        <v>1</v>
      </c>
      <c r="D1997" s="25" t="s">
        <v>490</v>
      </c>
      <c r="E1997" s="19"/>
      <c r="F1997" s="21" t="n">
        <v>2</v>
      </c>
      <c r="G1997" s="21" t="n">
        <v>6</v>
      </c>
      <c r="H1997" s="21"/>
      <c r="I1997" s="21"/>
      <c r="J1997" s="21"/>
      <c r="K1997" s="22" t="n">
        <f aca="false">INDEX('Porte Honorário'!B:D,MATCH(TabJud!D1997,'Porte Honorário'!A:A,0),1)</f>
        <v>1409.1</v>
      </c>
      <c r="L1997" s="22" t="n">
        <f aca="false">ROUND(C1997*K1997,2)</f>
        <v>1409.1</v>
      </c>
      <c r="M1997" s="22" t="n">
        <f aca="false">IF(E1997&gt;0,ROUND(E1997*'UCO e Filme'!$A$2,2),0)</f>
        <v>0</v>
      </c>
      <c r="N1997" s="22" t="n">
        <f aca="false">IF(I1997&gt;0,ROUND(I1997*'UCO e Filme'!$A$11,2),0)</f>
        <v>0</v>
      </c>
      <c r="O1997" s="22" t="n">
        <f aca="false">ROUND(L1997+M1997+N1997,2)</f>
        <v>1409.1</v>
      </c>
    </row>
    <row r="1998" customFormat="false" ht="11.25" hidden="false" customHeight="true" outlineLevel="0" collapsed="false">
      <c r="A1998" s="17" t="n">
        <v>31003192</v>
      </c>
      <c r="B1998" s="17" t="s">
        <v>2023</v>
      </c>
      <c r="C1998" s="23" t="n">
        <v>1</v>
      </c>
      <c r="D1998" s="25" t="s">
        <v>436</v>
      </c>
      <c r="E1998" s="19"/>
      <c r="F1998" s="21" t="n">
        <v>2</v>
      </c>
      <c r="G1998" s="21" t="n">
        <v>6</v>
      </c>
      <c r="H1998" s="21"/>
      <c r="I1998" s="21"/>
      <c r="J1998" s="21"/>
      <c r="K1998" s="22" t="n">
        <f aca="false">INDEX('Porte Honorário'!B:D,MATCH(TabJud!D1998,'Porte Honorário'!A:A,0),1)</f>
        <v>1269.81</v>
      </c>
      <c r="L1998" s="22" t="n">
        <f aca="false">ROUND(C1998*K1998,2)</f>
        <v>1269.81</v>
      </c>
      <c r="M1998" s="22" t="n">
        <f aca="false">IF(E1998&gt;0,ROUND(E1998*'UCO e Filme'!$A$2,2),0)</f>
        <v>0</v>
      </c>
      <c r="N1998" s="22" t="n">
        <f aca="false">IF(I1998&gt;0,ROUND(I1998*'UCO e Filme'!$A$11,2),0)</f>
        <v>0</v>
      </c>
      <c r="O1998" s="22" t="n">
        <f aca="false">ROUND(L1998+M1998+N1998,2)</f>
        <v>1269.81</v>
      </c>
    </row>
    <row r="1999" customFormat="false" ht="11.25" hidden="false" customHeight="true" outlineLevel="0" collapsed="false">
      <c r="A1999" s="17" t="n">
        <v>31003206</v>
      </c>
      <c r="B1999" s="17" t="s">
        <v>2024</v>
      </c>
      <c r="C1999" s="23" t="n">
        <v>1</v>
      </c>
      <c r="D1999" s="25" t="s">
        <v>82</v>
      </c>
      <c r="E1999" s="19"/>
      <c r="F1999" s="21"/>
      <c r="G1999" s="21" t="n">
        <v>0</v>
      </c>
      <c r="H1999" s="21"/>
      <c r="I1999" s="21"/>
      <c r="J1999" s="21"/>
      <c r="K1999" s="22" t="n">
        <f aca="false">INDEX('Porte Honorário'!B:D,MATCH(TabJud!D1999,'Porte Honorário'!A:A,0),1)</f>
        <v>88.48</v>
      </c>
      <c r="L1999" s="22" t="n">
        <f aca="false">ROUND(C1999*K1999,2)</f>
        <v>88.48</v>
      </c>
      <c r="M1999" s="22" t="n">
        <f aca="false">IF(E1999&gt;0,ROUND(E1999*'UCO e Filme'!$A$2,2),0)</f>
        <v>0</v>
      </c>
      <c r="N1999" s="22" t="n">
        <f aca="false">IF(I1999&gt;0,ROUND(I1999*'UCO e Filme'!$A$11,2),0)</f>
        <v>0</v>
      </c>
      <c r="O1999" s="22" t="n">
        <f aca="false">ROUND(L1999+M1999+N1999,2)</f>
        <v>88.48</v>
      </c>
    </row>
    <row r="2000" customFormat="false" ht="11.25" hidden="false" customHeight="true" outlineLevel="0" collapsed="false">
      <c r="A2000" s="17" t="n">
        <v>31003214</v>
      </c>
      <c r="B2000" s="17" t="s">
        <v>2025</v>
      </c>
      <c r="C2000" s="23" t="n">
        <v>1</v>
      </c>
      <c r="D2000" s="25" t="s">
        <v>385</v>
      </c>
      <c r="E2000" s="19"/>
      <c r="F2000" s="21" t="n">
        <v>1</v>
      </c>
      <c r="G2000" s="21" t="n">
        <v>3</v>
      </c>
      <c r="H2000" s="21"/>
      <c r="I2000" s="21"/>
      <c r="J2000" s="21"/>
      <c r="K2000" s="22" t="n">
        <f aca="false">INDEX('Porte Honorário'!B:D,MATCH(TabJud!D2000,'Porte Honorário'!A:A,0),1)</f>
        <v>766.81</v>
      </c>
      <c r="L2000" s="22" t="n">
        <f aca="false">ROUND(C2000*K2000,2)</f>
        <v>766.81</v>
      </c>
      <c r="M2000" s="22" t="n">
        <f aca="false">IF(E2000&gt;0,ROUND(E2000*'UCO e Filme'!$A$2,2),0)</f>
        <v>0</v>
      </c>
      <c r="N2000" s="22" t="n">
        <f aca="false">IF(I2000&gt;0,ROUND(I2000*'UCO e Filme'!$A$11,2),0)</f>
        <v>0</v>
      </c>
      <c r="O2000" s="22" t="n">
        <f aca="false">ROUND(L2000+M2000+N2000,2)</f>
        <v>766.81</v>
      </c>
    </row>
    <row r="2001" customFormat="false" ht="11.25" hidden="false" customHeight="true" outlineLevel="0" collapsed="false">
      <c r="A2001" s="17" t="n">
        <v>31003230</v>
      </c>
      <c r="B2001" s="17" t="s">
        <v>2026</v>
      </c>
      <c r="C2001" s="23" t="n">
        <v>1</v>
      </c>
      <c r="D2001" s="25" t="s">
        <v>385</v>
      </c>
      <c r="E2001" s="19"/>
      <c r="F2001" s="21" t="n">
        <v>1</v>
      </c>
      <c r="G2001" s="21" t="n">
        <v>4</v>
      </c>
      <c r="H2001" s="21"/>
      <c r="I2001" s="21"/>
      <c r="J2001" s="21"/>
      <c r="K2001" s="22" t="n">
        <f aca="false">INDEX('Porte Honorário'!B:D,MATCH(TabJud!D2001,'Porte Honorário'!A:A,0),1)</f>
        <v>766.81</v>
      </c>
      <c r="L2001" s="22" t="n">
        <f aca="false">ROUND(C2001*K2001,2)</f>
        <v>766.81</v>
      </c>
      <c r="M2001" s="22" t="n">
        <f aca="false">IF(E2001&gt;0,ROUND(E2001*'UCO e Filme'!$A$2,2),0)</f>
        <v>0</v>
      </c>
      <c r="N2001" s="22" t="n">
        <f aca="false">IF(I2001&gt;0,ROUND(I2001*'UCO e Filme'!$A$11,2),0)</f>
        <v>0</v>
      </c>
      <c r="O2001" s="22" t="n">
        <f aca="false">ROUND(L2001+M2001+N2001,2)</f>
        <v>766.81</v>
      </c>
    </row>
    <row r="2002" customFormat="false" ht="11.25" hidden="false" customHeight="true" outlineLevel="0" collapsed="false">
      <c r="A2002" s="17" t="n">
        <v>31003249</v>
      </c>
      <c r="B2002" s="17" t="s">
        <v>2027</v>
      </c>
      <c r="C2002" s="23" t="n">
        <v>1</v>
      </c>
      <c r="D2002" s="25" t="s">
        <v>385</v>
      </c>
      <c r="E2002" s="19"/>
      <c r="F2002" s="21" t="n">
        <v>1</v>
      </c>
      <c r="G2002" s="21" t="n">
        <v>3</v>
      </c>
      <c r="H2002" s="21"/>
      <c r="I2002" s="21"/>
      <c r="J2002" s="21"/>
      <c r="K2002" s="22" t="n">
        <f aca="false">INDEX('Porte Honorário'!B:D,MATCH(TabJud!D2002,'Porte Honorário'!A:A,0),1)</f>
        <v>766.81</v>
      </c>
      <c r="L2002" s="22" t="n">
        <f aca="false">ROUND(C2002*K2002,2)</f>
        <v>766.81</v>
      </c>
      <c r="M2002" s="22" t="n">
        <f aca="false">IF(E2002&gt;0,ROUND(E2002*'UCO e Filme'!$A$2,2),0)</f>
        <v>0</v>
      </c>
      <c r="N2002" s="22" t="n">
        <f aca="false">IF(I2002&gt;0,ROUND(I2002*'UCO e Filme'!$A$11,2),0)</f>
        <v>0</v>
      </c>
      <c r="O2002" s="22" t="n">
        <f aca="false">ROUND(L2002+M2002+N2002,2)</f>
        <v>766.81</v>
      </c>
    </row>
    <row r="2003" customFormat="false" ht="11.25" hidden="false" customHeight="true" outlineLevel="0" collapsed="false">
      <c r="A2003" s="17" t="n">
        <v>31003257</v>
      </c>
      <c r="B2003" s="17" t="s">
        <v>2028</v>
      </c>
      <c r="C2003" s="23" t="n">
        <v>1</v>
      </c>
      <c r="D2003" s="25" t="s">
        <v>296</v>
      </c>
      <c r="E2003" s="19" t="n">
        <v>17.4</v>
      </c>
      <c r="F2003" s="21"/>
      <c r="G2003" s="21" t="n">
        <v>2</v>
      </c>
      <c r="H2003" s="21"/>
      <c r="I2003" s="21"/>
      <c r="J2003" s="21"/>
      <c r="K2003" s="22" t="n">
        <f aca="false">INDEX('Porte Honorário'!B:D,MATCH(TabJud!D2003,'Porte Honorário'!A:A,0),1)</f>
        <v>709.46</v>
      </c>
      <c r="L2003" s="22" t="n">
        <f aca="false">ROUND(C2003*K2003,2)</f>
        <v>709.46</v>
      </c>
      <c r="M2003" s="22" t="n">
        <f aca="false">IF(E2003&gt;0,ROUND(E2003*'UCO e Filme'!$A$2,2),0)</f>
        <v>328.16</v>
      </c>
      <c r="N2003" s="22" t="n">
        <f aca="false">IF(I2003&gt;0,ROUND(I2003*'UCO e Filme'!$A$11,2),0)</f>
        <v>0</v>
      </c>
      <c r="O2003" s="22" t="n">
        <f aca="false">ROUND(L2003+M2003+N2003,2)</f>
        <v>1037.62</v>
      </c>
    </row>
    <row r="2004" customFormat="false" ht="11.25" hidden="false" customHeight="true" outlineLevel="0" collapsed="false">
      <c r="A2004" s="17" t="n">
        <v>31003265</v>
      </c>
      <c r="B2004" s="17" t="s">
        <v>2029</v>
      </c>
      <c r="C2004" s="23" t="n">
        <v>1</v>
      </c>
      <c r="D2004" s="25" t="s">
        <v>310</v>
      </c>
      <c r="E2004" s="19"/>
      <c r="F2004" s="21" t="n">
        <v>2</v>
      </c>
      <c r="G2004" s="21" t="n">
        <v>4</v>
      </c>
      <c r="H2004" s="21"/>
      <c r="I2004" s="21"/>
      <c r="J2004" s="21"/>
      <c r="K2004" s="22" t="n">
        <f aca="false">INDEX('Porte Honorário'!B:D,MATCH(TabJud!D2004,'Porte Honorário'!A:A,0),1)</f>
        <v>802.86</v>
      </c>
      <c r="L2004" s="22" t="n">
        <f aca="false">ROUND(C2004*K2004,2)</f>
        <v>802.86</v>
      </c>
      <c r="M2004" s="22" t="n">
        <f aca="false">IF(E2004&gt;0,ROUND(E2004*'UCO e Filme'!$A$2,2),0)</f>
        <v>0</v>
      </c>
      <c r="N2004" s="22" t="n">
        <f aca="false">IF(I2004&gt;0,ROUND(I2004*'UCO e Filme'!$A$11,2),0)</f>
        <v>0</v>
      </c>
      <c r="O2004" s="22" t="n">
        <f aca="false">ROUND(L2004+M2004+N2004,2)</f>
        <v>802.86</v>
      </c>
    </row>
    <row r="2005" customFormat="false" ht="11.25" hidden="false" customHeight="true" outlineLevel="0" collapsed="false">
      <c r="A2005" s="17" t="n">
        <v>31003273</v>
      </c>
      <c r="B2005" s="17" t="s">
        <v>2030</v>
      </c>
      <c r="C2005" s="23" t="n">
        <v>1</v>
      </c>
      <c r="D2005" s="25" t="s">
        <v>264</v>
      </c>
      <c r="E2005" s="19"/>
      <c r="F2005" s="21" t="n">
        <v>2</v>
      </c>
      <c r="G2005" s="21" t="n">
        <v>4</v>
      </c>
      <c r="H2005" s="21"/>
      <c r="I2005" s="21"/>
      <c r="J2005" s="21"/>
      <c r="K2005" s="22" t="n">
        <f aca="false">INDEX('Porte Honorário'!B:D,MATCH(TabJud!D2005,'Porte Honorário'!A:A,0),1)</f>
        <v>852.02</v>
      </c>
      <c r="L2005" s="22" t="n">
        <f aca="false">ROUND(C2005*K2005,2)</f>
        <v>852.02</v>
      </c>
      <c r="M2005" s="22" t="n">
        <f aca="false">IF(E2005&gt;0,ROUND(E2005*'UCO e Filme'!$A$2,2),0)</f>
        <v>0</v>
      </c>
      <c r="N2005" s="22" t="n">
        <f aca="false">IF(I2005&gt;0,ROUND(I2005*'UCO e Filme'!$A$11,2),0)</f>
        <v>0</v>
      </c>
      <c r="O2005" s="22" t="n">
        <f aca="false">ROUND(L2005+M2005+N2005,2)</f>
        <v>852.02</v>
      </c>
    </row>
    <row r="2006" customFormat="false" ht="11.25" hidden="false" customHeight="true" outlineLevel="0" collapsed="false">
      <c r="A2006" s="17" t="n">
        <v>31003281</v>
      </c>
      <c r="B2006" s="17" t="s">
        <v>2031</v>
      </c>
      <c r="C2006" s="23" t="n">
        <v>1</v>
      </c>
      <c r="D2006" s="25" t="s">
        <v>310</v>
      </c>
      <c r="E2006" s="19"/>
      <c r="F2006" s="21" t="n">
        <v>2</v>
      </c>
      <c r="G2006" s="21" t="n">
        <v>4</v>
      </c>
      <c r="H2006" s="21"/>
      <c r="I2006" s="21"/>
      <c r="J2006" s="21"/>
      <c r="K2006" s="22" t="n">
        <f aca="false">INDEX('Porte Honorário'!B:D,MATCH(TabJud!D2006,'Porte Honorário'!A:A,0),1)</f>
        <v>802.86</v>
      </c>
      <c r="L2006" s="22" t="n">
        <f aca="false">ROUND(C2006*K2006,2)</f>
        <v>802.86</v>
      </c>
      <c r="M2006" s="22" t="n">
        <f aca="false">IF(E2006&gt;0,ROUND(E2006*'UCO e Filme'!$A$2,2),0)</f>
        <v>0</v>
      </c>
      <c r="N2006" s="22" t="n">
        <f aca="false">IF(I2006&gt;0,ROUND(I2006*'UCO e Filme'!$A$11,2),0)</f>
        <v>0</v>
      </c>
      <c r="O2006" s="22" t="n">
        <f aca="false">ROUND(L2006+M2006+N2006,2)</f>
        <v>802.86</v>
      </c>
    </row>
    <row r="2007" customFormat="false" ht="11.25" hidden="false" customHeight="true" outlineLevel="0" collapsed="false">
      <c r="A2007" s="17" t="n">
        <v>31003290</v>
      </c>
      <c r="B2007" s="17" t="s">
        <v>2032</v>
      </c>
      <c r="C2007" s="23" t="n">
        <v>1</v>
      </c>
      <c r="D2007" s="25" t="s">
        <v>385</v>
      </c>
      <c r="E2007" s="19"/>
      <c r="F2007" s="21" t="n">
        <v>2</v>
      </c>
      <c r="G2007" s="21" t="n">
        <v>3</v>
      </c>
      <c r="H2007" s="21"/>
      <c r="I2007" s="21"/>
      <c r="J2007" s="21"/>
      <c r="K2007" s="22" t="n">
        <f aca="false">INDEX('Porte Honorário'!B:D,MATCH(TabJud!D2007,'Porte Honorário'!A:A,0),1)</f>
        <v>766.81</v>
      </c>
      <c r="L2007" s="22" t="n">
        <f aca="false">ROUND(C2007*K2007,2)</f>
        <v>766.81</v>
      </c>
      <c r="M2007" s="22" t="n">
        <f aca="false">IF(E2007&gt;0,ROUND(E2007*'UCO e Filme'!$A$2,2),0)</f>
        <v>0</v>
      </c>
      <c r="N2007" s="22" t="n">
        <f aca="false">IF(I2007&gt;0,ROUND(I2007*'UCO e Filme'!$A$11,2),0)</f>
        <v>0</v>
      </c>
      <c r="O2007" s="22" t="n">
        <f aca="false">ROUND(L2007+M2007+N2007,2)</f>
        <v>766.81</v>
      </c>
    </row>
    <row r="2008" customFormat="false" ht="11.25" hidden="false" customHeight="true" outlineLevel="0" collapsed="false">
      <c r="A2008" s="17" t="n">
        <v>31003303</v>
      </c>
      <c r="B2008" s="17" t="s">
        <v>2033</v>
      </c>
      <c r="C2008" s="23" t="n">
        <v>1</v>
      </c>
      <c r="D2008" s="25" t="s">
        <v>449</v>
      </c>
      <c r="E2008" s="19"/>
      <c r="F2008" s="21" t="n">
        <v>2</v>
      </c>
      <c r="G2008" s="21" t="n">
        <v>5</v>
      </c>
      <c r="H2008" s="21"/>
      <c r="I2008" s="21"/>
      <c r="J2008" s="21"/>
      <c r="K2008" s="22" t="n">
        <f aca="false">INDEX('Porte Honorário'!B:D,MATCH(TabJud!D2008,'Porte Honorário'!A:A,0),1)</f>
        <v>1171.51</v>
      </c>
      <c r="L2008" s="22" t="n">
        <f aca="false">ROUND(C2008*K2008,2)</f>
        <v>1171.51</v>
      </c>
      <c r="M2008" s="22" t="n">
        <f aca="false">IF(E2008&gt;0,ROUND(E2008*'UCO e Filme'!$A$2,2),0)</f>
        <v>0</v>
      </c>
      <c r="N2008" s="22" t="n">
        <f aca="false">IF(I2008&gt;0,ROUND(I2008*'UCO e Filme'!$A$11,2),0)</f>
        <v>0</v>
      </c>
      <c r="O2008" s="22" t="n">
        <f aca="false">ROUND(L2008+M2008+N2008,2)</f>
        <v>1171.51</v>
      </c>
    </row>
    <row r="2009" customFormat="false" ht="11.25" hidden="false" customHeight="true" outlineLevel="0" collapsed="false">
      <c r="A2009" s="17" t="n">
        <v>31003311</v>
      </c>
      <c r="B2009" s="17" t="s">
        <v>2034</v>
      </c>
      <c r="C2009" s="23" t="n">
        <v>1</v>
      </c>
      <c r="D2009" s="25" t="s">
        <v>385</v>
      </c>
      <c r="E2009" s="19"/>
      <c r="F2009" s="21" t="n">
        <v>2</v>
      </c>
      <c r="G2009" s="21" t="n">
        <v>3</v>
      </c>
      <c r="H2009" s="21"/>
      <c r="I2009" s="21"/>
      <c r="J2009" s="21"/>
      <c r="K2009" s="22" t="n">
        <f aca="false">INDEX('Porte Honorário'!B:D,MATCH(TabJud!D2009,'Porte Honorário'!A:A,0),1)</f>
        <v>766.81</v>
      </c>
      <c r="L2009" s="22" t="n">
        <f aca="false">ROUND(C2009*K2009,2)</f>
        <v>766.81</v>
      </c>
      <c r="M2009" s="22" t="n">
        <f aca="false">IF(E2009&gt;0,ROUND(E2009*'UCO e Filme'!$A$2,2),0)</f>
        <v>0</v>
      </c>
      <c r="N2009" s="22" t="n">
        <f aca="false">IF(I2009&gt;0,ROUND(I2009*'UCO e Filme'!$A$11,2),0)</f>
        <v>0</v>
      </c>
      <c r="O2009" s="22" t="n">
        <f aca="false">ROUND(L2009+M2009+N2009,2)</f>
        <v>766.81</v>
      </c>
    </row>
    <row r="2010" customFormat="false" ht="11.25" hidden="false" customHeight="true" outlineLevel="0" collapsed="false">
      <c r="A2010" s="17" t="n">
        <v>31003320</v>
      </c>
      <c r="B2010" s="17" t="s">
        <v>2035</v>
      </c>
      <c r="C2010" s="23" t="n">
        <v>1</v>
      </c>
      <c r="D2010" s="25" t="s">
        <v>385</v>
      </c>
      <c r="E2010" s="19"/>
      <c r="F2010" s="21" t="n">
        <v>1</v>
      </c>
      <c r="G2010" s="21" t="n">
        <v>3</v>
      </c>
      <c r="H2010" s="21"/>
      <c r="I2010" s="21"/>
      <c r="J2010" s="21"/>
      <c r="K2010" s="22" t="n">
        <f aca="false">INDEX('Porte Honorário'!B:D,MATCH(TabJud!D2010,'Porte Honorário'!A:A,0),1)</f>
        <v>766.81</v>
      </c>
      <c r="L2010" s="22" t="n">
        <f aca="false">ROUND(C2010*K2010,2)</f>
        <v>766.81</v>
      </c>
      <c r="M2010" s="22" t="n">
        <f aca="false">IF(E2010&gt;0,ROUND(E2010*'UCO e Filme'!$A$2,2),0)</f>
        <v>0</v>
      </c>
      <c r="N2010" s="22" t="n">
        <f aca="false">IF(I2010&gt;0,ROUND(I2010*'UCO e Filme'!$A$11,2),0)</f>
        <v>0</v>
      </c>
      <c r="O2010" s="22" t="n">
        <f aca="false">ROUND(L2010+M2010+N2010,2)</f>
        <v>766.81</v>
      </c>
    </row>
    <row r="2011" customFormat="false" ht="11.25" hidden="false" customHeight="true" outlineLevel="0" collapsed="false">
      <c r="A2011" s="17" t="n">
        <v>31003338</v>
      </c>
      <c r="B2011" s="17" t="s">
        <v>2036</v>
      </c>
      <c r="C2011" s="23" t="n">
        <v>1</v>
      </c>
      <c r="D2011" s="25" t="s">
        <v>73</v>
      </c>
      <c r="E2011" s="19"/>
      <c r="F2011" s="21" t="n">
        <v>2</v>
      </c>
      <c r="G2011" s="21" t="n">
        <v>4</v>
      </c>
      <c r="H2011" s="21"/>
      <c r="I2011" s="21"/>
      <c r="J2011" s="21"/>
      <c r="K2011" s="22" t="n">
        <f aca="false">INDEX('Porte Honorário'!B:D,MATCH(TabJud!D2011,'Porte Honorário'!A:A,0),1)</f>
        <v>360.46</v>
      </c>
      <c r="L2011" s="22" t="n">
        <f aca="false">ROUND(C2011*K2011,2)</f>
        <v>360.46</v>
      </c>
      <c r="M2011" s="22" t="n">
        <f aca="false">IF(E2011&gt;0,ROUND(E2011*'UCO e Filme'!$A$2,2),0)</f>
        <v>0</v>
      </c>
      <c r="N2011" s="22" t="n">
        <f aca="false">IF(I2011&gt;0,ROUND(I2011*'UCO e Filme'!$A$11,2),0)</f>
        <v>0</v>
      </c>
      <c r="O2011" s="22" t="n">
        <f aca="false">ROUND(L2011+M2011+N2011,2)</f>
        <v>360.46</v>
      </c>
    </row>
    <row r="2012" customFormat="false" ht="11.25" hidden="false" customHeight="true" outlineLevel="0" collapsed="false">
      <c r="A2012" s="17" t="n">
        <v>31003346</v>
      </c>
      <c r="B2012" s="17" t="s">
        <v>2037</v>
      </c>
      <c r="C2012" s="23" t="n">
        <v>1</v>
      </c>
      <c r="D2012" s="25" t="s">
        <v>449</v>
      </c>
      <c r="E2012" s="19"/>
      <c r="F2012" s="21" t="n">
        <v>3</v>
      </c>
      <c r="G2012" s="21" t="n">
        <v>5</v>
      </c>
      <c r="H2012" s="21"/>
      <c r="I2012" s="21"/>
      <c r="J2012" s="21"/>
      <c r="K2012" s="22" t="n">
        <f aca="false">INDEX('Porte Honorário'!B:D,MATCH(TabJud!D2012,'Porte Honorário'!A:A,0),1)</f>
        <v>1171.51</v>
      </c>
      <c r="L2012" s="22" t="n">
        <f aca="false">ROUND(C2012*K2012,2)</f>
        <v>1171.51</v>
      </c>
      <c r="M2012" s="22" t="n">
        <f aca="false">IF(E2012&gt;0,ROUND(E2012*'UCO e Filme'!$A$2,2),0)</f>
        <v>0</v>
      </c>
      <c r="N2012" s="22" t="n">
        <f aca="false">IF(I2012&gt;0,ROUND(I2012*'UCO e Filme'!$A$11,2),0)</f>
        <v>0</v>
      </c>
      <c r="O2012" s="22" t="n">
        <f aca="false">ROUND(L2012+M2012+N2012,2)</f>
        <v>1171.51</v>
      </c>
    </row>
    <row r="2013" customFormat="false" ht="11.25" hidden="false" customHeight="true" outlineLevel="0" collapsed="false">
      <c r="A2013" s="17" t="n">
        <v>31003354</v>
      </c>
      <c r="B2013" s="17" t="s">
        <v>2038</v>
      </c>
      <c r="C2013" s="23" t="n">
        <v>1</v>
      </c>
      <c r="D2013" s="25" t="s">
        <v>490</v>
      </c>
      <c r="E2013" s="19"/>
      <c r="F2013" s="21" t="n">
        <v>3</v>
      </c>
      <c r="G2013" s="21" t="n">
        <v>6</v>
      </c>
      <c r="H2013" s="21"/>
      <c r="I2013" s="21"/>
      <c r="J2013" s="21"/>
      <c r="K2013" s="22" t="n">
        <f aca="false">INDEX('Porte Honorário'!B:D,MATCH(TabJud!D2013,'Porte Honorário'!A:A,0),1)</f>
        <v>1409.1</v>
      </c>
      <c r="L2013" s="22" t="n">
        <f aca="false">ROUND(C2013*K2013,2)</f>
        <v>1409.1</v>
      </c>
      <c r="M2013" s="22" t="n">
        <f aca="false">IF(E2013&gt;0,ROUND(E2013*'UCO e Filme'!$A$2,2),0)</f>
        <v>0</v>
      </c>
      <c r="N2013" s="22" t="n">
        <f aca="false">IF(I2013&gt;0,ROUND(I2013*'UCO e Filme'!$A$11,2),0)</f>
        <v>0</v>
      </c>
      <c r="O2013" s="22" t="n">
        <f aca="false">ROUND(L2013+M2013+N2013,2)</f>
        <v>1409.1</v>
      </c>
    </row>
    <row r="2014" customFormat="false" ht="11.25" hidden="false" customHeight="true" outlineLevel="0" collapsed="false">
      <c r="A2014" s="17" t="n">
        <v>31003362</v>
      </c>
      <c r="B2014" s="17" t="s">
        <v>2039</v>
      </c>
      <c r="C2014" s="23" t="n">
        <v>1</v>
      </c>
      <c r="D2014" s="25" t="s">
        <v>52</v>
      </c>
      <c r="E2014" s="19"/>
      <c r="F2014" s="21"/>
      <c r="G2014" s="21" t="n">
        <v>2</v>
      </c>
      <c r="H2014" s="21"/>
      <c r="I2014" s="21"/>
      <c r="J2014" s="21"/>
      <c r="K2014" s="22" t="n">
        <f aca="false">INDEX('Porte Honorário'!B:D,MATCH(TabJud!D2014,'Porte Honorário'!A:A,0),1)</f>
        <v>144.2</v>
      </c>
      <c r="L2014" s="22" t="n">
        <f aca="false">ROUND(C2014*K2014,2)</f>
        <v>144.2</v>
      </c>
      <c r="M2014" s="22" t="n">
        <f aca="false">IF(E2014&gt;0,ROUND(E2014*'UCO e Filme'!$A$2,2),0)</f>
        <v>0</v>
      </c>
      <c r="N2014" s="22" t="n">
        <f aca="false">IF(I2014&gt;0,ROUND(I2014*'UCO e Filme'!$A$11,2),0)</f>
        <v>0</v>
      </c>
      <c r="O2014" s="22" t="n">
        <f aca="false">ROUND(L2014+M2014+N2014,2)</f>
        <v>144.2</v>
      </c>
    </row>
    <row r="2015" customFormat="false" ht="11.25" hidden="false" customHeight="true" outlineLevel="0" collapsed="false">
      <c r="A2015" s="17" t="n">
        <v>31003370</v>
      </c>
      <c r="B2015" s="17" t="s">
        <v>2040</v>
      </c>
      <c r="C2015" s="23" t="n">
        <v>1</v>
      </c>
      <c r="D2015" s="25" t="s">
        <v>264</v>
      </c>
      <c r="E2015" s="19"/>
      <c r="F2015" s="21" t="n">
        <v>1</v>
      </c>
      <c r="G2015" s="21" t="n">
        <v>3</v>
      </c>
      <c r="H2015" s="21"/>
      <c r="I2015" s="21"/>
      <c r="J2015" s="21"/>
      <c r="K2015" s="22" t="n">
        <f aca="false">INDEX('Porte Honorário'!B:D,MATCH(TabJud!D2015,'Porte Honorário'!A:A,0),1)</f>
        <v>852.02</v>
      </c>
      <c r="L2015" s="22" t="n">
        <f aca="false">ROUND(C2015*K2015,2)</f>
        <v>852.02</v>
      </c>
      <c r="M2015" s="22" t="n">
        <f aca="false">IF(E2015&gt;0,ROUND(E2015*'UCO e Filme'!$A$2,2),0)</f>
        <v>0</v>
      </c>
      <c r="N2015" s="22" t="n">
        <f aca="false">IF(I2015&gt;0,ROUND(I2015*'UCO e Filme'!$A$11,2),0)</f>
        <v>0</v>
      </c>
      <c r="O2015" s="22" t="n">
        <f aca="false">ROUND(L2015+M2015+N2015,2)</f>
        <v>852.02</v>
      </c>
    </row>
    <row r="2016" customFormat="false" ht="11.25" hidden="false" customHeight="true" outlineLevel="0" collapsed="false">
      <c r="A2016" s="17" t="n">
        <v>31003389</v>
      </c>
      <c r="B2016" s="17" t="s">
        <v>2041</v>
      </c>
      <c r="C2016" s="23" t="n">
        <v>1</v>
      </c>
      <c r="D2016" s="25" t="s">
        <v>385</v>
      </c>
      <c r="E2016" s="19"/>
      <c r="F2016" s="21" t="n">
        <v>2</v>
      </c>
      <c r="G2016" s="21" t="n">
        <v>3</v>
      </c>
      <c r="H2016" s="21"/>
      <c r="I2016" s="21"/>
      <c r="J2016" s="21"/>
      <c r="K2016" s="22" t="n">
        <f aca="false">INDEX('Porte Honorário'!B:D,MATCH(TabJud!D2016,'Porte Honorário'!A:A,0),1)</f>
        <v>766.81</v>
      </c>
      <c r="L2016" s="22" t="n">
        <f aca="false">ROUND(C2016*K2016,2)</f>
        <v>766.81</v>
      </c>
      <c r="M2016" s="22" t="n">
        <f aca="false">IF(E2016&gt;0,ROUND(E2016*'UCO e Filme'!$A$2,2),0)</f>
        <v>0</v>
      </c>
      <c r="N2016" s="22" t="n">
        <f aca="false">IF(I2016&gt;0,ROUND(I2016*'UCO e Filme'!$A$11,2),0)</f>
        <v>0</v>
      </c>
      <c r="O2016" s="22" t="n">
        <f aca="false">ROUND(L2016+M2016+N2016,2)</f>
        <v>766.81</v>
      </c>
    </row>
    <row r="2017" customFormat="false" ht="11.25" hidden="false" customHeight="true" outlineLevel="0" collapsed="false">
      <c r="A2017" s="17" t="n">
        <v>31003397</v>
      </c>
      <c r="B2017" s="17" t="s">
        <v>2042</v>
      </c>
      <c r="C2017" s="23" t="n">
        <v>1</v>
      </c>
      <c r="D2017" s="25" t="s">
        <v>449</v>
      </c>
      <c r="E2017" s="19"/>
      <c r="F2017" s="21" t="n">
        <v>2</v>
      </c>
      <c r="G2017" s="21" t="n">
        <v>4</v>
      </c>
      <c r="H2017" s="21"/>
      <c r="I2017" s="21"/>
      <c r="J2017" s="21"/>
      <c r="K2017" s="22" t="n">
        <f aca="false">INDEX('Porte Honorário'!B:D,MATCH(TabJud!D2017,'Porte Honorário'!A:A,0),1)</f>
        <v>1171.51</v>
      </c>
      <c r="L2017" s="22" t="n">
        <f aca="false">ROUND(C2017*K2017,2)</f>
        <v>1171.51</v>
      </c>
      <c r="M2017" s="22" t="n">
        <f aca="false">IF(E2017&gt;0,ROUND(E2017*'UCO e Filme'!$A$2,2),0)</f>
        <v>0</v>
      </c>
      <c r="N2017" s="22" t="n">
        <f aca="false">IF(I2017&gt;0,ROUND(I2017*'UCO e Filme'!$A$11,2),0)</f>
        <v>0</v>
      </c>
      <c r="O2017" s="22" t="n">
        <f aca="false">ROUND(L2017+M2017+N2017,2)</f>
        <v>1171.51</v>
      </c>
    </row>
    <row r="2018" customFormat="false" ht="11.25" hidden="false" customHeight="true" outlineLevel="0" collapsed="false">
      <c r="A2018" s="17" t="n">
        <v>31003427</v>
      </c>
      <c r="B2018" s="17" t="s">
        <v>2043</v>
      </c>
      <c r="C2018" s="23" t="n">
        <v>1</v>
      </c>
      <c r="D2018" s="25" t="s">
        <v>310</v>
      </c>
      <c r="E2018" s="19"/>
      <c r="F2018" s="21" t="n">
        <v>2</v>
      </c>
      <c r="G2018" s="21" t="n">
        <v>5</v>
      </c>
      <c r="H2018" s="21"/>
      <c r="I2018" s="21"/>
      <c r="J2018" s="21"/>
      <c r="K2018" s="22" t="n">
        <f aca="false">INDEX('Porte Honorário'!B:D,MATCH(TabJud!D2018,'Porte Honorário'!A:A,0),1)</f>
        <v>802.86</v>
      </c>
      <c r="L2018" s="22" t="n">
        <f aca="false">ROUND(C2018*K2018,2)</f>
        <v>802.86</v>
      </c>
      <c r="M2018" s="22" t="n">
        <f aca="false">IF(E2018&gt;0,ROUND(E2018*'UCO e Filme'!$A$2,2),0)</f>
        <v>0</v>
      </c>
      <c r="N2018" s="22" t="n">
        <f aca="false">IF(I2018&gt;0,ROUND(I2018*'UCO e Filme'!$A$11,2),0)</f>
        <v>0</v>
      </c>
      <c r="O2018" s="22" t="n">
        <f aca="false">ROUND(L2018+M2018+N2018,2)</f>
        <v>802.86</v>
      </c>
    </row>
    <row r="2019" customFormat="false" ht="11.25" hidden="false" customHeight="true" outlineLevel="0" collapsed="false">
      <c r="A2019" s="17" t="n">
        <v>31003435</v>
      </c>
      <c r="B2019" s="17" t="s">
        <v>2044</v>
      </c>
      <c r="C2019" s="23" t="n">
        <v>1</v>
      </c>
      <c r="D2019" s="25" t="s">
        <v>385</v>
      </c>
      <c r="E2019" s="19"/>
      <c r="F2019" s="21" t="n">
        <v>2</v>
      </c>
      <c r="G2019" s="21" t="n">
        <v>3</v>
      </c>
      <c r="H2019" s="21"/>
      <c r="I2019" s="21"/>
      <c r="J2019" s="21"/>
      <c r="K2019" s="22" t="n">
        <f aca="false">INDEX('Porte Honorário'!B:D,MATCH(TabJud!D2019,'Porte Honorário'!A:A,0),1)</f>
        <v>766.81</v>
      </c>
      <c r="L2019" s="22" t="n">
        <f aca="false">ROUND(C2019*K2019,2)</f>
        <v>766.81</v>
      </c>
      <c r="M2019" s="22" t="n">
        <f aca="false">IF(E2019&gt;0,ROUND(E2019*'UCO e Filme'!$A$2,2),0)</f>
        <v>0</v>
      </c>
      <c r="N2019" s="22" t="n">
        <f aca="false">IF(I2019&gt;0,ROUND(I2019*'UCO e Filme'!$A$11,2),0)</f>
        <v>0</v>
      </c>
      <c r="O2019" s="22" t="n">
        <f aca="false">ROUND(L2019+M2019+N2019,2)</f>
        <v>766.81</v>
      </c>
    </row>
    <row r="2020" customFormat="false" ht="11.25" hidden="false" customHeight="true" outlineLevel="0" collapsed="false">
      <c r="A2020" s="17" t="n">
        <v>31003451</v>
      </c>
      <c r="B2020" s="17" t="s">
        <v>2045</v>
      </c>
      <c r="C2020" s="23" t="n">
        <v>1</v>
      </c>
      <c r="D2020" s="25" t="s">
        <v>449</v>
      </c>
      <c r="E2020" s="19"/>
      <c r="F2020" s="21" t="n">
        <v>2</v>
      </c>
      <c r="G2020" s="21" t="n">
        <v>4</v>
      </c>
      <c r="H2020" s="21"/>
      <c r="I2020" s="21"/>
      <c r="J2020" s="21"/>
      <c r="K2020" s="22" t="n">
        <f aca="false">INDEX('Porte Honorário'!B:D,MATCH(TabJud!D2020,'Porte Honorário'!A:A,0),1)</f>
        <v>1171.51</v>
      </c>
      <c r="L2020" s="22" t="n">
        <f aca="false">ROUND(C2020*K2020,2)</f>
        <v>1171.51</v>
      </c>
      <c r="M2020" s="22" t="n">
        <f aca="false">IF(E2020&gt;0,ROUND(E2020*'UCO e Filme'!$A$2,2),0)</f>
        <v>0</v>
      </c>
      <c r="N2020" s="22" t="n">
        <f aca="false">IF(I2020&gt;0,ROUND(I2020*'UCO e Filme'!$A$11,2),0)</f>
        <v>0</v>
      </c>
      <c r="O2020" s="22" t="n">
        <f aca="false">ROUND(L2020+M2020+N2020,2)</f>
        <v>1171.51</v>
      </c>
    </row>
    <row r="2021" customFormat="false" ht="11.25" hidden="false" customHeight="true" outlineLevel="0" collapsed="false">
      <c r="A2021" s="17" t="n">
        <v>31003460</v>
      </c>
      <c r="B2021" s="17" t="s">
        <v>2046</v>
      </c>
      <c r="C2021" s="23" t="n">
        <v>1</v>
      </c>
      <c r="D2021" s="25" t="s">
        <v>490</v>
      </c>
      <c r="E2021" s="19"/>
      <c r="F2021" s="21" t="n">
        <v>2</v>
      </c>
      <c r="G2021" s="21" t="n">
        <v>5</v>
      </c>
      <c r="H2021" s="21"/>
      <c r="I2021" s="21"/>
      <c r="J2021" s="21"/>
      <c r="K2021" s="22" t="n">
        <f aca="false">INDEX('Porte Honorário'!B:D,MATCH(TabJud!D2021,'Porte Honorário'!A:A,0),1)</f>
        <v>1409.1</v>
      </c>
      <c r="L2021" s="22" t="n">
        <f aca="false">ROUND(C2021*K2021,2)</f>
        <v>1409.1</v>
      </c>
      <c r="M2021" s="22" t="n">
        <f aca="false">IF(E2021&gt;0,ROUND(E2021*'UCO e Filme'!$A$2,2),0)</f>
        <v>0</v>
      </c>
      <c r="N2021" s="22" t="n">
        <f aca="false">IF(I2021&gt;0,ROUND(I2021*'UCO e Filme'!$A$11,2),0)</f>
        <v>0</v>
      </c>
      <c r="O2021" s="22" t="n">
        <f aca="false">ROUND(L2021+M2021+N2021,2)</f>
        <v>1409.1</v>
      </c>
    </row>
    <row r="2022" customFormat="false" ht="11.25" hidden="false" customHeight="true" outlineLevel="0" collapsed="false">
      <c r="A2022" s="17" t="n">
        <v>31003478</v>
      </c>
      <c r="B2022" s="17" t="s">
        <v>2047</v>
      </c>
      <c r="C2022" s="23" t="n">
        <v>1</v>
      </c>
      <c r="D2022" s="25" t="s">
        <v>473</v>
      </c>
      <c r="E2022" s="19"/>
      <c r="F2022" s="21" t="n">
        <v>2</v>
      </c>
      <c r="G2022" s="21" t="n">
        <v>4</v>
      </c>
      <c r="H2022" s="21"/>
      <c r="I2022" s="21"/>
      <c r="J2022" s="21"/>
      <c r="K2022" s="22" t="n">
        <f aca="false">INDEX('Porte Honorário'!B:D,MATCH(TabJud!D2022,'Porte Honorário'!A:A,0),1)</f>
        <v>1491.02</v>
      </c>
      <c r="L2022" s="22" t="n">
        <f aca="false">ROUND(C2022*K2022,2)</f>
        <v>1491.02</v>
      </c>
      <c r="M2022" s="22" t="n">
        <f aca="false">IF(E2022&gt;0,ROUND(E2022*'UCO e Filme'!$A$2,2),0)</f>
        <v>0</v>
      </c>
      <c r="N2022" s="22" t="n">
        <f aca="false">IF(I2022&gt;0,ROUND(I2022*'UCO e Filme'!$A$11,2),0)</f>
        <v>0</v>
      </c>
      <c r="O2022" s="22" t="n">
        <f aca="false">ROUND(L2022+M2022+N2022,2)</f>
        <v>1491.02</v>
      </c>
    </row>
    <row r="2023" customFormat="false" ht="11.25" hidden="false" customHeight="true" outlineLevel="0" collapsed="false">
      <c r="A2023" s="17" t="n">
        <v>31003486</v>
      </c>
      <c r="B2023" s="17" t="s">
        <v>2048</v>
      </c>
      <c r="C2023" s="23" t="n">
        <v>1</v>
      </c>
      <c r="D2023" s="25" t="s">
        <v>473</v>
      </c>
      <c r="E2023" s="19"/>
      <c r="F2023" s="21" t="n">
        <v>2</v>
      </c>
      <c r="G2023" s="21" t="n">
        <v>4</v>
      </c>
      <c r="H2023" s="21"/>
      <c r="I2023" s="21"/>
      <c r="J2023" s="21"/>
      <c r="K2023" s="22" t="n">
        <f aca="false">INDEX('Porte Honorário'!B:D,MATCH(TabJud!D2023,'Porte Honorário'!A:A,0),1)</f>
        <v>1491.02</v>
      </c>
      <c r="L2023" s="22" t="n">
        <f aca="false">ROUND(C2023*K2023,2)</f>
        <v>1491.02</v>
      </c>
      <c r="M2023" s="22" t="n">
        <f aca="false">IF(E2023&gt;0,ROUND(E2023*'UCO e Filme'!$A$2,2),0)</f>
        <v>0</v>
      </c>
      <c r="N2023" s="22" t="n">
        <f aca="false">IF(I2023&gt;0,ROUND(I2023*'UCO e Filme'!$A$11,2),0)</f>
        <v>0</v>
      </c>
      <c r="O2023" s="22" t="n">
        <f aca="false">ROUND(L2023+M2023+N2023,2)</f>
        <v>1491.02</v>
      </c>
    </row>
    <row r="2024" customFormat="false" ht="11.25" hidden="false" customHeight="true" outlineLevel="0" collapsed="false">
      <c r="A2024" s="17" t="n">
        <v>31003494</v>
      </c>
      <c r="B2024" s="17" t="s">
        <v>2049</v>
      </c>
      <c r="C2024" s="23" t="n">
        <v>1</v>
      </c>
      <c r="D2024" s="25" t="s">
        <v>310</v>
      </c>
      <c r="E2024" s="19"/>
      <c r="F2024" s="21" t="n">
        <v>2</v>
      </c>
      <c r="G2024" s="21" t="n">
        <v>4</v>
      </c>
      <c r="H2024" s="21"/>
      <c r="I2024" s="21"/>
      <c r="J2024" s="21"/>
      <c r="K2024" s="22" t="n">
        <f aca="false">INDEX('Porte Honorário'!B:D,MATCH(TabJud!D2024,'Porte Honorário'!A:A,0),1)</f>
        <v>802.86</v>
      </c>
      <c r="L2024" s="22" t="n">
        <f aca="false">ROUND(C2024*K2024,2)</f>
        <v>802.86</v>
      </c>
      <c r="M2024" s="22" t="n">
        <f aca="false">IF(E2024&gt;0,ROUND(E2024*'UCO e Filme'!$A$2,2),0)</f>
        <v>0</v>
      </c>
      <c r="N2024" s="22" t="n">
        <f aca="false">IF(I2024&gt;0,ROUND(I2024*'UCO e Filme'!$A$11,2),0)</f>
        <v>0</v>
      </c>
      <c r="O2024" s="22" t="n">
        <f aca="false">ROUND(L2024+M2024+N2024,2)</f>
        <v>802.86</v>
      </c>
    </row>
    <row r="2025" customFormat="false" ht="11.25" hidden="false" customHeight="true" outlineLevel="0" collapsed="false">
      <c r="A2025" s="17" t="n">
        <v>31003508</v>
      </c>
      <c r="B2025" s="17" t="s">
        <v>2050</v>
      </c>
      <c r="C2025" s="23" t="n">
        <v>1</v>
      </c>
      <c r="D2025" s="25" t="s">
        <v>296</v>
      </c>
      <c r="E2025" s="19"/>
      <c r="F2025" s="21" t="n">
        <v>1</v>
      </c>
      <c r="G2025" s="21" t="n">
        <v>3</v>
      </c>
      <c r="H2025" s="21"/>
      <c r="I2025" s="21"/>
      <c r="J2025" s="21"/>
      <c r="K2025" s="22" t="n">
        <f aca="false">INDEX('Porte Honorário'!B:D,MATCH(TabJud!D2025,'Porte Honorário'!A:A,0),1)</f>
        <v>709.46</v>
      </c>
      <c r="L2025" s="22" t="n">
        <f aca="false">ROUND(C2025*K2025,2)</f>
        <v>709.46</v>
      </c>
      <c r="M2025" s="22" t="n">
        <f aca="false">IF(E2025&gt;0,ROUND(E2025*'UCO e Filme'!$A$2,2),0)</f>
        <v>0</v>
      </c>
      <c r="N2025" s="22" t="n">
        <f aca="false">IF(I2025&gt;0,ROUND(I2025*'UCO e Filme'!$A$11,2),0)</f>
        <v>0</v>
      </c>
      <c r="O2025" s="22" t="n">
        <f aca="false">ROUND(L2025+M2025+N2025,2)</f>
        <v>709.46</v>
      </c>
    </row>
    <row r="2026" customFormat="false" ht="11.25" hidden="false" customHeight="true" outlineLevel="0" collapsed="false">
      <c r="A2026" s="17" t="n">
        <v>31003516</v>
      </c>
      <c r="B2026" s="17" t="s">
        <v>2051</v>
      </c>
      <c r="C2026" s="23" t="n">
        <v>1</v>
      </c>
      <c r="D2026" s="25" t="s">
        <v>82</v>
      </c>
      <c r="E2026" s="19"/>
      <c r="F2026" s="21"/>
      <c r="G2026" s="21" t="n">
        <v>2</v>
      </c>
      <c r="H2026" s="21"/>
      <c r="I2026" s="21"/>
      <c r="J2026" s="21"/>
      <c r="K2026" s="22" t="n">
        <f aca="false">INDEX('Porte Honorário'!B:D,MATCH(TabJud!D2026,'Porte Honorário'!A:A,0),1)</f>
        <v>88.48</v>
      </c>
      <c r="L2026" s="22" t="n">
        <f aca="false">ROUND(C2026*K2026,2)</f>
        <v>88.48</v>
      </c>
      <c r="M2026" s="22" t="n">
        <f aca="false">IF(E2026&gt;0,ROUND(E2026*'UCO e Filme'!$A$2,2),0)</f>
        <v>0</v>
      </c>
      <c r="N2026" s="22" t="n">
        <f aca="false">IF(I2026&gt;0,ROUND(I2026*'UCO e Filme'!$A$11,2),0)</f>
        <v>0</v>
      </c>
      <c r="O2026" s="22" t="n">
        <f aca="false">ROUND(L2026+M2026+N2026,2)</f>
        <v>88.48</v>
      </c>
    </row>
    <row r="2027" customFormat="false" ht="11.25" hidden="false" customHeight="true" outlineLevel="0" collapsed="false">
      <c r="A2027" s="17" t="n">
        <v>31003524</v>
      </c>
      <c r="B2027" s="17" t="s">
        <v>2052</v>
      </c>
      <c r="C2027" s="23" t="n">
        <v>1</v>
      </c>
      <c r="D2027" s="25" t="s">
        <v>961</v>
      </c>
      <c r="E2027" s="19"/>
      <c r="F2027" s="21" t="n">
        <v>2</v>
      </c>
      <c r="G2027" s="21" t="n">
        <v>6</v>
      </c>
      <c r="H2027" s="21"/>
      <c r="I2027" s="21"/>
      <c r="J2027" s="21"/>
      <c r="K2027" s="22" t="n">
        <f aca="false">INDEX('Porte Honorário'!B:D,MATCH(TabJud!D2027,'Porte Honorário'!A:A,0),1)</f>
        <v>1859.66</v>
      </c>
      <c r="L2027" s="22" t="n">
        <f aca="false">ROUND(C2027*K2027,2)</f>
        <v>1859.66</v>
      </c>
      <c r="M2027" s="22" t="n">
        <f aca="false">IF(E2027&gt;0,ROUND(E2027*'UCO e Filme'!$A$2,2),0)</f>
        <v>0</v>
      </c>
      <c r="N2027" s="22" t="n">
        <f aca="false">IF(I2027&gt;0,ROUND(I2027*'UCO e Filme'!$A$11,2),0)</f>
        <v>0</v>
      </c>
      <c r="O2027" s="22" t="n">
        <f aca="false">ROUND(L2027+M2027+N2027,2)</f>
        <v>1859.66</v>
      </c>
    </row>
    <row r="2028" customFormat="false" ht="11.25" hidden="false" customHeight="true" outlineLevel="0" collapsed="false">
      <c r="A2028" s="17" t="n">
        <v>31003532</v>
      </c>
      <c r="B2028" s="17" t="s">
        <v>2053</v>
      </c>
      <c r="C2028" s="23" t="n">
        <v>1</v>
      </c>
      <c r="D2028" s="25" t="s">
        <v>492</v>
      </c>
      <c r="E2028" s="19"/>
      <c r="F2028" s="21" t="n">
        <v>3</v>
      </c>
      <c r="G2028" s="21" t="n">
        <v>6</v>
      </c>
      <c r="H2028" s="21"/>
      <c r="I2028" s="21"/>
      <c r="J2028" s="21"/>
      <c r="K2028" s="22" t="n">
        <f aca="false">INDEX('Porte Honorário'!B:D,MATCH(TabJud!D2028,'Porte Honorário'!A:A,0),1)</f>
        <v>1998.93</v>
      </c>
      <c r="L2028" s="22" t="n">
        <f aca="false">ROUND(C2028*K2028,2)</f>
        <v>1998.93</v>
      </c>
      <c r="M2028" s="22" t="n">
        <f aca="false">IF(E2028&gt;0,ROUND(E2028*'UCO e Filme'!$A$2,2),0)</f>
        <v>0</v>
      </c>
      <c r="N2028" s="22" t="n">
        <f aca="false">IF(I2028&gt;0,ROUND(I2028*'UCO e Filme'!$A$11,2),0)</f>
        <v>0</v>
      </c>
      <c r="O2028" s="22" t="n">
        <f aca="false">ROUND(L2028+M2028+N2028,2)</f>
        <v>1998.93</v>
      </c>
    </row>
    <row r="2029" customFormat="false" ht="11.25" hidden="false" customHeight="true" outlineLevel="0" collapsed="false">
      <c r="A2029" s="17" t="n">
        <v>31003540</v>
      </c>
      <c r="B2029" s="17" t="s">
        <v>2054</v>
      </c>
      <c r="C2029" s="23" t="n">
        <v>1</v>
      </c>
      <c r="D2029" s="25" t="s">
        <v>343</v>
      </c>
      <c r="E2029" s="19"/>
      <c r="F2029" s="21" t="n">
        <v>2</v>
      </c>
      <c r="G2029" s="21" t="n">
        <v>4</v>
      </c>
      <c r="H2029" s="21"/>
      <c r="I2029" s="21"/>
      <c r="J2029" s="21"/>
      <c r="K2029" s="22" t="n">
        <f aca="false">INDEX('Porte Honorário'!B:D,MATCH(TabJud!D2029,'Porte Honorário'!A:A,0),1)</f>
        <v>909.36</v>
      </c>
      <c r="L2029" s="22" t="n">
        <f aca="false">ROUND(C2029*K2029,2)</f>
        <v>909.36</v>
      </c>
      <c r="M2029" s="22" t="n">
        <f aca="false">IF(E2029&gt;0,ROUND(E2029*'UCO e Filme'!$A$2,2),0)</f>
        <v>0</v>
      </c>
      <c r="N2029" s="22" t="n">
        <f aca="false">IF(I2029&gt;0,ROUND(I2029*'UCO e Filme'!$A$11,2),0)</f>
        <v>0</v>
      </c>
      <c r="O2029" s="22" t="n">
        <f aca="false">ROUND(L2029+M2029+N2029,2)</f>
        <v>909.36</v>
      </c>
    </row>
    <row r="2030" customFormat="false" ht="11.25" hidden="false" customHeight="true" outlineLevel="0" collapsed="false">
      <c r="A2030" s="17" t="n">
        <v>31003559</v>
      </c>
      <c r="B2030" s="17" t="s">
        <v>2055</v>
      </c>
      <c r="C2030" s="23" t="n">
        <v>1</v>
      </c>
      <c r="D2030" s="25" t="s">
        <v>490</v>
      </c>
      <c r="E2030" s="19"/>
      <c r="F2030" s="21" t="n">
        <v>2</v>
      </c>
      <c r="G2030" s="21" t="n">
        <v>5</v>
      </c>
      <c r="H2030" s="21"/>
      <c r="I2030" s="21"/>
      <c r="J2030" s="21"/>
      <c r="K2030" s="22" t="n">
        <f aca="false">INDEX('Porte Honorário'!B:D,MATCH(TabJud!D2030,'Porte Honorário'!A:A,0),1)</f>
        <v>1409.1</v>
      </c>
      <c r="L2030" s="22" t="n">
        <f aca="false">ROUND(C2030*K2030,2)</f>
        <v>1409.1</v>
      </c>
      <c r="M2030" s="22" t="n">
        <f aca="false">IF(E2030&gt;0,ROUND(E2030*'UCO e Filme'!$A$2,2),0)</f>
        <v>0</v>
      </c>
      <c r="N2030" s="22" t="n">
        <f aca="false">IF(I2030&gt;0,ROUND(I2030*'UCO e Filme'!$A$11,2),0)</f>
        <v>0</v>
      </c>
      <c r="O2030" s="22" t="n">
        <f aca="false">ROUND(L2030+M2030+N2030,2)</f>
        <v>1409.1</v>
      </c>
    </row>
    <row r="2031" customFormat="false" ht="11.25" hidden="false" customHeight="true" outlineLevel="0" collapsed="false">
      <c r="A2031" s="17" t="n">
        <v>31003567</v>
      </c>
      <c r="B2031" s="17" t="s">
        <v>2056</v>
      </c>
      <c r="C2031" s="23" t="n">
        <v>1</v>
      </c>
      <c r="D2031" s="25" t="s">
        <v>247</v>
      </c>
      <c r="E2031" s="19"/>
      <c r="F2031" s="21" t="n">
        <v>1</v>
      </c>
      <c r="G2031" s="21" t="n">
        <v>3</v>
      </c>
      <c r="H2031" s="21"/>
      <c r="I2031" s="21"/>
      <c r="J2031" s="21"/>
      <c r="K2031" s="22" t="n">
        <f aca="false">INDEX('Porte Honorário'!B:D,MATCH(TabJud!D2031,'Porte Honorário'!A:A,0),1)</f>
        <v>542.33</v>
      </c>
      <c r="L2031" s="22" t="n">
        <f aca="false">ROUND(C2031*K2031,2)</f>
        <v>542.33</v>
      </c>
      <c r="M2031" s="22" t="n">
        <f aca="false">IF(E2031&gt;0,ROUND(E2031*'UCO e Filme'!$A$2,2),0)</f>
        <v>0</v>
      </c>
      <c r="N2031" s="22" t="n">
        <f aca="false">IF(I2031&gt;0,ROUND(I2031*'UCO e Filme'!$A$11,2),0)</f>
        <v>0</v>
      </c>
      <c r="O2031" s="22" t="n">
        <f aca="false">ROUND(L2031+M2031+N2031,2)</f>
        <v>542.33</v>
      </c>
    </row>
    <row r="2032" customFormat="false" ht="11.25" hidden="false" customHeight="true" outlineLevel="0" collapsed="false">
      <c r="A2032" s="17" t="n">
        <v>31003575</v>
      </c>
      <c r="B2032" s="17" t="s">
        <v>2057</v>
      </c>
      <c r="C2032" s="23" t="n">
        <v>1</v>
      </c>
      <c r="D2032" s="25" t="s">
        <v>492</v>
      </c>
      <c r="E2032" s="19" t="n">
        <v>64.88</v>
      </c>
      <c r="F2032" s="21" t="n">
        <v>2</v>
      </c>
      <c r="G2032" s="21" t="n">
        <v>7</v>
      </c>
      <c r="H2032" s="21"/>
      <c r="I2032" s="21"/>
      <c r="J2032" s="21"/>
      <c r="K2032" s="22" t="n">
        <f aca="false">INDEX('Porte Honorário'!B:D,MATCH(TabJud!D2032,'Porte Honorário'!A:A,0),1)</f>
        <v>1998.93</v>
      </c>
      <c r="L2032" s="22" t="n">
        <f aca="false">ROUND(C2032*K2032,2)</f>
        <v>1998.93</v>
      </c>
      <c r="M2032" s="22" t="n">
        <f aca="false">IF(E2032&gt;0,ROUND(E2032*'UCO e Filme'!$A$2,2),0)</f>
        <v>1223.64</v>
      </c>
      <c r="N2032" s="22" t="n">
        <f aca="false">IF(I2032&gt;0,ROUND(I2032*'UCO e Filme'!$A$11,2),0)</f>
        <v>0</v>
      </c>
      <c r="O2032" s="22" t="n">
        <f aca="false">ROUND(L2032+M2032+N2032,2)</f>
        <v>3222.57</v>
      </c>
    </row>
    <row r="2033" customFormat="false" ht="11.25" hidden="false" customHeight="true" outlineLevel="0" collapsed="false">
      <c r="A2033" s="17" t="n">
        <v>31003583</v>
      </c>
      <c r="B2033" s="17" t="s">
        <v>2058</v>
      </c>
      <c r="C2033" s="23" t="n">
        <v>1</v>
      </c>
      <c r="D2033" s="25" t="s">
        <v>335</v>
      </c>
      <c r="E2033" s="19" t="n">
        <v>36.5</v>
      </c>
      <c r="F2033" s="21" t="n">
        <v>2</v>
      </c>
      <c r="G2033" s="21" t="n">
        <v>5</v>
      </c>
      <c r="H2033" s="21"/>
      <c r="I2033" s="21"/>
      <c r="J2033" s="21"/>
      <c r="K2033" s="22" t="n">
        <f aca="false">INDEX('Porte Honorário'!B:D,MATCH(TabJud!D2033,'Porte Honorário'!A:A,0),1)</f>
        <v>1091.25</v>
      </c>
      <c r="L2033" s="22" t="n">
        <f aca="false">ROUND(C2033*K2033,2)</f>
        <v>1091.25</v>
      </c>
      <c r="M2033" s="22" t="n">
        <f aca="false">IF(E2033&gt;0,ROUND(E2033*'UCO e Filme'!$A$2,2),0)</f>
        <v>688.39</v>
      </c>
      <c r="N2033" s="22" t="n">
        <f aca="false">IF(I2033&gt;0,ROUND(I2033*'UCO e Filme'!$A$11,2),0)</f>
        <v>0</v>
      </c>
      <c r="O2033" s="22" t="n">
        <f aca="false">ROUND(L2033+M2033+N2033,2)</f>
        <v>1779.64</v>
      </c>
    </row>
    <row r="2034" customFormat="false" ht="11.25" hidden="false" customHeight="true" outlineLevel="0" collapsed="false">
      <c r="A2034" s="17" t="n">
        <v>31003591</v>
      </c>
      <c r="B2034" s="17" t="s">
        <v>2059</v>
      </c>
      <c r="C2034" s="23" t="n">
        <v>1</v>
      </c>
      <c r="D2034" s="25" t="s">
        <v>492</v>
      </c>
      <c r="E2034" s="19" t="n">
        <v>64.88</v>
      </c>
      <c r="F2034" s="21" t="n">
        <v>2</v>
      </c>
      <c r="G2034" s="21" t="n">
        <v>7</v>
      </c>
      <c r="H2034" s="21"/>
      <c r="I2034" s="21"/>
      <c r="J2034" s="21"/>
      <c r="K2034" s="22" t="n">
        <f aca="false">INDEX('Porte Honorário'!B:D,MATCH(TabJud!D2034,'Porte Honorário'!A:A,0),1)</f>
        <v>1998.93</v>
      </c>
      <c r="L2034" s="22" t="n">
        <f aca="false">ROUND(C2034*K2034,2)</f>
        <v>1998.93</v>
      </c>
      <c r="M2034" s="22" t="n">
        <f aca="false">IF(E2034&gt;0,ROUND(E2034*'UCO e Filme'!$A$2,2),0)</f>
        <v>1223.64</v>
      </c>
      <c r="N2034" s="22" t="n">
        <f aca="false">IF(I2034&gt;0,ROUND(I2034*'UCO e Filme'!$A$11,2),0)</f>
        <v>0</v>
      </c>
      <c r="O2034" s="22" t="n">
        <f aca="false">ROUND(L2034+M2034+N2034,2)</f>
        <v>3222.57</v>
      </c>
    </row>
    <row r="2035" customFormat="false" ht="11.25" hidden="false" customHeight="true" outlineLevel="0" collapsed="false">
      <c r="A2035" s="17" t="n">
        <v>31003605</v>
      </c>
      <c r="B2035" s="17" t="s">
        <v>2060</v>
      </c>
      <c r="C2035" s="23" t="n">
        <v>1</v>
      </c>
      <c r="D2035" s="25" t="s">
        <v>449</v>
      </c>
      <c r="E2035" s="19" t="n">
        <v>36.5</v>
      </c>
      <c r="F2035" s="21" t="n">
        <v>2</v>
      </c>
      <c r="G2035" s="21" t="n">
        <v>5</v>
      </c>
      <c r="H2035" s="21"/>
      <c r="I2035" s="21"/>
      <c r="J2035" s="21"/>
      <c r="K2035" s="22" t="n">
        <f aca="false">INDEX('Porte Honorário'!B:D,MATCH(TabJud!D2035,'Porte Honorário'!A:A,0),1)</f>
        <v>1171.51</v>
      </c>
      <c r="L2035" s="22" t="n">
        <f aca="false">ROUND(C2035*K2035,2)</f>
        <v>1171.51</v>
      </c>
      <c r="M2035" s="22" t="n">
        <f aca="false">IF(E2035&gt;0,ROUND(E2035*'UCO e Filme'!$A$2,2),0)</f>
        <v>688.39</v>
      </c>
      <c r="N2035" s="22" t="n">
        <f aca="false">IF(I2035&gt;0,ROUND(I2035*'UCO e Filme'!$A$11,2),0)</f>
        <v>0</v>
      </c>
      <c r="O2035" s="22" t="n">
        <f aca="false">ROUND(L2035+M2035+N2035,2)</f>
        <v>1859.9</v>
      </c>
    </row>
    <row r="2036" customFormat="false" ht="11.25" hidden="false" customHeight="true" outlineLevel="0" collapsed="false">
      <c r="A2036" s="17" t="n">
        <v>31003613</v>
      </c>
      <c r="B2036" s="17" t="s">
        <v>2061</v>
      </c>
      <c r="C2036" s="23" t="n">
        <v>1</v>
      </c>
      <c r="D2036" s="25" t="s">
        <v>961</v>
      </c>
      <c r="E2036" s="19" t="n">
        <v>64.88</v>
      </c>
      <c r="F2036" s="21" t="n">
        <v>2</v>
      </c>
      <c r="G2036" s="21" t="n">
        <v>7</v>
      </c>
      <c r="H2036" s="21"/>
      <c r="I2036" s="21"/>
      <c r="J2036" s="21"/>
      <c r="K2036" s="22" t="n">
        <f aca="false">INDEX('Porte Honorário'!B:D,MATCH(TabJud!D2036,'Porte Honorário'!A:A,0),1)</f>
        <v>1859.66</v>
      </c>
      <c r="L2036" s="22" t="n">
        <f aca="false">ROUND(C2036*K2036,2)</f>
        <v>1859.66</v>
      </c>
      <c r="M2036" s="22" t="n">
        <f aca="false">IF(E2036&gt;0,ROUND(E2036*'UCO e Filme'!$A$2,2),0)</f>
        <v>1223.64</v>
      </c>
      <c r="N2036" s="22" t="n">
        <f aca="false">IF(I2036&gt;0,ROUND(I2036*'UCO e Filme'!$A$11,2),0)</f>
        <v>0</v>
      </c>
      <c r="O2036" s="22" t="n">
        <f aca="false">ROUND(L2036+M2036+N2036,2)</f>
        <v>3083.3</v>
      </c>
    </row>
    <row r="2037" customFormat="false" ht="11.25" hidden="false" customHeight="true" outlineLevel="0" collapsed="false">
      <c r="A2037" s="17" t="n">
        <v>31003621</v>
      </c>
      <c r="B2037" s="17" t="s">
        <v>2062</v>
      </c>
      <c r="C2037" s="23" t="n">
        <v>1</v>
      </c>
      <c r="D2037" s="25" t="s">
        <v>262</v>
      </c>
      <c r="E2037" s="19" t="n">
        <v>48.66</v>
      </c>
      <c r="F2037" s="21" t="n">
        <v>2</v>
      </c>
      <c r="G2037" s="21" t="n">
        <v>6</v>
      </c>
      <c r="H2037" s="21"/>
      <c r="I2037" s="21"/>
      <c r="J2037" s="21"/>
      <c r="K2037" s="22" t="n">
        <f aca="false">INDEX('Porte Honorário'!B:D,MATCH(TabJud!D2037,'Porte Honorário'!A:A,0),1)</f>
        <v>1635.2</v>
      </c>
      <c r="L2037" s="22" t="n">
        <f aca="false">ROUND(C2037*K2037,2)</f>
        <v>1635.2</v>
      </c>
      <c r="M2037" s="22" t="n">
        <f aca="false">IF(E2037&gt;0,ROUND(E2037*'UCO e Filme'!$A$2,2),0)</f>
        <v>917.73</v>
      </c>
      <c r="N2037" s="22" t="n">
        <f aca="false">IF(I2037&gt;0,ROUND(I2037*'UCO e Filme'!$A$11,2),0)</f>
        <v>0</v>
      </c>
      <c r="O2037" s="22" t="n">
        <f aca="false">ROUND(L2037+M2037+N2037,2)</f>
        <v>2552.93</v>
      </c>
    </row>
    <row r="2038" customFormat="false" ht="11.25" hidden="false" customHeight="true" outlineLevel="0" collapsed="false">
      <c r="A2038" s="17" t="n">
        <v>31003630</v>
      </c>
      <c r="B2038" s="17" t="s">
        <v>2063</v>
      </c>
      <c r="C2038" s="23" t="n">
        <v>1</v>
      </c>
      <c r="D2038" s="25" t="s">
        <v>492</v>
      </c>
      <c r="E2038" s="19" t="n">
        <v>66.91</v>
      </c>
      <c r="F2038" s="21" t="n">
        <v>2</v>
      </c>
      <c r="G2038" s="21" t="n">
        <v>7</v>
      </c>
      <c r="H2038" s="21"/>
      <c r="I2038" s="21"/>
      <c r="J2038" s="21"/>
      <c r="K2038" s="22" t="n">
        <f aca="false">INDEX('Porte Honorário'!B:D,MATCH(TabJud!D2038,'Porte Honorário'!A:A,0),1)</f>
        <v>1998.93</v>
      </c>
      <c r="L2038" s="22" t="n">
        <f aca="false">ROUND(C2038*K2038,2)</f>
        <v>1998.93</v>
      </c>
      <c r="M2038" s="22" t="n">
        <f aca="false">IF(E2038&gt;0,ROUND(E2038*'UCO e Filme'!$A$2,2),0)</f>
        <v>1261.92</v>
      </c>
      <c r="N2038" s="22" t="n">
        <f aca="false">IF(I2038&gt;0,ROUND(I2038*'UCO e Filme'!$A$11,2),0)</f>
        <v>0</v>
      </c>
      <c r="O2038" s="22" t="n">
        <f aca="false">ROUND(L2038+M2038+N2038,2)</f>
        <v>3260.85</v>
      </c>
    </row>
    <row r="2039" customFormat="false" ht="11.25" hidden="false" customHeight="true" outlineLevel="0" collapsed="false">
      <c r="A2039" s="17" t="n">
        <v>31003648</v>
      </c>
      <c r="B2039" s="17" t="s">
        <v>2064</v>
      </c>
      <c r="C2039" s="23" t="n">
        <v>1</v>
      </c>
      <c r="D2039" s="25" t="s">
        <v>492</v>
      </c>
      <c r="E2039" s="19" t="n">
        <v>64.88</v>
      </c>
      <c r="F2039" s="21" t="n">
        <v>2</v>
      </c>
      <c r="G2039" s="21" t="n">
        <v>7</v>
      </c>
      <c r="H2039" s="21"/>
      <c r="I2039" s="21"/>
      <c r="J2039" s="21"/>
      <c r="K2039" s="22" t="n">
        <f aca="false">INDEX('Porte Honorário'!B:D,MATCH(TabJud!D2039,'Porte Honorário'!A:A,0),1)</f>
        <v>1998.93</v>
      </c>
      <c r="L2039" s="22" t="n">
        <f aca="false">ROUND(C2039*K2039,2)</f>
        <v>1998.93</v>
      </c>
      <c r="M2039" s="22" t="n">
        <f aca="false">IF(E2039&gt;0,ROUND(E2039*'UCO e Filme'!$A$2,2),0)</f>
        <v>1223.64</v>
      </c>
      <c r="N2039" s="22" t="n">
        <f aca="false">IF(I2039&gt;0,ROUND(I2039*'UCO e Filme'!$A$11,2),0)</f>
        <v>0</v>
      </c>
      <c r="O2039" s="22" t="n">
        <f aca="false">ROUND(L2039+M2039+N2039,2)</f>
        <v>3222.57</v>
      </c>
    </row>
    <row r="2040" customFormat="false" ht="11.25" hidden="false" customHeight="true" outlineLevel="0" collapsed="false">
      <c r="A2040" s="17" t="n">
        <v>31003656</v>
      </c>
      <c r="B2040" s="17" t="s">
        <v>2065</v>
      </c>
      <c r="C2040" s="23" t="n">
        <v>1</v>
      </c>
      <c r="D2040" s="25" t="s">
        <v>339</v>
      </c>
      <c r="E2040" s="19" t="n">
        <v>44.61</v>
      </c>
      <c r="F2040" s="21" t="n">
        <v>2</v>
      </c>
      <c r="G2040" s="21" t="n">
        <v>5</v>
      </c>
      <c r="H2040" s="21"/>
      <c r="I2040" s="21"/>
      <c r="J2040" s="21"/>
      <c r="K2040" s="22" t="n">
        <f aca="false">INDEX('Porte Honorário'!B:D,MATCH(TabJud!D2040,'Porte Honorário'!A:A,0),1)</f>
        <v>991.29</v>
      </c>
      <c r="L2040" s="22" t="n">
        <f aca="false">ROUND(C2040*K2040,2)</f>
        <v>991.29</v>
      </c>
      <c r="M2040" s="22" t="n">
        <f aca="false">IF(E2040&gt;0,ROUND(E2040*'UCO e Filme'!$A$2,2),0)</f>
        <v>841.34</v>
      </c>
      <c r="N2040" s="22" t="n">
        <f aca="false">IF(I2040&gt;0,ROUND(I2040*'UCO e Filme'!$A$11,2),0)</f>
        <v>0</v>
      </c>
      <c r="O2040" s="22" t="n">
        <f aca="false">ROUND(L2040+M2040+N2040,2)</f>
        <v>1832.63</v>
      </c>
    </row>
    <row r="2041" customFormat="false" ht="11.25" hidden="false" customHeight="true" outlineLevel="0" collapsed="false">
      <c r="A2041" s="17" t="n">
        <v>31003664</v>
      </c>
      <c r="B2041" s="17" t="s">
        <v>2066</v>
      </c>
      <c r="C2041" s="23" t="n">
        <v>1</v>
      </c>
      <c r="D2041" s="25" t="s">
        <v>335</v>
      </c>
      <c r="E2041" s="19" t="n">
        <v>44.61</v>
      </c>
      <c r="F2041" s="21" t="n">
        <v>2</v>
      </c>
      <c r="G2041" s="21" t="n">
        <v>5</v>
      </c>
      <c r="H2041" s="21"/>
      <c r="I2041" s="21"/>
      <c r="J2041" s="21"/>
      <c r="K2041" s="22" t="n">
        <f aca="false">INDEX('Porte Honorário'!B:D,MATCH(TabJud!D2041,'Porte Honorário'!A:A,0),1)</f>
        <v>1091.25</v>
      </c>
      <c r="L2041" s="22" t="n">
        <f aca="false">ROUND(C2041*K2041,2)</f>
        <v>1091.25</v>
      </c>
      <c r="M2041" s="22" t="n">
        <f aca="false">IF(E2041&gt;0,ROUND(E2041*'UCO e Filme'!$A$2,2),0)</f>
        <v>841.34</v>
      </c>
      <c r="N2041" s="22" t="n">
        <f aca="false">IF(I2041&gt;0,ROUND(I2041*'UCO e Filme'!$A$11,2),0)</f>
        <v>0</v>
      </c>
      <c r="O2041" s="22" t="n">
        <f aca="false">ROUND(L2041+M2041+N2041,2)</f>
        <v>1932.59</v>
      </c>
    </row>
    <row r="2042" customFormat="false" ht="11.25" hidden="false" customHeight="true" outlineLevel="0" collapsed="false">
      <c r="A2042" s="17" t="n">
        <v>31003672</v>
      </c>
      <c r="B2042" s="17" t="s">
        <v>2067</v>
      </c>
      <c r="C2042" s="23" t="n">
        <v>1</v>
      </c>
      <c r="D2042" s="25" t="s">
        <v>449</v>
      </c>
      <c r="E2042" s="19" t="n">
        <v>44.61</v>
      </c>
      <c r="F2042" s="21" t="n">
        <v>2</v>
      </c>
      <c r="G2042" s="21" t="n">
        <v>5</v>
      </c>
      <c r="H2042" s="21"/>
      <c r="I2042" s="21"/>
      <c r="J2042" s="21"/>
      <c r="K2042" s="22" t="n">
        <f aca="false">INDEX('Porte Honorário'!B:D,MATCH(TabJud!D2042,'Porte Honorário'!A:A,0),1)</f>
        <v>1171.51</v>
      </c>
      <c r="L2042" s="22" t="n">
        <f aca="false">ROUND(C2042*K2042,2)</f>
        <v>1171.51</v>
      </c>
      <c r="M2042" s="22" t="n">
        <f aca="false">IF(E2042&gt;0,ROUND(E2042*'UCO e Filme'!$A$2,2),0)</f>
        <v>841.34</v>
      </c>
      <c r="N2042" s="22" t="n">
        <f aca="false">IF(I2042&gt;0,ROUND(I2042*'UCO e Filme'!$A$11,2),0)</f>
        <v>0</v>
      </c>
      <c r="O2042" s="22" t="n">
        <f aca="false">ROUND(L2042+M2042+N2042,2)</f>
        <v>2012.85</v>
      </c>
    </row>
    <row r="2043" customFormat="false" ht="11.25" hidden="false" customHeight="true" outlineLevel="0" collapsed="false">
      <c r="A2043" s="17" t="n">
        <v>31003680</v>
      </c>
      <c r="B2043" s="17" t="s">
        <v>2068</v>
      </c>
      <c r="C2043" s="23" t="n">
        <v>1</v>
      </c>
      <c r="D2043" s="25" t="s">
        <v>335</v>
      </c>
      <c r="E2043" s="19" t="n">
        <v>44.61</v>
      </c>
      <c r="F2043" s="21" t="n">
        <v>2</v>
      </c>
      <c r="G2043" s="21" t="n">
        <v>5</v>
      </c>
      <c r="H2043" s="21"/>
      <c r="I2043" s="21"/>
      <c r="J2043" s="21"/>
      <c r="K2043" s="22" t="n">
        <f aca="false">INDEX('Porte Honorário'!B:D,MATCH(TabJud!D2043,'Porte Honorário'!A:A,0),1)</f>
        <v>1091.25</v>
      </c>
      <c r="L2043" s="22" t="n">
        <f aca="false">ROUND(C2043*K2043,2)</f>
        <v>1091.25</v>
      </c>
      <c r="M2043" s="22" t="n">
        <f aca="false">IF(E2043&gt;0,ROUND(E2043*'UCO e Filme'!$A$2,2),0)</f>
        <v>841.34</v>
      </c>
      <c r="N2043" s="22" t="n">
        <f aca="false">IF(I2043&gt;0,ROUND(I2043*'UCO e Filme'!$A$11,2),0)</f>
        <v>0</v>
      </c>
      <c r="O2043" s="22" t="n">
        <f aca="false">ROUND(L2043+M2043+N2043,2)</f>
        <v>1932.59</v>
      </c>
    </row>
    <row r="2044" customFormat="false" ht="11.25" hidden="false" customHeight="true" outlineLevel="0" collapsed="false">
      <c r="A2044" s="17" t="n">
        <v>31003699</v>
      </c>
      <c r="B2044" s="17" t="s">
        <v>2069</v>
      </c>
      <c r="C2044" s="23" t="n">
        <v>1</v>
      </c>
      <c r="D2044" s="25" t="s">
        <v>339</v>
      </c>
      <c r="E2044" s="19" t="n">
        <v>36.5</v>
      </c>
      <c r="F2044" s="21" t="n">
        <v>2</v>
      </c>
      <c r="G2044" s="21" t="n">
        <v>5</v>
      </c>
      <c r="H2044" s="21"/>
      <c r="I2044" s="21"/>
      <c r="J2044" s="21"/>
      <c r="K2044" s="22" t="n">
        <f aca="false">INDEX('Porte Honorário'!B:D,MATCH(TabJud!D2044,'Porte Honorário'!A:A,0),1)</f>
        <v>991.29</v>
      </c>
      <c r="L2044" s="22" t="n">
        <f aca="false">ROUND(C2044*K2044,2)</f>
        <v>991.29</v>
      </c>
      <c r="M2044" s="22" t="n">
        <f aca="false">IF(E2044&gt;0,ROUND(E2044*'UCO e Filme'!$A$2,2),0)</f>
        <v>688.39</v>
      </c>
      <c r="N2044" s="22" t="n">
        <f aca="false">IF(I2044&gt;0,ROUND(I2044*'UCO e Filme'!$A$11,2),0)</f>
        <v>0</v>
      </c>
      <c r="O2044" s="22" t="n">
        <f aca="false">ROUND(L2044+M2044+N2044,2)</f>
        <v>1679.68</v>
      </c>
    </row>
    <row r="2045" customFormat="false" ht="11.25" hidden="false" customHeight="true" outlineLevel="0" collapsed="false">
      <c r="A2045" s="17" t="n">
        <v>31003702</v>
      </c>
      <c r="B2045" s="17" t="s">
        <v>2070</v>
      </c>
      <c r="C2045" s="23" t="n">
        <v>1</v>
      </c>
      <c r="D2045" s="25" t="s">
        <v>961</v>
      </c>
      <c r="E2045" s="19" t="n">
        <v>81.1</v>
      </c>
      <c r="F2045" s="21" t="n">
        <v>2</v>
      </c>
      <c r="G2045" s="21" t="n">
        <v>6</v>
      </c>
      <c r="H2045" s="21"/>
      <c r="I2045" s="21"/>
      <c r="J2045" s="21"/>
      <c r="K2045" s="22" t="n">
        <f aca="false">INDEX('Porte Honorário'!B:D,MATCH(TabJud!D2045,'Porte Honorário'!A:A,0),1)</f>
        <v>1859.66</v>
      </c>
      <c r="L2045" s="22" t="n">
        <f aca="false">ROUND(C2045*K2045,2)</f>
        <v>1859.66</v>
      </c>
      <c r="M2045" s="22" t="n">
        <f aca="false">IF(E2045&gt;0,ROUND(E2045*'UCO e Filme'!$A$2,2),0)</f>
        <v>1529.55</v>
      </c>
      <c r="N2045" s="22" t="n">
        <f aca="false">IF(I2045&gt;0,ROUND(I2045*'UCO e Filme'!$A$11,2),0)</f>
        <v>0</v>
      </c>
      <c r="O2045" s="22" t="n">
        <f aca="false">ROUND(L2045+M2045+N2045,2)</f>
        <v>3389.21</v>
      </c>
    </row>
    <row r="2046" customFormat="false" ht="11.25" hidden="false" customHeight="true" outlineLevel="0" collapsed="false">
      <c r="A2046" s="17" t="n">
        <v>31003710</v>
      </c>
      <c r="B2046" s="17" t="s">
        <v>2071</v>
      </c>
      <c r="C2046" s="23" t="n">
        <v>1</v>
      </c>
      <c r="D2046" s="25" t="s">
        <v>492</v>
      </c>
      <c r="E2046" s="19" t="n">
        <v>109.49</v>
      </c>
      <c r="F2046" s="21" t="n">
        <v>2</v>
      </c>
      <c r="G2046" s="21" t="n">
        <v>7</v>
      </c>
      <c r="H2046" s="21"/>
      <c r="I2046" s="21"/>
      <c r="J2046" s="21"/>
      <c r="K2046" s="22" t="n">
        <f aca="false">INDEX('Porte Honorário'!B:D,MATCH(TabJud!D2046,'Porte Honorário'!A:A,0),1)</f>
        <v>1998.93</v>
      </c>
      <c r="L2046" s="22" t="n">
        <f aca="false">ROUND(C2046*K2046,2)</f>
        <v>1998.93</v>
      </c>
      <c r="M2046" s="22" t="n">
        <f aca="false">IF(E2046&gt;0,ROUND(E2046*'UCO e Filme'!$A$2,2),0)</f>
        <v>2064.98</v>
      </c>
      <c r="N2046" s="22" t="n">
        <f aca="false">IF(I2046&gt;0,ROUND(I2046*'UCO e Filme'!$A$11,2),0)</f>
        <v>0</v>
      </c>
      <c r="O2046" s="22" t="n">
        <f aca="false">ROUND(L2046+M2046+N2046,2)</f>
        <v>4063.91</v>
      </c>
    </row>
    <row r="2047" customFormat="false" ht="11.25" hidden="false" customHeight="true" outlineLevel="0" collapsed="false">
      <c r="A2047" s="17" t="n">
        <v>31003729</v>
      </c>
      <c r="B2047" s="17" t="s">
        <v>2072</v>
      </c>
      <c r="C2047" s="23" t="n">
        <v>1</v>
      </c>
      <c r="D2047" s="25" t="s">
        <v>339</v>
      </c>
      <c r="E2047" s="19" t="n">
        <v>36.5</v>
      </c>
      <c r="F2047" s="21" t="n">
        <v>2</v>
      </c>
      <c r="G2047" s="21" t="n">
        <v>5</v>
      </c>
      <c r="H2047" s="21"/>
      <c r="I2047" s="21"/>
      <c r="J2047" s="21"/>
      <c r="K2047" s="22" t="n">
        <f aca="false">INDEX('Porte Honorário'!B:D,MATCH(TabJud!D2047,'Porte Honorário'!A:A,0),1)</f>
        <v>991.29</v>
      </c>
      <c r="L2047" s="22" t="n">
        <f aca="false">ROUND(C2047*K2047,2)</f>
        <v>991.29</v>
      </c>
      <c r="M2047" s="22" t="n">
        <f aca="false">IF(E2047&gt;0,ROUND(E2047*'UCO e Filme'!$A$2,2),0)</f>
        <v>688.39</v>
      </c>
      <c r="N2047" s="22" t="n">
        <f aca="false">IF(I2047&gt;0,ROUND(I2047*'UCO e Filme'!$A$11,2),0)</f>
        <v>0</v>
      </c>
      <c r="O2047" s="22" t="n">
        <f aca="false">ROUND(L2047+M2047+N2047,2)</f>
        <v>1679.68</v>
      </c>
    </row>
    <row r="2048" customFormat="false" ht="11.25" hidden="false" customHeight="true" outlineLevel="0" collapsed="false">
      <c r="A2048" s="17" t="n">
        <v>31003737</v>
      </c>
      <c r="B2048" s="17" t="s">
        <v>2073</v>
      </c>
      <c r="C2048" s="23" t="n">
        <v>1</v>
      </c>
      <c r="D2048" s="25" t="s">
        <v>492</v>
      </c>
      <c r="E2048" s="19" t="n">
        <v>64.88</v>
      </c>
      <c r="F2048" s="21" t="n">
        <v>2</v>
      </c>
      <c r="G2048" s="21" t="n">
        <v>6</v>
      </c>
      <c r="H2048" s="21"/>
      <c r="I2048" s="21"/>
      <c r="J2048" s="21"/>
      <c r="K2048" s="22" t="n">
        <f aca="false">INDEX('Porte Honorário'!B:D,MATCH(TabJud!D2048,'Porte Honorário'!A:A,0),1)</f>
        <v>1998.93</v>
      </c>
      <c r="L2048" s="22" t="n">
        <f aca="false">ROUND(C2048*K2048,2)</f>
        <v>1998.93</v>
      </c>
      <c r="M2048" s="22" t="n">
        <f aca="false">IF(E2048&gt;0,ROUND(E2048*'UCO e Filme'!$A$2,2),0)</f>
        <v>1223.64</v>
      </c>
      <c r="N2048" s="22" t="n">
        <f aca="false">IF(I2048&gt;0,ROUND(I2048*'UCO e Filme'!$A$11,2),0)</f>
        <v>0</v>
      </c>
      <c r="O2048" s="22" t="n">
        <f aca="false">ROUND(L2048+M2048+N2048,2)</f>
        <v>3222.57</v>
      </c>
    </row>
    <row r="2049" customFormat="false" ht="11.25" hidden="false" customHeight="true" outlineLevel="0" collapsed="false">
      <c r="A2049" s="17" t="n">
        <v>31003745</v>
      </c>
      <c r="B2049" s="17" t="s">
        <v>2074</v>
      </c>
      <c r="C2049" s="23" t="n">
        <v>1</v>
      </c>
      <c r="D2049" s="25" t="s">
        <v>492</v>
      </c>
      <c r="E2049" s="19" t="n">
        <v>64.88</v>
      </c>
      <c r="F2049" s="21" t="n">
        <v>2</v>
      </c>
      <c r="G2049" s="21" t="n">
        <v>5</v>
      </c>
      <c r="H2049" s="21"/>
      <c r="I2049" s="21"/>
      <c r="J2049" s="21"/>
      <c r="K2049" s="22" t="n">
        <f aca="false">INDEX('Porte Honorário'!B:D,MATCH(TabJud!D2049,'Porte Honorário'!A:A,0),1)</f>
        <v>1998.93</v>
      </c>
      <c r="L2049" s="22" t="n">
        <f aca="false">ROUND(C2049*K2049,2)</f>
        <v>1998.93</v>
      </c>
      <c r="M2049" s="22" t="n">
        <f aca="false">IF(E2049&gt;0,ROUND(E2049*'UCO e Filme'!$A$2,2),0)</f>
        <v>1223.64</v>
      </c>
      <c r="N2049" s="22" t="n">
        <f aca="false">IF(I2049&gt;0,ROUND(I2049*'UCO e Filme'!$A$11,2),0)</f>
        <v>0</v>
      </c>
      <c r="O2049" s="22" t="n">
        <f aca="false">ROUND(L2049+M2049+N2049,2)</f>
        <v>3222.57</v>
      </c>
    </row>
    <row r="2050" customFormat="false" ht="11.25" hidden="false" customHeight="true" outlineLevel="0" collapsed="false">
      <c r="A2050" s="17" t="n">
        <v>31003753</v>
      </c>
      <c r="B2050" s="17" t="s">
        <v>2075</v>
      </c>
      <c r="C2050" s="23" t="n">
        <v>1</v>
      </c>
      <c r="D2050" s="25" t="s">
        <v>449</v>
      </c>
      <c r="E2050" s="19" t="n">
        <v>44.61</v>
      </c>
      <c r="F2050" s="21" t="n">
        <v>2</v>
      </c>
      <c r="G2050" s="21" t="n">
        <v>5</v>
      </c>
      <c r="H2050" s="21"/>
      <c r="I2050" s="21"/>
      <c r="J2050" s="21"/>
      <c r="K2050" s="22" t="n">
        <f aca="false">INDEX('Porte Honorário'!B:D,MATCH(TabJud!D2050,'Porte Honorário'!A:A,0),1)</f>
        <v>1171.51</v>
      </c>
      <c r="L2050" s="22" t="n">
        <f aca="false">ROUND(C2050*K2050,2)</f>
        <v>1171.51</v>
      </c>
      <c r="M2050" s="22" t="n">
        <f aca="false">IF(E2050&gt;0,ROUND(E2050*'UCO e Filme'!$A$2,2),0)</f>
        <v>841.34</v>
      </c>
      <c r="N2050" s="22" t="n">
        <f aca="false">IF(I2050&gt;0,ROUND(I2050*'UCO e Filme'!$A$11,2),0)</f>
        <v>0</v>
      </c>
      <c r="O2050" s="22" t="n">
        <f aca="false">ROUND(L2050+M2050+N2050,2)</f>
        <v>2012.85</v>
      </c>
    </row>
    <row r="2051" customFormat="false" ht="11.25" hidden="false" customHeight="true" outlineLevel="0" collapsed="false">
      <c r="A2051" s="17" t="n">
        <v>31003761</v>
      </c>
      <c r="B2051" s="17" t="s">
        <v>2076</v>
      </c>
      <c r="C2051" s="23" t="n">
        <v>1</v>
      </c>
      <c r="D2051" s="25" t="s">
        <v>335</v>
      </c>
      <c r="E2051" s="19" t="n">
        <v>44.61</v>
      </c>
      <c r="F2051" s="21" t="n">
        <v>2</v>
      </c>
      <c r="G2051" s="21" t="n">
        <v>5</v>
      </c>
      <c r="H2051" s="21"/>
      <c r="I2051" s="21"/>
      <c r="J2051" s="21"/>
      <c r="K2051" s="22" t="n">
        <f aca="false">INDEX('Porte Honorário'!B:D,MATCH(TabJud!D2051,'Porte Honorário'!A:A,0),1)</f>
        <v>1091.25</v>
      </c>
      <c r="L2051" s="22" t="n">
        <f aca="false">ROUND(C2051*K2051,2)</f>
        <v>1091.25</v>
      </c>
      <c r="M2051" s="22" t="n">
        <f aca="false">IF(E2051&gt;0,ROUND(E2051*'UCO e Filme'!$A$2,2),0)</f>
        <v>841.34</v>
      </c>
      <c r="N2051" s="22" t="n">
        <f aca="false">IF(I2051&gt;0,ROUND(I2051*'UCO e Filme'!$A$11,2),0)</f>
        <v>0</v>
      </c>
      <c r="O2051" s="22" t="n">
        <f aca="false">ROUND(L2051+M2051+N2051,2)</f>
        <v>1932.59</v>
      </c>
    </row>
    <row r="2052" customFormat="false" ht="11.25" hidden="false" customHeight="true" outlineLevel="0" collapsed="false">
      <c r="A2052" s="17" t="n">
        <v>31003770</v>
      </c>
      <c r="B2052" s="17" t="s">
        <v>2077</v>
      </c>
      <c r="C2052" s="23" t="n">
        <v>1</v>
      </c>
      <c r="D2052" s="25" t="s">
        <v>1001</v>
      </c>
      <c r="E2052" s="19" t="n">
        <v>109.49</v>
      </c>
      <c r="F2052" s="21" t="n">
        <v>2</v>
      </c>
      <c r="G2052" s="21" t="n">
        <v>7</v>
      </c>
      <c r="H2052" s="21"/>
      <c r="I2052" s="21"/>
      <c r="J2052" s="21"/>
      <c r="K2052" s="22" t="n">
        <f aca="false">INDEX('Porte Honorário'!B:D,MATCH(TabJud!D2052,'Porte Honorário'!A:A,0),1)</f>
        <v>2695.3</v>
      </c>
      <c r="L2052" s="22" t="n">
        <f aca="false">ROUND(C2052*K2052,2)</f>
        <v>2695.3</v>
      </c>
      <c r="M2052" s="22" t="n">
        <f aca="false">IF(E2052&gt;0,ROUND(E2052*'UCO e Filme'!$A$2,2),0)</f>
        <v>2064.98</v>
      </c>
      <c r="N2052" s="22" t="n">
        <f aca="false">IF(I2052&gt;0,ROUND(I2052*'UCO e Filme'!$A$11,2),0)</f>
        <v>0</v>
      </c>
      <c r="O2052" s="22" t="n">
        <f aca="false">ROUND(L2052+M2052+N2052,2)</f>
        <v>4760.28</v>
      </c>
    </row>
    <row r="2053" customFormat="false" ht="11.25" hidden="false" customHeight="true" outlineLevel="0" collapsed="false">
      <c r="A2053" s="17" t="n">
        <v>31003788</v>
      </c>
      <c r="B2053" s="17" t="s">
        <v>2078</v>
      </c>
      <c r="C2053" s="23" t="n">
        <v>1</v>
      </c>
      <c r="D2053" s="25" t="s">
        <v>999</v>
      </c>
      <c r="E2053" s="19" t="n">
        <v>81.1</v>
      </c>
      <c r="F2053" s="21" t="n">
        <v>2</v>
      </c>
      <c r="G2053" s="21" t="n">
        <v>7</v>
      </c>
      <c r="H2053" s="21"/>
      <c r="I2053" s="21"/>
      <c r="J2053" s="21"/>
      <c r="K2053" s="22" t="n">
        <f aca="false">INDEX('Porte Honorário'!B:D,MATCH(TabJud!D2053,'Porte Honorário'!A:A,0),1)</f>
        <v>2449.52</v>
      </c>
      <c r="L2053" s="22" t="n">
        <f aca="false">ROUND(C2053*K2053,2)</f>
        <v>2449.52</v>
      </c>
      <c r="M2053" s="22" t="n">
        <f aca="false">IF(E2053&gt;0,ROUND(E2053*'UCO e Filme'!$A$2,2),0)</f>
        <v>1529.55</v>
      </c>
      <c r="N2053" s="22" t="n">
        <f aca="false">IF(I2053&gt;0,ROUND(I2053*'UCO e Filme'!$A$11,2),0)</f>
        <v>0</v>
      </c>
      <c r="O2053" s="22" t="n">
        <f aca="false">ROUND(L2053+M2053+N2053,2)</f>
        <v>3979.07</v>
      </c>
    </row>
    <row r="2054" customFormat="false" ht="11.25" hidden="false" customHeight="true" outlineLevel="0" collapsed="false">
      <c r="A2054" s="17" t="n">
        <v>31003796</v>
      </c>
      <c r="B2054" s="17" t="s">
        <v>2079</v>
      </c>
      <c r="C2054" s="23" t="n">
        <v>1</v>
      </c>
      <c r="D2054" s="25" t="s">
        <v>492</v>
      </c>
      <c r="E2054" s="19" t="n">
        <v>64.88</v>
      </c>
      <c r="F2054" s="21" t="n">
        <v>2</v>
      </c>
      <c r="G2054" s="21" t="n">
        <v>6</v>
      </c>
      <c r="H2054" s="21"/>
      <c r="I2054" s="21"/>
      <c r="J2054" s="21"/>
      <c r="K2054" s="22" t="n">
        <f aca="false">INDEX('Porte Honorário'!B:D,MATCH(TabJud!D2054,'Porte Honorário'!A:A,0),1)</f>
        <v>1998.93</v>
      </c>
      <c r="L2054" s="22" t="n">
        <f aca="false">ROUND(C2054*K2054,2)</f>
        <v>1998.93</v>
      </c>
      <c r="M2054" s="22" t="n">
        <f aca="false">IF(E2054&gt;0,ROUND(E2054*'UCO e Filme'!$A$2,2),0)</f>
        <v>1223.64</v>
      </c>
      <c r="N2054" s="22" t="n">
        <f aca="false">IF(I2054&gt;0,ROUND(I2054*'UCO e Filme'!$A$11,2),0)</f>
        <v>0</v>
      </c>
      <c r="O2054" s="22" t="n">
        <f aca="false">ROUND(L2054+M2054+N2054,2)</f>
        <v>3222.57</v>
      </c>
    </row>
    <row r="2055" customFormat="false" ht="30.95" hidden="false" customHeight="true" outlineLevel="0" collapsed="false">
      <c r="A2055" s="14" t="s">
        <v>2080</v>
      </c>
      <c r="B2055" s="14"/>
      <c r="C2055" s="14"/>
      <c r="D2055" s="14"/>
      <c r="E2055" s="14"/>
      <c r="F2055" s="14"/>
      <c r="G2055" s="14"/>
      <c r="H2055" s="14"/>
      <c r="I2055" s="14"/>
      <c r="J2055" s="14"/>
      <c r="K2055" s="14"/>
      <c r="L2055" s="14"/>
      <c r="M2055" s="14"/>
      <c r="N2055" s="14"/>
      <c r="O2055" s="14"/>
    </row>
    <row r="2056" customFormat="false" ht="27.75" hidden="false" customHeight="true" outlineLevel="0" collapsed="false">
      <c r="A2056" s="17" t="n">
        <v>31004016</v>
      </c>
      <c r="B2056" s="17" t="s">
        <v>2081</v>
      </c>
      <c r="C2056" s="23" t="n">
        <v>1</v>
      </c>
      <c r="D2056" s="25" t="s">
        <v>103</v>
      </c>
      <c r="E2056" s="19"/>
      <c r="F2056" s="21"/>
      <c r="G2056" s="21" t="n">
        <v>2</v>
      </c>
      <c r="H2056" s="21"/>
      <c r="I2056" s="21"/>
      <c r="J2056" s="21"/>
      <c r="K2056" s="22" t="n">
        <f aca="false">INDEX('Porte Honorário'!B:D,MATCH(TabJud!D2056,'Porte Honorário'!A:A,0),1)</f>
        <v>183.5</v>
      </c>
      <c r="L2056" s="22" t="n">
        <f aca="false">ROUND(C2056*K2056,2)</f>
        <v>183.5</v>
      </c>
      <c r="M2056" s="22" t="n">
        <f aca="false">IF(E2056&gt;0,ROUND(E2056*'UCO e Filme'!$A$2,2),0)</f>
        <v>0</v>
      </c>
      <c r="N2056" s="22" t="n">
        <f aca="false">IF(I2056&gt;0,ROUND(I2056*'UCO e Filme'!$A$11,2),0)</f>
        <v>0</v>
      </c>
      <c r="O2056" s="22" t="n">
        <f aca="false">ROUND(L2056+M2056+N2056,2)</f>
        <v>183.5</v>
      </c>
    </row>
    <row r="2057" customFormat="false" ht="11.25" hidden="false" customHeight="true" outlineLevel="0" collapsed="false">
      <c r="A2057" s="17" t="n">
        <v>31004024</v>
      </c>
      <c r="B2057" s="17" t="s">
        <v>2082</v>
      </c>
      <c r="C2057" s="23" t="n">
        <v>1</v>
      </c>
      <c r="D2057" s="25" t="s">
        <v>144</v>
      </c>
      <c r="E2057" s="19"/>
      <c r="F2057" s="21"/>
      <c r="G2057" s="21" t="n">
        <v>2</v>
      </c>
      <c r="H2057" s="21"/>
      <c r="I2057" s="21"/>
      <c r="J2057" s="21"/>
      <c r="K2057" s="22" t="n">
        <f aca="false">INDEX('Porte Honorário'!B:D,MATCH(TabJud!D2057,'Porte Honorário'!A:A,0),1)</f>
        <v>501.37</v>
      </c>
      <c r="L2057" s="22" t="n">
        <f aca="false">ROUND(C2057*K2057,2)</f>
        <v>501.37</v>
      </c>
      <c r="M2057" s="22" t="n">
        <f aca="false">IF(E2057&gt;0,ROUND(E2057*'UCO e Filme'!$A$2,2),0)</f>
        <v>0</v>
      </c>
      <c r="N2057" s="22" t="n">
        <f aca="false">IF(I2057&gt;0,ROUND(I2057*'UCO e Filme'!$A$11,2),0)</f>
        <v>0</v>
      </c>
      <c r="O2057" s="22" t="n">
        <f aca="false">ROUND(L2057+M2057+N2057,2)</f>
        <v>501.37</v>
      </c>
    </row>
    <row r="2058" customFormat="false" ht="11.25" hidden="false" customHeight="true" outlineLevel="0" collapsed="false">
      <c r="A2058" s="17" t="n">
        <v>31004032</v>
      </c>
      <c r="B2058" s="17" t="s">
        <v>2083</v>
      </c>
      <c r="C2058" s="23" t="n">
        <v>1</v>
      </c>
      <c r="D2058" s="25" t="s">
        <v>69</v>
      </c>
      <c r="E2058" s="19"/>
      <c r="F2058" s="21"/>
      <c r="G2058" s="21" t="n">
        <v>3</v>
      </c>
      <c r="H2058" s="21"/>
      <c r="I2058" s="21"/>
      <c r="J2058" s="21"/>
      <c r="K2058" s="22" t="n">
        <f aca="false">INDEX('Porte Honorário'!B:D,MATCH(TabJud!D2058,'Porte Honorário'!A:A,0),1)</f>
        <v>209.71</v>
      </c>
      <c r="L2058" s="22" t="n">
        <f aca="false">ROUND(C2058*K2058,2)</f>
        <v>209.71</v>
      </c>
      <c r="M2058" s="22" t="n">
        <f aca="false">IF(E2058&gt;0,ROUND(E2058*'UCO e Filme'!$A$2,2),0)</f>
        <v>0</v>
      </c>
      <c r="N2058" s="22" t="n">
        <f aca="false">IF(I2058&gt;0,ROUND(I2058*'UCO e Filme'!$A$11,2),0)</f>
        <v>0</v>
      </c>
      <c r="O2058" s="22" t="n">
        <f aca="false">ROUND(L2058+M2058+N2058,2)</f>
        <v>209.71</v>
      </c>
    </row>
    <row r="2059" customFormat="false" ht="11.25" hidden="false" customHeight="true" outlineLevel="0" collapsed="false">
      <c r="A2059" s="17" t="n">
        <v>31004040</v>
      </c>
      <c r="B2059" s="17" t="s">
        <v>2084</v>
      </c>
      <c r="C2059" s="23" t="n">
        <v>1</v>
      </c>
      <c r="D2059" s="25" t="s">
        <v>103</v>
      </c>
      <c r="E2059" s="19"/>
      <c r="F2059" s="21"/>
      <c r="G2059" s="21" t="n">
        <v>2</v>
      </c>
      <c r="H2059" s="21"/>
      <c r="I2059" s="21"/>
      <c r="J2059" s="21"/>
      <c r="K2059" s="22" t="n">
        <f aca="false">INDEX('Porte Honorário'!B:D,MATCH(TabJud!D2059,'Porte Honorário'!A:A,0),1)</f>
        <v>183.5</v>
      </c>
      <c r="L2059" s="22" t="n">
        <f aca="false">ROUND(C2059*K2059,2)</f>
        <v>183.5</v>
      </c>
      <c r="M2059" s="22" t="n">
        <f aca="false">IF(E2059&gt;0,ROUND(E2059*'UCO e Filme'!$A$2,2),0)</f>
        <v>0</v>
      </c>
      <c r="N2059" s="22" t="n">
        <f aca="false">IF(I2059&gt;0,ROUND(I2059*'UCO e Filme'!$A$11,2),0)</f>
        <v>0</v>
      </c>
      <c r="O2059" s="22" t="n">
        <f aca="false">ROUND(L2059+M2059+N2059,2)</f>
        <v>183.5</v>
      </c>
    </row>
    <row r="2060" customFormat="false" ht="11.25" hidden="false" customHeight="true" outlineLevel="0" collapsed="false">
      <c r="A2060" s="17" t="n">
        <v>31004059</v>
      </c>
      <c r="B2060" s="17" t="s">
        <v>2085</v>
      </c>
      <c r="C2060" s="23" t="n">
        <v>1</v>
      </c>
      <c r="D2060" s="25" t="s">
        <v>82</v>
      </c>
      <c r="E2060" s="19"/>
      <c r="F2060" s="21"/>
      <c r="G2060" s="21" t="n">
        <v>1</v>
      </c>
      <c r="H2060" s="21"/>
      <c r="I2060" s="21"/>
      <c r="J2060" s="21"/>
      <c r="K2060" s="22" t="n">
        <f aca="false">INDEX('Porte Honorário'!B:D,MATCH(TabJud!D2060,'Porte Honorário'!A:A,0),1)</f>
        <v>88.48</v>
      </c>
      <c r="L2060" s="22" t="n">
        <f aca="false">ROUND(C2060*K2060,2)</f>
        <v>88.48</v>
      </c>
      <c r="M2060" s="22" t="n">
        <f aca="false">IF(E2060&gt;0,ROUND(E2060*'UCO e Filme'!$A$2,2),0)</f>
        <v>0</v>
      </c>
      <c r="N2060" s="22" t="n">
        <f aca="false">IF(I2060&gt;0,ROUND(I2060*'UCO e Filme'!$A$11,2),0)</f>
        <v>0</v>
      </c>
      <c r="O2060" s="22" t="n">
        <f aca="false">ROUND(L2060+M2060+N2060,2)</f>
        <v>88.48</v>
      </c>
    </row>
    <row r="2061" customFormat="false" ht="11.25" hidden="false" customHeight="true" outlineLevel="0" collapsed="false">
      <c r="A2061" s="17" t="n">
        <v>31004067</v>
      </c>
      <c r="B2061" s="17" t="s">
        <v>2086</v>
      </c>
      <c r="C2061" s="23" t="n">
        <v>1</v>
      </c>
      <c r="D2061" s="25" t="s">
        <v>82</v>
      </c>
      <c r="E2061" s="19"/>
      <c r="F2061" s="21"/>
      <c r="G2061" s="21" t="n">
        <v>2</v>
      </c>
      <c r="H2061" s="21"/>
      <c r="I2061" s="21"/>
      <c r="J2061" s="21"/>
      <c r="K2061" s="22" t="n">
        <f aca="false">INDEX('Porte Honorário'!B:D,MATCH(TabJud!D2061,'Porte Honorário'!A:A,0),1)</f>
        <v>88.48</v>
      </c>
      <c r="L2061" s="22" t="n">
        <f aca="false">ROUND(C2061*K2061,2)</f>
        <v>88.48</v>
      </c>
      <c r="M2061" s="22" t="n">
        <f aca="false">IF(E2061&gt;0,ROUND(E2061*'UCO e Filme'!$A$2,2),0)</f>
        <v>0</v>
      </c>
      <c r="N2061" s="22" t="n">
        <f aca="false">IF(I2061&gt;0,ROUND(I2061*'UCO e Filme'!$A$11,2),0)</f>
        <v>0</v>
      </c>
      <c r="O2061" s="22" t="n">
        <f aca="false">ROUND(L2061+M2061+N2061,2)</f>
        <v>88.48</v>
      </c>
    </row>
    <row r="2062" customFormat="false" ht="11.25" hidden="false" customHeight="true" outlineLevel="0" collapsed="false">
      <c r="A2062" s="17" t="n">
        <v>31004075</v>
      </c>
      <c r="B2062" s="17" t="s">
        <v>2087</v>
      </c>
      <c r="C2062" s="23" t="n">
        <v>1</v>
      </c>
      <c r="D2062" s="25" t="s">
        <v>247</v>
      </c>
      <c r="E2062" s="19"/>
      <c r="F2062" s="21" t="n">
        <v>1</v>
      </c>
      <c r="G2062" s="21" t="n">
        <v>2</v>
      </c>
      <c r="H2062" s="21"/>
      <c r="I2062" s="21"/>
      <c r="J2062" s="21"/>
      <c r="K2062" s="22" t="n">
        <f aca="false">INDEX('Porte Honorário'!B:D,MATCH(TabJud!D2062,'Porte Honorário'!A:A,0),1)</f>
        <v>542.33</v>
      </c>
      <c r="L2062" s="22" t="n">
        <f aca="false">ROUND(C2062*K2062,2)</f>
        <v>542.33</v>
      </c>
      <c r="M2062" s="22" t="n">
        <f aca="false">IF(E2062&gt;0,ROUND(E2062*'UCO e Filme'!$A$2,2),0)</f>
        <v>0</v>
      </c>
      <c r="N2062" s="22" t="n">
        <f aca="false">IF(I2062&gt;0,ROUND(I2062*'UCO e Filme'!$A$11,2),0)</f>
        <v>0</v>
      </c>
      <c r="O2062" s="22" t="n">
        <f aca="false">ROUND(L2062+M2062+N2062,2)</f>
        <v>542.33</v>
      </c>
    </row>
    <row r="2063" customFormat="false" ht="11.25" hidden="false" customHeight="true" outlineLevel="0" collapsed="false">
      <c r="A2063" s="17" t="n">
        <v>31004083</v>
      </c>
      <c r="B2063" s="17" t="s">
        <v>2088</v>
      </c>
      <c r="C2063" s="23" t="n">
        <v>1</v>
      </c>
      <c r="D2063" s="25" t="s">
        <v>247</v>
      </c>
      <c r="E2063" s="19"/>
      <c r="F2063" s="21" t="n">
        <v>1</v>
      </c>
      <c r="G2063" s="21" t="n">
        <v>1</v>
      </c>
      <c r="H2063" s="21"/>
      <c r="I2063" s="21"/>
      <c r="J2063" s="21"/>
      <c r="K2063" s="22" t="n">
        <f aca="false">INDEX('Porte Honorário'!B:D,MATCH(TabJud!D2063,'Porte Honorário'!A:A,0),1)</f>
        <v>542.33</v>
      </c>
      <c r="L2063" s="22" t="n">
        <f aca="false">ROUND(C2063*K2063,2)</f>
        <v>542.33</v>
      </c>
      <c r="M2063" s="22" t="n">
        <f aca="false">IF(E2063&gt;0,ROUND(E2063*'UCO e Filme'!$A$2,2),0)</f>
        <v>0</v>
      </c>
      <c r="N2063" s="22" t="n">
        <f aca="false">IF(I2063&gt;0,ROUND(I2063*'UCO e Filme'!$A$11,2),0)</f>
        <v>0</v>
      </c>
      <c r="O2063" s="22" t="n">
        <f aca="false">ROUND(L2063+M2063+N2063,2)</f>
        <v>542.33</v>
      </c>
    </row>
    <row r="2064" customFormat="false" ht="11.25" hidden="false" customHeight="true" outlineLevel="0" collapsed="false">
      <c r="A2064" s="17" t="n">
        <v>31004091</v>
      </c>
      <c r="B2064" s="17" t="s">
        <v>2089</v>
      </c>
      <c r="C2064" s="23" t="n">
        <v>1</v>
      </c>
      <c r="D2064" s="25" t="s">
        <v>82</v>
      </c>
      <c r="E2064" s="19"/>
      <c r="F2064" s="21"/>
      <c r="G2064" s="21" t="n">
        <v>1</v>
      </c>
      <c r="H2064" s="21"/>
      <c r="I2064" s="21"/>
      <c r="J2064" s="21"/>
      <c r="K2064" s="22" t="n">
        <f aca="false">INDEX('Porte Honorário'!B:D,MATCH(TabJud!D2064,'Porte Honorário'!A:A,0),1)</f>
        <v>88.48</v>
      </c>
      <c r="L2064" s="22" t="n">
        <f aca="false">ROUND(C2064*K2064,2)</f>
        <v>88.48</v>
      </c>
      <c r="M2064" s="22" t="n">
        <f aca="false">IF(E2064&gt;0,ROUND(E2064*'UCO e Filme'!$A$2,2),0)</f>
        <v>0</v>
      </c>
      <c r="N2064" s="22" t="n">
        <f aca="false">IF(I2064&gt;0,ROUND(I2064*'UCO e Filme'!$A$11,2),0)</f>
        <v>0</v>
      </c>
      <c r="O2064" s="22" t="n">
        <f aca="false">ROUND(L2064+M2064+N2064,2)</f>
        <v>88.48</v>
      </c>
    </row>
    <row r="2065" customFormat="false" ht="11.25" hidden="false" customHeight="true" outlineLevel="0" collapsed="false">
      <c r="A2065" s="17" t="n">
        <v>31004105</v>
      </c>
      <c r="B2065" s="17" t="s">
        <v>2090</v>
      </c>
      <c r="C2065" s="23" t="n">
        <v>1</v>
      </c>
      <c r="D2065" s="25" t="s">
        <v>71</v>
      </c>
      <c r="E2065" s="19"/>
      <c r="F2065" s="21" t="n">
        <v>1</v>
      </c>
      <c r="G2065" s="21" t="n">
        <v>1</v>
      </c>
      <c r="H2065" s="21"/>
      <c r="I2065" s="21"/>
      <c r="J2065" s="21"/>
      <c r="K2065" s="22" t="n">
        <f aca="false">INDEX('Porte Honorário'!B:D,MATCH(TabJud!D2065,'Porte Honorário'!A:A,0),1)</f>
        <v>309.68</v>
      </c>
      <c r="L2065" s="22" t="n">
        <f aca="false">ROUND(C2065*K2065,2)</f>
        <v>309.68</v>
      </c>
      <c r="M2065" s="22" t="n">
        <f aca="false">IF(E2065&gt;0,ROUND(E2065*'UCO e Filme'!$A$2,2),0)</f>
        <v>0</v>
      </c>
      <c r="N2065" s="22" t="n">
        <f aca="false">IF(I2065&gt;0,ROUND(I2065*'UCO e Filme'!$A$11,2),0)</f>
        <v>0</v>
      </c>
      <c r="O2065" s="22" t="n">
        <f aca="false">ROUND(L2065+M2065+N2065,2)</f>
        <v>309.68</v>
      </c>
    </row>
    <row r="2066" customFormat="false" ht="11.25" hidden="false" customHeight="true" outlineLevel="0" collapsed="false">
      <c r="A2066" s="17" t="n">
        <v>31004113</v>
      </c>
      <c r="B2066" s="17" t="s">
        <v>2091</v>
      </c>
      <c r="C2066" s="23" t="n">
        <v>1</v>
      </c>
      <c r="D2066" s="25" t="s">
        <v>339</v>
      </c>
      <c r="E2066" s="19"/>
      <c r="F2066" s="21" t="n">
        <v>2</v>
      </c>
      <c r="G2066" s="21" t="n">
        <v>4</v>
      </c>
      <c r="H2066" s="21"/>
      <c r="I2066" s="21"/>
      <c r="J2066" s="21"/>
      <c r="K2066" s="22" t="n">
        <f aca="false">INDEX('Porte Honorário'!B:D,MATCH(TabJud!D2066,'Porte Honorário'!A:A,0),1)</f>
        <v>991.29</v>
      </c>
      <c r="L2066" s="22" t="n">
        <f aca="false">ROUND(C2066*K2066,2)</f>
        <v>991.29</v>
      </c>
      <c r="M2066" s="22" t="n">
        <f aca="false">IF(E2066&gt;0,ROUND(E2066*'UCO e Filme'!$A$2,2),0)</f>
        <v>0</v>
      </c>
      <c r="N2066" s="22" t="n">
        <f aca="false">IF(I2066&gt;0,ROUND(I2066*'UCO e Filme'!$A$11,2),0)</f>
        <v>0</v>
      </c>
      <c r="O2066" s="22" t="n">
        <f aca="false">ROUND(L2066+M2066+N2066,2)</f>
        <v>991.29</v>
      </c>
    </row>
    <row r="2067" customFormat="false" ht="11.25" hidden="false" customHeight="true" outlineLevel="0" collapsed="false">
      <c r="A2067" s="17" t="n">
        <v>31004121</v>
      </c>
      <c r="B2067" s="17" t="s">
        <v>2092</v>
      </c>
      <c r="C2067" s="23" t="n">
        <v>1</v>
      </c>
      <c r="D2067" s="25" t="s">
        <v>337</v>
      </c>
      <c r="E2067" s="19"/>
      <c r="F2067" s="21" t="n">
        <v>1</v>
      </c>
      <c r="G2067" s="21" t="n">
        <v>2</v>
      </c>
      <c r="H2067" s="21"/>
      <c r="I2067" s="21"/>
      <c r="J2067" s="21"/>
      <c r="K2067" s="22" t="n">
        <f aca="false">INDEX('Porte Honorário'!B:D,MATCH(TabJud!D2067,'Porte Honorário'!A:A,0),1)</f>
        <v>417.82</v>
      </c>
      <c r="L2067" s="22" t="n">
        <f aca="false">ROUND(C2067*K2067,2)</f>
        <v>417.82</v>
      </c>
      <c r="M2067" s="22" t="n">
        <f aca="false">IF(E2067&gt;0,ROUND(E2067*'UCO e Filme'!$A$2,2),0)</f>
        <v>0</v>
      </c>
      <c r="N2067" s="22" t="n">
        <f aca="false">IF(I2067&gt;0,ROUND(I2067*'UCO e Filme'!$A$11,2),0)</f>
        <v>0</v>
      </c>
      <c r="O2067" s="22" t="n">
        <f aca="false">ROUND(L2067+M2067+N2067,2)</f>
        <v>417.82</v>
      </c>
    </row>
    <row r="2068" customFormat="false" ht="11.25" hidden="false" customHeight="true" outlineLevel="0" collapsed="false">
      <c r="A2068" s="17" t="n">
        <v>31004130</v>
      </c>
      <c r="B2068" s="17" t="s">
        <v>2093</v>
      </c>
      <c r="C2068" s="23" t="n">
        <v>1</v>
      </c>
      <c r="D2068" s="25" t="s">
        <v>296</v>
      </c>
      <c r="E2068" s="19"/>
      <c r="F2068" s="21" t="n">
        <v>1</v>
      </c>
      <c r="G2068" s="21" t="n">
        <v>2</v>
      </c>
      <c r="H2068" s="21"/>
      <c r="I2068" s="21"/>
      <c r="J2068" s="21"/>
      <c r="K2068" s="22" t="n">
        <f aca="false">INDEX('Porte Honorário'!B:D,MATCH(TabJud!D2068,'Porte Honorário'!A:A,0),1)</f>
        <v>709.46</v>
      </c>
      <c r="L2068" s="22" t="n">
        <f aca="false">ROUND(C2068*K2068,2)</f>
        <v>709.46</v>
      </c>
      <c r="M2068" s="22" t="n">
        <f aca="false">IF(E2068&gt;0,ROUND(E2068*'UCO e Filme'!$A$2,2),0)</f>
        <v>0</v>
      </c>
      <c r="N2068" s="22" t="n">
        <f aca="false">IF(I2068&gt;0,ROUND(I2068*'UCO e Filme'!$A$11,2),0)</f>
        <v>0</v>
      </c>
      <c r="O2068" s="22" t="n">
        <f aca="false">ROUND(L2068+M2068+N2068,2)</f>
        <v>709.46</v>
      </c>
    </row>
    <row r="2069" customFormat="false" ht="11.25" hidden="false" customHeight="true" outlineLevel="0" collapsed="false">
      <c r="A2069" s="17" t="n">
        <v>31004148</v>
      </c>
      <c r="B2069" s="17" t="s">
        <v>2094</v>
      </c>
      <c r="C2069" s="23" t="n">
        <v>1</v>
      </c>
      <c r="D2069" s="25" t="s">
        <v>337</v>
      </c>
      <c r="E2069" s="19"/>
      <c r="F2069" s="21" t="n">
        <v>1</v>
      </c>
      <c r="G2069" s="21" t="n">
        <v>2</v>
      </c>
      <c r="H2069" s="21"/>
      <c r="I2069" s="21"/>
      <c r="J2069" s="21"/>
      <c r="K2069" s="22" t="n">
        <f aca="false">INDEX('Porte Honorário'!B:D,MATCH(TabJud!D2069,'Porte Honorário'!A:A,0),1)</f>
        <v>417.82</v>
      </c>
      <c r="L2069" s="22" t="n">
        <f aca="false">ROUND(C2069*K2069,2)</f>
        <v>417.82</v>
      </c>
      <c r="M2069" s="22" t="n">
        <f aca="false">IF(E2069&gt;0,ROUND(E2069*'UCO e Filme'!$A$2,2),0)</f>
        <v>0</v>
      </c>
      <c r="N2069" s="22" t="n">
        <f aca="false">IF(I2069&gt;0,ROUND(I2069*'UCO e Filme'!$A$11,2),0)</f>
        <v>0</v>
      </c>
      <c r="O2069" s="22" t="n">
        <f aca="false">ROUND(L2069+M2069+N2069,2)</f>
        <v>417.82</v>
      </c>
    </row>
    <row r="2070" customFormat="false" ht="11.25" hidden="false" customHeight="true" outlineLevel="0" collapsed="false">
      <c r="A2070" s="17" t="n">
        <v>31004156</v>
      </c>
      <c r="B2070" s="17" t="s">
        <v>2095</v>
      </c>
      <c r="C2070" s="23" t="n">
        <v>1</v>
      </c>
      <c r="D2070" s="25" t="s">
        <v>296</v>
      </c>
      <c r="E2070" s="19"/>
      <c r="F2070" s="21" t="n">
        <v>1</v>
      </c>
      <c r="G2070" s="21" t="n">
        <v>1</v>
      </c>
      <c r="H2070" s="21"/>
      <c r="I2070" s="21"/>
      <c r="J2070" s="21"/>
      <c r="K2070" s="22" t="n">
        <f aca="false">INDEX('Porte Honorário'!B:D,MATCH(TabJud!D2070,'Porte Honorário'!A:A,0),1)</f>
        <v>709.46</v>
      </c>
      <c r="L2070" s="22" t="n">
        <f aca="false">ROUND(C2070*K2070,2)</f>
        <v>709.46</v>
      </c>
      <c r="M2070" s="22" t="n">
        <f aca="false">IF(E2070&gt;0,ROUND(E2070*'UCO e Filme'!$A$2,2),0)</f>
        <v>0</v>
      </c>
      <c r="N2070" s="22" t="n">
        <f aca="false">IF(I2070&gt;0,ROUND(I2070*'UCO e Filme'!$A$11,2),0)</f>
        <v>0</v>
      </c>
      <c r="O2070" s="22" t="n">
        <f aca="false">ROUND(L2070+M2070+N2070,2)</f>
        <v>709.46</v>
      </c>
    </row>
    <row r="2071" customFormat="false" ht="11.25" hidden="false" customHeight="true" outlineLevel="0" collapsed="false">
      <c r="A2071" s="17" t="n">
        <v>31004164</v>
      </c>
      <c r="B2071" s="17" t="s">
        <v>2096</v>
      </c>
      <c r="C2071" s="23" t="n">
        <v>1</v>
      </c>
      <c r="D2071" s="25" t="s">
        <v>71</v>
      </c>
      <c r="E2071" s="19"/>
      <c r="F2071" s="21" t="n">
        <v>1</v>
      </c>
      <c r="G2071" s="21" t="n">
        <v>2</v>
      </c>
      <c r="H2071" s="21"/>
      <c r="I2071" s="21"/>
      <c r="J2071" s="21"/>
      <c r="K2071" s="22" t="n">
        <f aca="false">INDEX('Porte Honorário'!B:D,MATCH(TabJud!D2071,'Porte Honorário'!A:A,0),1)</f>
        <v>309.68</v>
      </c>
      <c r="L2071" s="22" t="n">
        <f aca="false">ROUND(C2071*K2071,2)</f>
        <v>309.68</v>
      </c>
      <c r="M2071" s="22" t="n">
        <f aca="false">IF(E2071&gt;0,ROUND(E2071*'UCO e Filme'!$A$2,2),0)</f>
        <v>0</v>
      </c>
      <c r="N2071" s="22" t="n">
        <f aca="false">IF(I2071&gt;0,ROUND(I2071*'UCO e Filme'!$A$11,2),0)</f>
        <v>0</v>
      </c>
      <c r="O2071" s="22" t="n">
        <f aca="false">ROUND(L2071+M2071+N2071,2)</f>
        <v>309.68</v>
      </c>
    </row>
    <row r="2072" customFormat="false" ht="11.25" hidden="false" customHeight="true" outlineLevel="0" collapsed="false">
      <c r="A2072" s="17" t="n">
        <v>31004172</v>
      </c>
      <c r="B2072" s="17" t="s">
        <v>2097</v>
      </c>
      <c r="C2072" s="23" t="n">
        <v>1</v>
      </c>
      <c r="D2072" s="25" t="s">
        <v>82</v>
      </c>
      <c r="E2072" s="19"/>
      <c r="F2072" s="21"/>
      <c r="G2072" s="21" t="n">
        <v>0</v>
      </c>
      <c r="H2072" s="21"/>
      <c r="I2072" s="21"/>
      <c r="J2072" s="21"/>
      <c r="K2072" s="22" t="n">
        <f aca="false">INDEX('Porte Honorário'!B:D,MATCH(TabJud!D2072,'Porte Honorário'!A:A,0),1)</f>
        <v>88.48</v>
      </c>
      <c r="L2072" s="22" t="n">
        <f aca="false">ROUND(C2072*K2072,2)</f>
        <v>88.48</v>
      </c>
      <c r="M2072" s="22" t="n">
        <f aca="false">IF(E2072&gt;0,ROUND(E2072*'UCO e Filme'!$A$2,2),0)</f>
        <v>0</v>
      </c>
      <c r="N2072" s="22" t="n">
        <f aca="false">IF(I2072&gt;0,ROUND(I2072*'UCO e Filme'!$A$11,2),0)</f>
        <v>0</v>
      </c>
      <c r="O2072" s="22" t="n">
        <f aca="false">ROUND(L2072+M2072+N2072,2)</f>
        <v>88.48</v>
      </c>
    </row>
    <row r="2073" customFormat="false" ht="11.25" hidden="false" customHeight="true" outlineLevel="0" collapsed="false">
      <c r="A2073" s="17" t="n">
        <v>31004180</v>
      </c>
      <c r="B2073" s="17" t="s">
        <v>2098</v>
      </c>
      <c r="C2073" s="23" t="n">
        <v>1</v>
      </c>
      <c r="D2073" s="25" t="s">
        <v>82</v>
      </c>
      <c r="E2073" s="19"/>
      <c r="F2073" s="21"/>
      <c r="G2073" s="21" t="n">
        <v>0</v>
      </c>
      <c r="H2073" s="21"/>
      <c r="I2073" s="21"/>
      <c r="J2073" s="21"/>
      <c r="K2073" s="22" t="n">
        <f aca="false">INDEX('Porte Honorário'!B:D,MATCH(TabJud!D2073,'Porte Honorário'!A:A,0),1)</f>
        <v>88.48</v>
      </c>
      <c r="L2073" s="22" t="n">
        <f aca="false">ROUND(C2073*K2073,2)</f>
        <v>88.48</v>
      </c>
      <c r="M2073" s="22" t="n">
        <f aca="false">IF(E2073&gt;0,ROUND(E2073*'UCO e Filme'!$A$2,2),0)</f>
        <v>0</v>
      </c>
      <c r="N2073" s="22" t="n">
        <f aca="false">IF(I2073&gt;0,ROUND(I2073*'UCO e Filme'!$A$11,2),0)</f>
        <v>0</v>
      </c>
      <c r="O2073" s="22" t="n">
        <f aca="false">ROUND(L2073+M2073+N2073,2)</f>
        <v>88.48</v>
      </c>
    </row>
    <row r="2074" customFormat="false" ht="11.25" hidden="false" customHeight="true" outlineLevel="0" collapsed="false">
      <c r="A2074" s="17" t="n">
        <v>31004199</v>
      </c>
      <c r="B2074" s="17" t="s">
        <v>2099</v>
      </c>
      <c r="C2074" s="23" t="n">
        <v>1</v>
      </c>
      <c r="D2074" s="25" t="s">
        <v>82</v>
      </c>
      <c r="E2074" s="19"/>
      <c r="F2074" s="21"/>
      <c r="G2074" s="21" t="n">
        <v>0</v>
      </c>
      <c r="H2074" s="21"/>
      <c r="I2074" s="21"/>
      <c r="J2074" s="21"/>
      <c r="K2074" s="22" t="n">
        <f aca="false">INDEX('Porte Honorário'!B:D,MATCH(TabJud!D2074,'Porte Honorário'!A:A,0),1)</f>
        <v>88.48</v>
      </c>
      <c r="L2074" s="22" t="n">
        <f aca="false">ROUND(C2074*K2074,2)</f>
        <v>88.48</v>
      </c>
      <c r="M2074" s="22" t="n">
        <f aca="false">IF(E2074&gt;0,ROUND(E2074*'UCO e Filme'!$A$2,2),0)</f>
        <v>0</v>
      </c>
      <c r="N2074" s="22" t="n">
        <f aca="false">IF(I2074&gt;0,ROUND(I2074*'UCO e Filme'!$A$11,2),0)</f>
        <v>0</v>
      </c>
      <c r="O2074" s="22" t="n">
        <f aca="false">ROUND(L2074+M2074+N2074,2)</f>
        <v>88.48</v>
      </c>
    </row>
    <row r="2075" customFormat="false" ht="11.25" hidden="false" customHeight="true" outlineLevel="0" collapsed="false">
      <c r="A2075" s="17" t="n">
        <v>31004202</v>
      </c>
      <c r="B2075" s="17" t="s">
        <v>2100</v>
      </c>
      <c r="C2075" s="23" t="n">
        <v>1</v>
      </c>
      <c r="D2075" s="25" t="s">
        <v>600</v>
      </c>
      <c r="E2075" s="19"/>
      <c r="F2075" s="21" t="n">
        <v>1</v>
      </c>
      <c r="G2075" s="21" t="n">
        <v>3</v>
      </c>
      <c r="H2075" s="21"/>
      <c r="I2075" s="21"/>
      <c r="J2075" s="21"/>
      <c r="K2075" s="22" t="n">
        <f aca="false">INDEX('Porte Honorário'!B:D,MATCH(TabJud!D2075,'Porte Honorário'!A:A,0),1)</f>
        <v>599.66</v>
      </c>
      <c r="L2075" s="22" t="n">
        <f aca="false">ROUND(C2075*K2075,2)</f>
        <v>599.66</v>
      </c>
      <c r="M2075" s="22" t="n">
        <f aca="false">IF(E2075&gt;0,ROUND(E2075*'UCO e Filme'!$A$2,2),0)</f>
        <v>0</v>
      </c>
      <c r="N2075" s="22" t="n">
        <f aca="false">IF(I2075&gt;0,ROUND(I2075*'UCO e Filme'!$A$11,2),0)</f>
        <v>0</v>
      </c>
      <c r="O2075" s="22" t="n">
        <f aca="false">ROUND(L2075+M2075+N2075,2)</f>
        <v>599.66</v>
      </c>
    </row>
    <row r="2076" customFormat="false" ht="11.25" hidden="false" customHeight="true" outlineLevel="0" collapsed="false">
      <c r="A2076" s="17" t="n">
        <v>31004210</v>
      </c>
      <c r="B2076" s="17" t="s">
        <v>2101</v>
      </c>
      <c r="C2076" s="23" t="n">
        <v>1</v>
      </c>
      <c r="D2076" s="25" t="s">
        <v>337</v>
      </c>
      <c r="E2076" s="19"/>
      <c r="F2076" s="21" t="n">
        <v>2</v>
      </c>
      <c r="G2076" s="21" t="n">
        <v>2</v>
      </c>
      <c r="H2076" s="21"/>
      <c r="I2076" s="21"/>
      <c r="J2076" s="21"/>
      <c r="K2076" s="22" t="n">
        <f aca="false">INDEX('Porte Honorário'!B:D,MATCH(TabJud!D2076,'Porte Honorário'!A:A,0),1)</f>
        <v>417.82</v>
      </c>
      <c r="L2076" s="22" t="n">
        <f aca="false">ROUND(C2076*K2076,2)</f>
        <v>417.82</v>
      </c>
      <c r="M2076" s="22" t="n">
        <f aca="false">IF(E2076&gt;0,ROUND(E2076*'UCO e Filme'!$A$2,2),0)</f>
        <v>0</v>
      </c>
      <c r="N2076" s="22" t="n">
        <f aca="false">IF(I2076&gt;0,ROUND(I2076*'UCO e Filme'!$A$11,2),0)</f>
        <v>0</v>
      </c>
      <c r="O2076" s="22" t="n">
        <f aca="false">ROUND(L2076+M2076+N2076,2)</f>
        <v>417.82</v>
      </c>
    </row>
    <row r="2077" customFormat="false" ht="11.25" hidden="false" customHeight="true" outlineLevel="0" collapsed="false">
      <c r="A2077" s="17" t="n">
        <v>31004229</v>
      </c>
      <c r="B2077" s="17" t="s">
        <v>2102</v>
      </c>
      <c r="C2077" s="23" t="n">
        <v>1</v>
      </c>
      <c r="D2077" s="25" t="s">
        <v>82</v>
      </c>
      <c r="E2077" s="19"/>
      <c r="F2077" s="21"/>
      <c r="G2077" s="21" t="n">
        <v>2</v>
      </c>
      <c r="H2077" s="21"/>
      <c r="I2077" s="21"/>
      <c r="J2077" s="21"/>
      <c r="K2077" s="22" t="n">
        <f aca="false">INDEX('Porte Honorário'!B:D,MATCH(TabJud!D2077,'Porte Honorário'!A:A,0),1)</f>
        <v>88.48</v>
      </c>
      <c r="L2077" s="22" t="n">
        <f aca="false">ROUND(C2077*K2077,2)</f>
        <v>88.48</v>
      </c>
      <c r="M2077" s="22" t="n">
        <f aca="false">IF(E2077&gt;0,ROUND(E2077*'UCO e Filme'!$A$2,2),0)</f>
        <v>0</v>
      </c>
      <c r="N2077" s="22" t="n">
        <f aca="false">IF(I2077&gt;0,ROUND(I2077*'UCO e Filme'!$A$11,2),0)</f>
        <v>0</v>
      </c>
      <c r="O2077" s="22" t="n">
        <f aca="false">ROUND(L2077+M2077+N2077,2)</f>
        <v>88.48</v>
      </c>
    </row>
    <row r="2078" customFormat="false" ht="11.25" hidden="false" customHeight="true" outlineLevel="0" collapsed="false">
      <c r="A2078" s="17" t="n">
        <v>31004237</v>
      </c>
      <c r="B2078" s="17" t="s">
        <v>2103</v>
      </c>
      <c r="C2078" s="23" t="n">
        <v>1</v>
      </c>
      <c r="D2078" s="25" t="s">
        <v>82</v>
      </c>
      <c r="E2078" s="19"/>
      <c r="F2078" s="21"/>
      <c r="G2078" s="21" t="n">
        <v>1</v>
      </c>
      <c r="H2078" s="21"/>
      <c r="I2078" s="21"/>
      <c r="J2078" s="21"/>
      <c r="K2078" s="22" t="n">
        <f aca="false">INDEX('Porte Honorário'!B:D,MATCH(TabJud!D2078,'Porte Honorário'!A:A,0),1)</f>
        <v>88.48</v>
      </c>
      <c r="L2078" s="22" t="n">
        <f aca="false">ROUND(C2078*K2078,2)</f>
        <v>88.48</v>
      </c>
      <c r="M2078" s="22" t="n">
        <f aca="false">IF(E2078&gt;0,ROUND(E2078*'UCO e Filme'!$A$2,2),0)</f>
        <v>0</v>
      </c>
      <c r="N2078" s="22" t="n">
        <f aca="false">IF(I2078&gt;0,ROUND(I2078*'UCO e Filme'!$A$11,2),0)</f>
        <v>0</v>
      </c>
      <c r="O2078" s="22" t="n">
        <f aca="false">ROUND(L2078+M2078+N2078,2)</f>
        <v>88.48</v>
      </c>
    </row>
    <row r="2079" customFormat="false" ht="11.25" hidden="false" customHeight="true" outlineLevel="0" collapsed="false">
      <c r="A2079" s="17" t="n">
        <v>31004245</v>
      </c>
      <c r="B2079" s="17" t="s">
        <v>2104</v>
      </c>
      <c r="C2079" s="23" t="n">
        <v>1</v>
      </c>
      <c r="D2079" s="25" t="s">
        <v>69</v>
      </c>
      <c r="E2079" s="19"/>
      <c r="F2079" s="21" t="n">
        <v>1</v>
      </c>
      <c r="G2079" s="21" t="n">
        <v>2</v>
      </c>
      <c r="H2079" s="21"/>
      <c r="I2079" s="21"/>
      <c r="J2079" s="21"/>
      <c r="K2079" s="22" t="n">
        <f aca="false">INDEX('Porte Honorário'!B:D,MATCH(TabJud!D2079,'Porte Honorário'!A:A,0),1)</f>
        <v>209.71</v>
      </c>
      <c r="L2079" s="22" t="n">
        <f aca="false">ROUND(C2079*K2079,2)</f>
        <v>209.71</v>
      </c>
      <c r="M2079" s="22" t="n">
        <f aca="false">IF(E2079&gt;0,ROUND(E2079*'UCO e Filme'!$A$2,2),0)</f>
        <v>0</v>
      </c>
      <c r="N2079" s="22" t="n">
        <f aca="false">IF(I2079&gt;0,ROUND(I2079*'UCO e Filme'!$A$11,2),0)</f>
        <v>0</v>
      </c>
      <c r="O2079" s="22" t="n">
        <f aca="false">ROUND(L2079+M2079+N2079,2)</f>
        <v>209.71</v>
      </c>
    </row>
    <row r="2080" customFormat="false" ht="11.25" hidden="false" customHeight="true" outlineLevel="0" collapsed="false">
      <c r="A2080" s="17" t="n">
        <v>31004253</v>
      </c>
      <c r="B2080" s="17" t="s">
        <v>2105</v>
      </c>
      <c r="C2080" s="23" t="n">
        <v>1</v>
      </c>
      <c r="D2080" s="25" t="s">
        <v>82</v>
      </c>
      <c r="E2080" s="19"/>
      <c r="F2080" s="21" t="n">
        <v>1</v>
      </c>
      <c r="G2080" s="21" t="n">
        <v>2</v>
      </c>
      <c r="H2080" s="21"/>
      <c r="I2080" s="21"/>
      <c r="J2080" s="21"/>
      <c r="K2080" s="22" t="n">
        <f aca="false">INDEX('Porte Honorário'!B:D,MATCH(TabJud!D2080,'Porte Honorário'!A:A,0),1)</f>
        <v>88.48</v>
      </c>
      <c r="L2080" s="22" t="n">
        <f aca="false">ROUND(C2080*K2080,2)</f>
        <v>88.48</v>
      </c>
      <c r="M2080" s="22" t="n">
        <f aca="false">IF(E2080&gt;0,ROUND(E2080*'UCO e Filme'!$A$2,2),0)</f>
        <v>0</v>
      </c>
      <c r="N2080" s="22" t="n">
        <f aca="false">IF(I2080&gt;0,ROUND(I2080*'UCO e Filme'!$A$11,2),0)</f>
        <v>0</v>
      </c>
      <c r="O2080" s="22" t="n">
        <f aca="false">ROUND(L2080+M2080+N2080,2)</f>
        <v>88.48</v>
      </c>
    </row>
    <row r="2081" customFormat="false" ht="11.25" hidden="false" customHeight="true" outlineLevel="0" collapsed="false">
      <c r="A2081" s="17" t="n">
        <v>31004261</v>
      </c>
      <c r="B2081" s="17" t="s">
        <v>2106</v>
      </c>
      <c r="C2081" s="23" t="n">
        <v>1</v>
      </c>
      <c r="D2081" s="25" t="s">
        <v>247</v>
      </c>
      <c r="E2081" s="19"/>
      <c r="F2081" s="21" t="n">
        <v>1</v>
      </c>
      <c r="G2081" s="21" t="n">
        <v>3</v>
      </c>
      <c r="H2081" s="21"/>
      <c r="I2081" s="21"/>
      <c r="J2081" s="21"/>
      <c r="K2081" s="22" t="n">
        <f aca="false">INDEX('Porte Honorário'!B:D,MATCH(TabJud!D2081,'Porte Honorário'!A:A,0),1)</f>
        <v>542.33</v>
      </c>
      <c r="L2081" s="22" t="n">
        <f aca="false">ROUND(C2081*K2081,2)</f>
        <v>542.33</v>
      </c>
      <c r="M2081" s="22" t="n">
        <f aca="false">IF(E2081&gt;0,ROUND(E2081*'UCO e Filme'!$A$2,2),0)</f>
        <v>0</v>
      </c>
      <c r="N2081" s="22" t="n">
        <f aca="false">IF(I2081&gt;0,ROUND(I2081*'UCO e Filme'!$A$11,2),0)</f>
        <v>0</v>
      </c>
      <c r="O2081" s="22" t="n">
        <f aca="false">ROUND(L2081+M2081+N2081,2)</f>
        <v>542.33</v>
      </c>
    </row>
    <row r="2082" customFormat="false" ht="11.25" hidden="false" customHeight="true" outlineLevel="0" collapsed="false">
      <c r="A2082" s="17" t="n">
        <v>31004270</v>
      </c>
      <c r="B2082" s="17" t="s">
        <v>2107</v>
      </c>
      <c r="C2082" s="23" t="n">
        <v>1</v>
      </c>
      <c r="D2082" s="25" t="s">
        <v>490</v>
      </c>
      <c r="E2082" s="19"/>
      <c r="F2082" s="21" t="n">
        <v>1</v>
      </c>
      <c r="G2082" s="21" t="n">
        <v>5</v>
      </c>
      <c r="H2082" s="21"/>
      <c r="I2082" s="21"/>
      <c r="J2082" s="21"/>
      <c r="K2082" s="22" t="n">
        <f aca="false">INDEX('Porte Honorário'!B:D,MATCH(TabJud!D2082,'Porte Honorário'!A:A,0),1)</f>
        <v>1409.1</v>
      </c>
      <c r="L2082" s="22" t="n">
        <f aca="false">ROUND(C2082*K2082,2)</f>
        <v>1409.1</v>
      </c>
      <c r="M2082" s="22" t="n">
        <f aca="false">IF(E2082&gt;0,ROUND(E2082*'UCO e Filme'!$A$2,2),0)</f>
        <v>0</v>
      </c>
      <c r="N2082" s="22" t="n">
        <f aca="false">IF(I2082&gt;0,ROUND(I2082*'UCO e Filme'!$A$11,2),0)</f>
        <v>0</v>
      </c>
      <c r="O2082" s="22" t="n">
        <f aca="false">ROUND(L2082+M2082+N2082,2)</f>
        <v>1409.1</v>
      </c>
    </row>
    <row r="2083" customFormat="false" ht="11.25" hidden="false" customHeight="true" outlineLevel="0" collapsed="false">
      <c r="A2083" s="17" t="n">
        <v>31004288</v>
      </c>
      <c r="B2083" s="17" t="s">
        <v>2108</v>
      </c>
      <c r="C2083" s="23" t="n">
        <v>1</v>
      </c>
      <c r="D2083" s="25" t="s">
        <v>490</v>
      </c>
      <c r="E2083" s="19"/>
      <c r="F2083" s="21" t="n">
        <v>2</v>
      </c>
      <c r="G2083" s="21" t="n">
        <v>6</v>
      </c>
      <c r="H2083" s="21"/>
      <c r="I2083" s="21"/>
      <c r="J2083" s="21"/>
      <c r="K2083" s="22" t="n">
        <f aca="false">INDEX('Porte Honorário'!B:D,MATCH(TabJud!D2083,'Porte Honorário'!A:A,0),1)</f>
        <v>1409.1</v>
      </c>
      <c r="L2083" s="22" t="n">
        <f aca="false">ROUND(C2083*K2083,2)</f>
        <v>1409.1</v>
      </c>
      <c r="M2083" s="22" t="n">
        <f aca="false">IF(E2083&gt;0,ROUND(E2083*'UCO e Filme'!$A$2,2),0)</f>
        <v>0</v>
      </c>
      <c r="N2083" s="22" t="n">
        <f aca="false">IF(I2083&gt;0,ROUND(I2083*'UCO e Filme'!$A$11,2),0)</f>
        <v>0</v>
      </c>
      <c r="O2083" s="22" t="n">
        <f aca="false">ROUND(L2083+M2083+N2083,2)</f>
        <v>1409.1</v>
      </c>
    </row>
    <row r="2084" customFormat="false" ht="11.25" hidden="false" customHeight="true" outlineLevel="0" collapsed="false">
      <c r="A2084" s="17" t="n">
        <v>31004300</v>
      </c>
      <c r="B2084" s="17" t="s">
        <v>2109</v>
      </c>
      <c r="C2084" s="23" t="n">
        <v>1</v>
      </c>
      <c r="D2084" s="25" t="s">
        <v>247</v>
      </c>
      <c r="E2084" s="19"/>
      <c r="F2084" s="21" t="n">
        <v>1</v>
      </c>
      <c r="G2084" s="21" t="n">
        <v>2</v>
      </c>
      <c r="H2084" s="21"/>
      <c r="I2084" s="21"/>
      <c r="J2084" s="21"/>
      <c r="K2084" s="22" t="n">
        <f aca="false">INDEX('Porte Honorário'!B:D,MATCH(TabJud!D2084,'Porte Honorário'!A:A,0),1)</f>
        <v>542.33</v>
      </c>
      <c r="L2084" s="22" t="n">
        <f aca="false">ROUND(C2084*K2084,2)</f>
        <v>542.33</v>
      </c>
      <c r="M2084" s="22" t="n">
        <f aca="false">IF(E2084&gt;0,ROUND(E2084*'UCO e Filme'!$A$2,2),0)</f>
        <v>0</v>
      </c>
      <c r="N2084" s="22" t="n">
        <f aca="false">IF(I2084&gt;0,ROUND(I2084*'UCO e Filme'!$A$11,2),0)</f>
        <v>0</v>
      </c>
      <c r="O2084" s="22" t="n">
        <f aca="false">ROUND(L2084+M2084+N2084,2)</f>
        <v>542.33</v>
      </c>
    </row>
    <row r="2085" customFormat="false" ht="11.25" hidden="false" customHeight="true" outlineLevel="0" collapsed="false">
      <c r="A2085" s="17" t="n">
        <v>31004318</v>
      </c>
      <c r="B2085" s="17" t="s">
        <v>2110</v>
      </c>
      <c r="C2085" s="23" t="n">
        <v>1</v>
      </c>
      <c r="D2085" s="25" t="s">
        <v>82</v>
      </c>
      <c r="E2085" s="19"/>
      <c r="F2085" s="21"/>
      <c r="G2085" s="21" t="n">
        <v>2</v>
      </c>
      <c r="H2085" s="21"/>
      <c r="I2085" s="21"/>
      <c r="J2085" s="21"/>
      <c r="K2085" s="22" t="n">
        <f aca="false">INDEX('Porte Honorário'!B:D,MATCH(TabJud!D2085,'Porte Honorário'!A:A,0),1)</f>
        <v>88.48</v>
      </c>
      <c r="L2085" s="22" t="n">
        <f aca="false">ROUND(C2085*K2085,2)</f>
        <v>88.48</v>
      </c>
      <c r="M2085" s="22" t="n">
        <f aca="false">IF(E2085&gt;0,ROUND(E2085*'UCO e Filme'!$A$2,2),0)</f>
        <v>0</v>
      </c>
      <c r="N2085" s="22" t="n">
        <f aca="false">IF(I2085&gt;0,ROUND(I2085*'UCO e Filme'!$A$11,2),0)</f>
        <v>0</v>
      </c>
      <c r="O2085" s="22" t="n">
        <f aca="false">ROUND(L2085+M2085+N2085,2)</f>
        <v>88.48</v>
      </c>
    </row>
    <row r="2086" customFormat="false" ht="11.25" hidden="false" customHeight="true" outlineLevel="0" collapsed="false">
      <c r="A2086" s="17" t="n">
        <v>31004326</v>
      </c>
      <c r="B2086" s="17" t="s">
        <v>2111</v>
      </c>
      <c r="C2086" s="23" t="n">
        <v>1</v>
      </c>
      <c r="D2086" s="25" t="s">
        <v>337</v>
      </c>
      <c r="E2086" s="19"/>
      <c r="F2086" s="21" t="n">
        <v>1</v>
      </c>
      <c r="G2086" s="21" t="n">
        <v>1</v>
      </c>
      <c r="H2086" s="21"/>
      <c r="I2086" s="21"/>
      <c r="J2086" s="21"/>
      <c r="K2086" s="22" t="n">
        <f aca="false">INDEX('Porte Honorário'!B:D,MATCH(TabJud!D2086,'Porte Honorário'!A:A,0),1)</f>
        <v>417.82</v>
      </c>
      <c r="L2086" s="22" t="n">
        <f aca="false">ROUND(C2086*K2086,2)</f>
        <v>417.82</v>
      </c>
      <c r="M2086" s="22" t="n">
        <f aca="false">IF(E2086&gt;0,ROUND(E2086*'UCO e Filme'!$A$2,2),0)</f>
        <v>0</v>
      </c>
      <c r="N2086" s="22" t="n">
        <f aca="false">IF(I2086&gt;0,ROUND(I2086*'UCO e Filme'!$A$11,2),0)</f>
        <v>0</v>
      </c>
      <c r="O2086" s="22" t="n">
        <f aca="false">ROUND(L2086+M2086+N2086,2)</f>
        <v>417.82</v>
      </c>
    </row>
    <row r="2087" customFormat="false" ht="11.25" hidden="false" customHeight="true" outlineLevel="0" collapsed="false">
      <c r="A2087" s="17" t="n">
        <v>31004334</v>
      </c>
      <c r="B2087" s="17" t="s">
        <v>2112</v>
      </c>
      <c r="C2087" s="23" t="n">
        <v>1</v>
      </c>
      <c r="D2087" s="25" t="s">
        <v>82</v>
      </c>
      <c r="E2087" s="19"/>
      <c r="F2087" s="21"/>
      <c r="G2087" s="21" t="n">
        <v>0</v>
      </c>
      <c r="H2087" s="21"/>
      <c r="I2087" s="21"/>
      <c r="J2087" s="21"/>
      <c r="K2087" s="22" t="n">
        <f aca="false">INDEX('Porte Honorário'!B:D,MATCH(TabJud!D2087,'Porte Honorário'!A:A,0),1)</f>
        <v>88.48</v>
      </c>
      <c r="L2087" s="22" t="n">
        <f aca="false">ROUND(C2087*K2087,2)</f>
        <v>88.48</v>
      </c>
      <c r="M2087" s="22" t="n">
        <f aca="false">IF(E2087&gt;0,ROUND(E2087*'UCO e Filme'!$A$2,2),0)</f>
        <v>0</v>
      </c>
      <c r="N2087" s="22" t="n">
        <f aca="false">IF(I2087&gt;0,ROUND(I2087*'UCO e Filme'!$A$11,2),0)</f>
        <v>0</v>
      </c>
      <c r="O2087" s="22" t="n">
        <f aca="false">ROUND(L2087+M2087+N2087,2)</f>
        <v>88.48</v>
      </c>
    </row>
    <row r="2088" customFormat="false" ht="11.25" hidden="false" customHeight="true" outlineLevel="0" collapsed="false">
      <c r="A2088" s="17" t="n">
        <v>31004342</v>
      </c>
      <c r="B2088" s="17" t="s">
        <v>2113</v>
      </c>
      <c r="C2088" s="23" t="n">
        <v>1</v>
      </c>
      <c r="D2088" s="25" t="s">
        <v>600</v>
      </c>
      <c r="E2088" s="19"/>
      <c r="F2088" s="21" t="n">
        <v>1</v>
      </c>
      <c r="G2088" s="21" t="n">
        <v>2</v>
      </c>
      <c r="H2088" s="21"/>
      <c r="I2088" s="21"/>
      <c r="J2088" s="21"/>
      <c r="K2088" s="22" t="n">
        <f aca="false">INDEX('Porte Honorário'!B:D,MATCH(TabJud!D2088,'Porte Honorário'!A:A,0),1)</f>
        <v>599.66</v>
      </c>
      <c r="L2088" s="22" t="n">
        <f aca="false">ROUND(C2088*K2088,2)</f>
        <v>599.66</v>
      </c>
      <c r="M2088" s="22" t="n">
        <f aca="false">IF(E2088&gt;0,ROUND(E2088*'UCO e Filme'!$A$2,2),0)</f>
        <v>0</v>
      </c>
      <c r="N2088" s="22" t="n">
        <f aca="false">IF(I2088&gt;0,ROUND(I2088*'UCO e Filme'!$A$11,2),0)</f>
        <v>0</v>
      </c>
      <c r="O2088" s="22" t="n">
        <f aca="false">ROUND(L2088+M2088+N2088,2)</f>
        <v>599.66</v>
      </c>
    </row>
    <row r="2089" customFormat="false" ht="30.95" hidden="false" customHeight="true" outlineLevel="0" collapsed="false">
      <c r="A2089" s="14" t="s">
        <v>2114</v>
      </c>
      <c r="B2089" s="14"/>
      <c r="C2089" s="14"/>
      <c r="D2089" s="14"/>
      <c r="E2089" s="14"/>
      <c r="F2089" s="14"/>
      <c r="G2089" s="14"/>
      <c r="H2089" s="14"/>
      <c r="I2089" s="14"/>
      <c r="J2089" s="14"/>
      <c r="K2089" s="14"/>
      <c r="L2089" s="14"/>
      <c r="M2089" s="14"/>
      <c r="N2089" s="14"/>
      <c r="O2089" s="14"/>
    </row>
    <row r="2090" customFormat="false" ht="27.75" hidden="false" customHeight="true" outlineLevel="0" collapsed="false">
      <c r="A2090" s="17" t="n">
        <v>31005012</v>
      </c>
      <c r="B2090" s="17" t="s">
        <v>2115</v>
      </c>
      <c r="C2090" s="23" t="n">
        <v>1</v>
      </c>
      <c r="D2090" s="25" t="s">
        <v>600</v>
      </c>
      <c r="E2090" s="19"/>
      <c r="F2090" s="21" t="n">
        <v>2</v>
      </c>
      <c r="G2090" s="21" t="n">
        <v>3</v>
      </c>
      <c r="H2090" s="21"/>
      <c r="I2090" s="21"/>
      <c r="J2090" s="21"/>
      <c r="K2090" s="22" t="n">
        <f aca="false">INDEX('Porte Honorário'!B:D,MATCH(TabJud!D2090,'Porte Honorário'!A:A,0),1)</f>
        <v>599.66</v>
      </c>
      <c r="L2090" s="22" t="n">
        <f aca="false">ROUND(C2090*K2090,2)</f>
        <v>599.66</v>
      </c>
      <c r="M2090" s="22" t="n">
        <f aca="false">IF(E2090&gt;0,ROUND(E2090*'UCO e Filme'!$A$2,2),0)</f>
        <v>0</v>
      </c>
      <c r="N2090" s="22" t="n">
        <f aca="false">IF(I2090&gt;0,ROUND(I2090*'UCO e Filme'!$A$11,2),0)</f>
        <v>0</v>
      </c>
      <c r="O2090" s="22" t="n">
        <f aca="false">ROUND(L2090+M2090+N2090,2)</f>
        <v>599.66</v>
      </c>
    </row>
    <row r="2091" customFormat="false" ht="11.25" hidden="false" customHeight="true" outlineLevel="0" collapsed="false">
      <c r="A2091" s="17" t="n">
        <v>31005020</v>
      </c>
      <c r="B2091" s="17" t="s">
        <v>2116</v>
      </c>
      <c r="C2091" s="23" t="n">
        <v>1</v>
      </c>
      <c r="D2091" s="25" t="s">
        <v>600</v>
      </c>
      <c r="E2091" s="19"/>
      <c r="F2091" s="21" t="n">
        <v>1</v>
      </c>
      <c r="G2091" s="21" t="n">
        <v>3</v>
      </c>
      <c r="H2091" s="21"/>
      <c r="I2091" s="21"/>
      <c r="J2091" s="21"/>
      <c r="K2091" s="22" t="n">
        <f aca="false">INDEX('Porte Honorário'!B:D,MATCH(TabJud!D2091,'Porte Honorário'!A:A,0),1)</f>
        <v>599.66</v>
      </c>
      <c r="L2091" s="22" t="n">
        <f aca="false">ROUND(C2091*K2091,2)</f>
        <v>599.66</v>
      </c>
      <c r="M2091" s="22" t="n">
        <f aca="false">IF(E2091&gt;0,ROUND(E2091*'UCO e Filme'!$A$2,2),0)</f>
        <v>0</v>
      </c>
      <c r="N2091" s="22" t="n">
        <f aca="false">IF(I2091&gt;0,ROUND(I2091*'UCO e Filme'!$A$11,2),0)</f>
        <v>0</v>
      </c>
      <c r="O2091" s="22" t="n">
        <f aca="false">ROUND(L2091+M2091+N2091,2)</f>
        <v>599.66</v>
      </c>
    </row>
    <row r="2092" customFormat="false" ht="11.25" hidden="false" customHeight="true" outlineLevel="0" collapsed="false">
      <c r="A2092" s="17" t="n">
        <v>31005039</v>
      </c>
      <c r="B2092" s="17" t="s">
        <v>2117</v>
      </c>
      <c r="C2092" s="23" t="n">
        <v>1</v>
      </c>
      <c r="D2092" s="25" t="s">
        <v>262</v>
      </c>
      <c r="E2092" s="19"/>
      <c r="F2092" s="21" t="n">
        <v>2</v>
      </c>
      <c r="G2092" s="21" t="n">
        <v>6</v>
      </c>
      <c r="H2092" s="21"/>
      <c r="I2092" s="21"/>
      <c r="J2092" s="21"/>
      <c r="K2092" s="22" t="n">
        <f aca="false">INDEX('Porte Honorário'!B:D,MATCH(TabJud!D2092,'Porte Honorário'!A:A,0),1)</f>
        <v>1635.2</v>
      </c>
      <c r="L2092" s="22" t="n">
        <f aca="false">ROUND(C2092*K2092,2)</f>
        <v>1635.2</v>
      </c>
      <c r="M2092" s="22" t="n">
        <f aca="false">IF(E2092&gt;0,ROUND(E2092*'UCO e Filme'!$A$2,2),0)</f>
        <v>0</v>
      </c>
      <c r="N2092" s="22" t="n">
        <f aca="false">IF(I2092&gt;0,ROUND(I2092*'UCO e Filme'!$A$11,2),0)</f>
        <v>0</v>
      </c>
      <c r="O2092" s="22" t="n">
        <f aca="false">ROUND(L2092+M2092+N2092,2)</f>
        <v>1635.2</v>
      </c>
    </row>
    <row r="2093" customFormat="false" ht="11.25" hidden="false" customHeight="true" outlineLevel="0" collapsed="false">
      <c r="A2093" s="17" t="n">
        <v>31005047</v>
      </c>
      <c r="B2093" s="17" t="s">
        <v>2118</v>
      </c>
      <c r="C2093" s="23" t="n">
        <v>1</v>
      </c>
      <c r="D2093" s="25" t="s">
        <v>999</v>
      </c>
      <c r="E2093" s="19"/>
      <c r="F2093" s="21" t="n">
        <v>2</v>
      </c>
      <c r="G2093" s="21" t="n">
        <v>6</v>
      </c>
      <c r="H2093" s="21"/>
      <c r="I2093" s="21"/>
      <c r="J2093" s="21"/>
      <c r="K2093" s="22" t="n">
        <f aca="false">INDEX('Porte Honorário'!B:D,MATCH(TabJud!D2093,'Porte Honorário'!A:A,0),1)</f>
        <v>2449.52</v>
      </c>
      <c r="L2093" s="22" t="n">
        <f aca="false">ROUND(C2093*K2093,2)</f>
        <v>2449.52</v>
      </c>
      <c r="M2093" s="22" t="n">
        <f aca="false">IF(E2093&gt;0,ROUND(E2093*'UCO e Filme'!$A$2,2),0)</f>
        <v>0</v>
      </c>
      <c r="N2093" s="22" t="n">
        <f aca="false">IF(I2093&gt;0,ROUND(I2093*'UCO e Filme'!$A$11,2),0)</f>
        <v>0</v>
      </c>
      <c r="O2093" s="22" t="n">
        <f aca="false">ROUND(L2093+M2093+N2093,2)</f>
        <v>2449.52</v>
      </c>
    </row>
    <row r="2094" customFormat="false" ht="11.25" hidden="false" customHeight="true" outlineLevel="0" collapsed="false">
      <c r="A2094" s="17" t="n">
        <v>31005063</v>
      </c>
      <c r="B2094" s="17" t="s">
        <v>2119</v>
      </c>
      <c r="C2094" s="23" t="n">
        <v>1</v>
      </c>
      <c r="D2094" s="25" t="s">
        <v>600</v>
      </c>
      <c r="E2094" s="19"/>
      <c r="F2094" s="21"/>
      <c r="G2094" s="21" t="n">
        <v>3</v>
      </c>
      <c r="H2094" s="21"/>
      <c r="I2094" s="21"/>
      <c r="J2094" s="21"/>
      <c r="K2094" s="22" t="n">
        <f aca="false">INDEX('Porte Honorário'!B:D,MATCH(TabJud!D2094,'Porte Honorário'!A:A,0),1)</f>
        <v>599.66</v>
      </c>
      <c r="L2094" s="22" t="n">
        <f aca="false">ROUND(C2094*K2094,2)</f>
        <v>599.66</v>
      </c>
      <c r="M2094" s="22" t="n">
        <f aca="false">IF(E2094&gt;0,ROUND(E2094*'UCO e Filme'!$A$2,2),0)</f>
        <v>0</v>
      </c>
      <c r="N2094" s="22" t="n">
        <f aca="false">IF(I2094&gt;0,ROUND(I2094*'UCO e Filme'!$A$11,2),0)</f>
        <v>0</v>
      </c>
      <c r="O2094" s="22" t="n">
        <f aca="false">ROUND(L2094+M2094+N2094,2)</f>
        <v>599.66</v>
      </c>
    </row>
    <row r="2095" customFormat="false" ht="11.25" hidden="false" customHeight="true" outlineLevel="0" collapsed="false">
      <c r="A2095" s="17" t="n">
        <v>31005071</v>
      </c>
      <c r="B2095" s="17" t="s">
        <v>2120</v>
      </c>
      <c r="C2095" s="23" t="n">
        <v>1</v>
      </c>
      <c r="D2095" s="25" t="s">
        <v>71</v>
      </c>
      <c r="E2095" s="19"/>
      <c r="F2095" s="21"/>
      <c r="G2095" s="21" t="n">
        <v>3</v>
      </c>
      <c r="H2095" s="21"/>
      <c r="I2095" s="21"/>
      <c r="J2095" s="21"/>
      <c r="K2095" s="22" t="n">
        <f aca="false">INDEX('Porte Honorário'!B:D,MATCH(TabJud!D2095,'Porte Honorário'!A:A,0),1)</f>
        <v>309.68</v>
      </c>
      <c r="L2095" s="22" t="n">
        <f aca="false">ROUND(C2095*K2095,2)</f>
        <v>309.68</v>
      </c>
      <c r="M2095" s="22" t="n">
        <f aca="false">IF(E2095&gt;0,ROUND(E2095*'UCO e Filme'!$A$2,2),0)</f>
        <v>0</v>
      </c>
      <c r="N2095" s="22" t="n">
        <f aca="false">IF(I2095&gt;0,ROUND(I2095*'UCO e Filme'!$A$11,2),0)</f>
        <v>0</v>
      </c>
      <c r="O2095" s="22" t="n">
        <f aca="false">ROUND(L2095+M2095+N2095,2)</f>
        <v>309.68</v>
      </c>
    </row>
    <row r="2096" customFormat="false" ht="11.25" hidden="false" customHeight="true" outlineLevel="0" collapsed="false">
      <c r="A2096" s="17" t="n">
        <v>31005080</v>
      </c>
      <c r="B2096" s="17" t="s">
        <v>2121</v>
      </c>
      <c r="C2096" s="23" t="n">
        <v>1</v>
      </c>
      <c r="D2096" s="25" t="s">
        <v>343</v>
      </c>
      <c r="E2096" s="19"/>
      <c r="F2096" s="21" t="n">
        <v>2</v>
      </c>
      <c r="G2096" s="21" t="n">
        <v>5</v>
      </c>
      <c r="H2096" s="21"/>
      <c r="I2096" s="21"/>
      <c r="J2096" s="21"/>
      <c r="K2096" s="22" t="n">
        <f aca="false">INDEX('Porte Honorário'!B:D,MATCH(TabJud!D2096,'Porte Honorário'!A:A,0),1)</f>
        <v>909.36</v>
      </c>
      <c r="L2096" s="22" t="n">
        <f aca="false">ROUND(C2096*K2096,2)</f>
        <v>909.36</v>
      </c>
      <c r="M2096" s="22" t="n">
        <f aca="false">IF(E2096&gt;0,ROUND(E2096*'UCO e Filme'!$A$2,2),0)</f>
        <v>0</v>
      </c>
      <c r="N2096" s="22" t="n">
        <f aca="false">IF(I2096&gt;0,ROUND(I2096*'UCO e Filme'!$A$11,2),0)</f>
        <v>0</v>
      </c>
      <c r="O2096" s="22" t="n">
        <f aca="false">ROUND(L2096+M2096+N2096,2)</f>
        <v>909.36</v>
      </c>
    </row>
    <row r="2097" customFormat="false" ht="11.25" hidden="false" customHeight="true" outlineLevel="0" collapsed="false">
      <c r="A2097" s="17" t="n">
        <v>31005098</v>
      </c>
      <c r="B2097" s="17" t="s">
        <v>2122</v>
      </c>
      <c r="C2097" s="23" t="n">
        <v>1</v>
      </c>
      <c r="D2097" s="25" t="s">
        <v>264</v>
      </c>
      <c r="E2097" s="19"/>
      <c r="F2097" s="21" t="n">
        <v>1</v>
      </c>
      <c r="G2097" s="21" t="n">
        <v>5</v>
      </c>
      <c r="H2097" s="21"/>
      <c r="I2097" s="21"/>
      <c r="J2097" s="21"/>
      <c r="K2097" s="22" t="n">
        <f aca="false">INDEX('Porte Honorário'!B:D,MATCH(TabJud!D2097,'Porte Honorário'!A:A,0),1)</f>
        <v>852.02</v>
      </c>
      <c r="L2097" s="22" t="n">
        <f aca="false">ROUND(C2097*K2097,2)</f>
        <v>852.02</v>
      </c>
      <c r="M2097" s="22" t="n">
        <f aca="false">IF(E2097&gt;0,ROUND(E2097*'UCO e Filme'!$A$2,2),0)</f>
        <v>0</v>
      </c>
      <c r="N2097" s="22" t="n">
        <f aca="false">IF(I2097&gt;0,ROUND(I2097*'UCO e Filme'!$A$11,2),0)</f>
        <v>0</v>
      </c>
      <c r="O2097" s="22" t="n">
        <f aca="false">ROUND(L2097+M2097+N2097,2)</f>
        <v>852.02</v>
      </c>
    </row>
    <row r="2098" customFormat="false" ht="11.25" hidden="false" customHeight="true" outlineLevel="0" collapsed="false">
      <c r="A2098" s="17" t="n">
        <v>31005101</v>
      </c>
      <c r="B2098" s="17" t="s">
        <v>2123</v>
      </c>
      <c r="C2098" s="23" t="n">
        <v>1</v>
      </c>
      <c r="D2098" s="25" t="s">
        <v>343</v>
      </c>
      <c r="E2098" s="19"/>
      <c r="F2098" s="21" t="n">
        <v>2</v>
      </c>
      <c r="G2098" s="21" t="n">
        <v>5</v>
      </c>
      <c r="H2098" s="21"/>
      <c r="I2098" s="21"/>
      <c r="J2098" s="21"/>
      <c r="K2098" s="22" t="n">
        <f aca="false">INDEX('Porte Honorário'!B:D,MATCH(TabJud!D2098,'Porte Honorário'!A:A,0),1)</f>
        <v>909.36</v>
      </c>
      <c r="L2098" s="22" t="n">
        <f aca="false">ROUND(C2098*K2098,2)</f>
        <v>909.36</v>
      </c>
      <c r="M2098" s="22" t="n">
        <f aca="false">IF(E2098&gt;0,ROUND(E2098*'UCO e Filme'!$A$2,2),0)</f>
        <v>0</v>
      </c>
      <c r="N2098" s="22" t="n">
        <f aca="false">IF(I2098&gt;0,ROUND(I2098*'UCO e Filme'!$A$11,2),0)</f>
        <v>0</v>
      </c>
      <c r="O2098" s="22" t="n">
        <f aca="false">ROUND(L2098+M2098+N2098,2)</f>
        <v>909.36</v>
      </c>
    </row>
    <row r="2099" customFormat="false" ht="11.25" hidden="false" customHeight="true" outlineLevel="0" collapsed="false">
      <c r="A2099" s="17" t="n">
        <v>31005110</v>
      </c>
      <c r="B2099" s="17" t="s">
        <v>2124</v>
      </c>
      <c r="C2099" s="23" t="n">
        <v>1</v>
      </c>
      <c r="D2099" s="25" t="s">
        <v>335</v>
      </c>
      <c r="E2099" s="19"/>
      <c r="F2099" s="21" t="n">
        <v>2</v>
      </c>
      <c r="G2099" s="21" t="n">
        <v>5</v>
      </c>
      <c r="H2099" s="21"/>
      <c r="I2099" s="21"/>
      <c r="J2099" s="21"/>
      <c r="K2099" s="22" t="n">
        <f aca="false">INDEX('Porte Honorário'!B:D,MATCH(TabJud!D2099,'Porte Honorário'!A:A,0),1)</f>
        <v>1091.25</v>
      </c>
      <c r="L2099" s="22" t="n">
        <f aca="false">ROUND(C2099*K2099,2)</f>
        <v>1091.25</v>
      </c>
      <c r="M2099" s="22" t="n">
        <f aca="false">IF(E2099&gt;0,ROUND(E2099*'UCO e Filme'!$A$2,2),0)</f>
        <v>0</v>
      </c>
      <c r="N2099" s="22" t="n">
        <f aca="false">IF(I2099&gt;0,ROUND(I2099*'UCO e Filme'!$A$11,2),0)</f>
        <v>0</v>
      </c>
      <c r="O2099" s="22" t="n">
        <f aca="false">ROUND(L2099+M2099+N2099,2)</f>
        <v>1091.25</v>
      </c>
    </row>
    <row r="2100" customFormat="false" ht="11.25" hidden="false" customHeight="true" outlineLevel="0" collapsed="false">
      <c r="A2100" s="17" t="n">
        <v>31005128</v>
      </c>
      <c r="B2100" s="17" t="s">
        <v>2125</v>
      </c>
      <c r="C2100" s="23" t="n">
        <v>1</v>
      </c>
      <c r="D2100" s="25" t="s">
        <v>264</v>
      </c>
      <c r="E2100" s="19"/>
      <c r="F2100" s="21" t="n">
        <v>2</v>
      </c>
      <c r="G2100" s="21" t="n">
        <v>4</v>
      </c>
      <c r="H2100" s="21"/>
      <c r="I2100" s="21"/>
      <c r="J2100" s="21"/>
      <c r="K2100" s="22" t="n">
        <f aca="false">INDEX('Porte Honorário'!B:D,MATCH(TabJud!D2100,'Porte Honorário'!A:A,0),1)</f>
        <v>852.02</v>
      </c>
      <c r="L2100" s="22" t="n">
        <f aca="false">ROUND(C2100*K2100,2)</f>
        <v>852.02</v>
      </c>
      <c r="M2100" s="22" t="n">
        <f aca="false">IF(E2100&gt;0,ROUND(E2100*'UCO e Filme'!$A$2,2),0)</f>
        <v>0</v>
      </c>
      <c r="N2100" s="22" t="n">
        <f aca="false">IF(I2100&gt;0,ROUND(I2100*'UCO e Filme'!$A$11,2),0)</f>
        <v>0</v>
      </c>
      <c r="O2100" s="22" t="n">
        <f aca="false">ROUND(L2100+M2100+N2100,2)</f>
        <v>852.02</v>
      </c>
    </row>
    <row r="2101" customFormat="false" ht="11.25" hidden="false" customHeight="true" outlineLevel="0" collapsed="false">
      <c r="A2101" s="17" t="n">
        <v>31005136</v>
      </c>
      <c r="B2101" s="17" t="s">
        <v>2126</v>
      </c>
      <c r="C2101" s="23" t="n">
        <v>1</v>
      </c>
      <c r="D2101" s="25" t="s">
        <v>343</v>
      </c>
      <c r="E2101" s="19"/>
      <c r="F2101" s="21" t="n">
        <v>2</v>
      </c>
      <c r="G2101" s="21" t="n">
        <v>5</v>
      </c>
      <c r="H2101" s="21"/>
      <c r="I2101" s="21"/>
      <c r="J2101" s="21"/>
      <c r="K2101" s="22" t="n">
        <f aca="false">INDEX('Porte Honorário'!B:D,MATCH(TabJud!D2101,'Porte Honorário'!A:A,0),1)</f>
        <v>909.36</v>
      </c>
      <c r="L2101" s="22" t="n">
        <f aca="false">ROUND(C2101*K2101,2)</f>
        <v>909.36</v>
      </c>
      <c r="M2101" s="22" t="n">
        <f aca="false">IF(E2101&gt;0,ROUND(E2101*'UCO e Filme'!$A$2,2),0)</f>
        <v>0</v>
      </c>
      <c r="N2101" s="22" t="n">
        <f aca="false">IF(I2101&gt;0,ROUND(I2101*'UCO e Filme'!$A$11,2),0)</f>
        <v>0</v>
      </c>
      <c r="O2101" s="22" t="n">
        <f aca="false">ROUND(L2101+M2101+N2101,2)</f>
        <v>909.36</v>
      </c>
    </row>
    <row r="2102" customFormat="false" ht="11.25" hidden="false" customHeight="true" outlineLevel="0" collapsed="false">
      <c r="A2102" s="17" t="n">
        <v>31005144</v>
      </c>
      <c r="B2102" s="17" t="s">
        <v>2127</v>
      </c>
      <c r="C2102" s="23" t="n">
        <v>1</v>
      </c>
      <c r="D2102" s="25" t="s">
        <v>296</v>
      </c>
      <c r="E2102" s="19"/>
      <c r="F2102" s="21" t="n">
        <v>1</v>
      </c>
      <c r="G2102" s="21" t="n">
        <v>3</v>
      </c>
      <c r="H2102" s="21"/>
      <c r="I2102" s="21"/>
      <c r="J2102" s="21"/>
      <c r="K2102" s="22" t="n">
        <f aca="false">INDEX('Porte Honorário'!B:D,MATCH(TabJud!D2102,'Porte Honorário'!A:A,0),1)</f>
        <v>709.46</v>
      </c>
      <c r="L2102" s="22" t="n">
        <f aca="false">ROUND(C2102*K2102,2)</f>
        <v>709.46</v>
      </c>
      <c r="M2102" s="22" t="n">
        <f aca="false">IF(E2102&gt;0,ROUND(E2102*'UCO e Filme'!$A$2,2),0)</f>
        <v>0</v>
      </c>
      <c r="N2102" s="22" t="n">
        <f aca="false">IF(I2102&gt;0,ROUND(I2102*'UCO e Filme'!$A$11,2),0)</f>
        <v>0</v>
      </c>
      <c r="O2102" s="22" t="n">
        <f aca="false">ROUND(L2102+M2102+N2102,2)</f>
        <v>709.46</v>
      </c>
    </row>
    <row r="2103" customFormat="false" ht="11.25" hidden="false" customHeight="true" outlineLevel="0" collapsed="false">
      <c r="A2103" s="17" t="n">
        <v>31005152</v>
      </c>
      <c r="B2103" s="17" t="s">
        <v>2128</v>
      </c>
      <c r="C2103" s="23" t="n">
        <v>1</v>
      </c>
      <c r="D2103" s="25" t="s">
        <v>343</v>
      </c>
      <c r="E2103" s="19"/>
      <c r="F2103" s="21" t="n">
        <v>2</v>
      </c>
      <c r="G2103" s="21" t="n">
        <v>5</v>
      </c>
      <c r="H2103" s="21"/>
      <c r="I2103" s="21"/>
      <c r="J2103" s="21"/>
      <c r="K2103" s="22" t="n">
        <f aca="false">INDEX('Porte Honorário'!B:D,MATCH(TabJud!D2103,'Porte Honorário'!A:A,0),1)</f>
        <v>909.36</v>
      </c>
      <c r="L2103" s="22" t="n">
        <f aca="false">ROUND(C2103*K2103,2)</f>
        <v>909.36</v>
      </c>
      <c r="M2103" s="22" t="n">
        <f aca="false">IF(E2103&gt;0,ROUND(E2103*'UCO e Filme'!$A$2,2),0)</f>
        <v>0</v>
      </c>
      <c r="N2103" s="22" t="n">
        <f aca="false">IF(I2103&gt;0,ROUND(I2103*'UCO e Filme'!$A$11,2),0)</f>
        <v>0</v>
      </c>
      <c r="O2103" s="22" t="n">
        <f aca="false">ROUND(L2103+M2103+N2103,2)</f>
        <v>909.36</v>
      </c>
    </row>
    <row r="2104" customFormat="false" ht="11.25" hidden="false" customHeight="true" outlineLevel="0" collapsed="false">
      <c r="A2104" s="17" t="n">
        <v>31005160</v>
      </c>
      <c r="B2104" s="17" t="s">
        <v>2129</v>
      </c>
      <c r="C2104" s="23" t="n">
        <v>1</v>
      </c>
      <c r="D2104" s="25" t="s">
        <v>449</v>
      </c>
      <c r="E2104" s="19"/>
      <c r="F2104" s="21" t="n">
        <v>2</v>
      </c>
      <c r="G2104" s="21" t="n">
        <v>5</v>
      </c>
      <c r="H2104" s="21"/>
      <c r="I2104" s="21"/>
      <c r="J2104" s="21"/>
      <c r="K2104" s="22" t="n">
        <f aca="false">INDEX('Porte Honorário'!B:D,MATCH(TabJud!D2104,'Porte Honorário'!A:A,0),1)</f>
        <v>1171.51</v>
      </c>
      <c r="L2104" s="22" t="n">
        <f aca="false">ROUND(C2104*K2104,2)</f>
        <v>1171.51</v>
      </c>
      <c r="M2104" s="22" t="n">
        <f aca="false">IF(E2104&gt;0,ROUND(E2104*'UCO e Filme'!$A$2,2),0)</f>
        <v>0</v>
      </c>
      <c r="N2104" s="22" t="n">
        <f aca="false">IF(I2104&gt;0,ROUND(I2104*'UCO e Filme'!$A$11,2),0)</f>
        <v>0</v>
      </c>
      <c r="O2104" s="22" t="n">
        <f aca="false">ROUND(L2104+M2104+N2104,2)</f>
        <v>1171.51</v>
      </c>
    </row>
    <row r="2105" customFormat="false" ht="11.25" hidden="false" customHeight="true" outlineLevel="0" collapsed="false">
      <c r="A2105" s="17" t="n">
        <v>31005179</v>
      </c>
      <c r="B2105" s="17" t="s">
        <v>2130</v>
      </c>
      <c r="C2105" s="23" t="n">
        <v>1</v>
      </c>
      <c r="D2105" s="25" t="s">
        <v>343</v>
      </c>
      <c r="E2105" s="19"/>
      <c r="F2105" s="21" t="n">
        <v>2</v>
      </c>
      <c r="G2105" s="21" t="n">
        <v>5</v>
      </c>
      <c r="H2105" s="21"/>
      <c r="I2105" s="21"/>
      <c r="J2105" s="21"/>
      <c r="K2105" s="22" t="n">
        <f aca="false">INDEX('Porte Honorário'!B:D,MATCH(TabJud!D2105,'Porte Honorário'!A:A,0),1)</f>
        <v>909.36</v>
      </c>
      <c r="L2105" s="22" t="n">
        <f aca="false">ROUND(C2105*K2105,2)</f>
        <v>909.36</v>
      </c>
      <c r="M2105" s="22" t="n">
        <f aca="false">IF(E2105&gt;0,ROUND(E2105*'UCO e Filme'!$A$2,2),0)</f>
        <v>0</v>
      </c>
      <c r="N2105" s="22" t="n">
        <f aca="false">IF(I2105&gt;0,ROUND(I2105*'UCO e Filme'!$A$11,2),0)</f>
        <v>0</v>
      </c>
      <c r="O2105" s="22" t="n">
        <f aca="false">ROUND(L2105+M2105+N2105,2)</f>
        <v>909.36</v>
      </c>
    </row>
    <row r="2106" customFormat="false" ht="11.25" hidden="false" customHeight="true" outlineLevel="0" collapsed="false">
      <c r="A2106" s="17" t="n">
        <v>31005187</v>
      </c>
      <c r="B2106" s="17" t="s">
        <v>2131</v>
      </c>
      <c r="C2106" s="23" t="n">
        <v>1</v>
      </c>
      <c r="D2106" s="25" t="s">
        <v>310</v>
      </c>
      <c r="E2106" s="19"/>
      <c r="F2106" s="21" t="n">
        <v>2</v>
      </c>
      <c r="G2106" s="21" t="n">
        <v>5</v>
      </c>
      <c r="H2106" s="21"/>
      <c r="I2106" s="21"/>
      <c r="J2106" s="21"/>
      <c r="K2106" s="22" t="n">
        <f aca="false">INDEX('Porte Honorário'!B:D,MATCH(TabJud!D2106,'Porte Honorário'!A:A,0),1)</f>
        <v>802.86</v>
      </c>
      <c r="L2106" s="22" t="n">
        <f aca="false">ROUND(C2106*K2106,2)</f>
        <v>802.86</v>
      </c>
      <c r="M2106" s="22" t="n">
        <f aca="false">IF(E2106&gt;0,ROUND(E2106*'UCO e Filme'!$A$2,2),0)</f>
        <v>0</v>
      </c>
      <c r="N2106" s="22" t="n">
        <f aca="false">IF(I2106&gt;0,ROUND(I2106*'UCO e Filme'!$A$11,2),0)</f>
        <v>0</v>
      </c>
      <c r="O2106" s="22" t="n">
        <f aca="false">ROUND(L2106+M2106+N2106,2)</f>
        <v>802.86</v>
      </c>
    </row>
    <row r="2107" customFormat="false" ht="11.25" hidden="false" customHeight="true" outlineLevel="0" collapsed="false">
      <c r="A2107" s="17" t="n">
        <v>31005195</v>
      </c>
      <c r="B2107" s="17" t="s">
        <v>2132</v>
      </c>
      <c r="C2107" s="23" t="n">
        <v>1</v>
      </c>
      <c r="D2107" s="25" t="s">
        <v>69</v>
      </c>
      <c r="E2107" s="19"/>
      <c r="F2107" s="21" t="n">
        <v>1</v>
      </c>
      <c r="G2107" s="21" t="n">
        <v>4</v>
      </c>
      <c r="H2107" s="21"/>
      <c r="I2107" s="21"/>
      <c r="J2107" s="21"/>
      <c r="K2107" s="22" t="n">
        <f aca="false">INDEX('Porte Honorário'!B:D,MATCH(TabJud!D2107,'Porte Honorário'!A:A,0),1)</f>
        <v>209.71</v>
      </c>
      <c r="L2107" s="22" t="n">
        <f aca="false">ROUND(C2107*K2107,2)</f>
        <v>209.71</v>
      </c>
      <c r="M2107" s="22" t="n">
        <f aca="false">IF(E2107&gt;0,ROUND(E2107*'UCO e Filme'!$A$2,2),0)</f>
        <v>0</v>
      </c>
      <c r="N2107" s="22" t="n">
        <f aca="false">IF(I2107&gt;0,ROUND(I2107*'UCO e Filme'!$A$11,2),0)</f>
        <v>0</v>
      </c>
      <c r="O2107" s="22" t="n">
        <f aca="false">ROUND(L2107+M2107+N2107,2)</f>
        <v>209.71</v>
      </c>
    </row>
    <row r="2108" customFormat="false" ht="11.25" hidden="false" customHeight="true" outlineLevel="0" collapsed="false">
      <c r="A2108" s="17" t="n">
        <v>31005209</v>
      </c>
      <c r="B2108" s="17" t="s">
        <v>2133</v>
      </c>
      <c r="C2108" s="23" t="n">
        <v>1</v>
      </c>
      <c r="D2108" s="25" t="s">
        <v>262</v>
      </c>
      <c r="E2108" s="19"/>
      <c r="F2108" s="21" t="n">
        <v>2</v>
      </c>
      <c r="G2108" s="21" t="n">
        <v>6</v>
      </c>
      <c r="H2108" s="21"/>
      <c r="I2108" s="21"/>
      <c r="J2108" s="21"/>
      <c r="K2108" s="22" t="n">
        <f aca="false">INDEX('Porte Honorário'!B:D,MATCH(TabJud!D2108,'Porte Honorário'!A:A,0),1)</f>
        <v>1635.2</v>
      </c>
      <c r="L2108" s="22" t="n">
        <f aca="false">ROUND(C2108*K2108,2)</f>
        <v>1635.2</v>
      </c>
      <c r="M2108" s="22" t="n">
        <f aca="false">IF(E2108&gt;0,ROUND(E2108*'UCO e Filme'!$A$2,2),0)</f>
        <v>0</v>
      </c>
      <c r="N2108" s="22" t="n">
        <f aca="false">IF(I2108&gt;0,ROUND(I2108*'UCO e Filme'!$A$11,2),0)</f>
        <v>0</v>
      </c>
      <c r="O2108" s="22" t="n">
        <f aca="false">ROUND(L2108+M2108+N2108,2)</f>
        <v>1635.2</v>
      </c>
    </row>
    <row r="2109" customFormat="false" ht="11.25" hidden="false" customHeight="true" outlineLevel="0" collapsed="false">
      <c r="A2109" s="17" t="n">
        <v>31005217</v>
      </c>
      <c r="B2109" s="17" t="s">
        <v>2134</v>
      </c>
      <c r="C2109" s="23" t="n">
        <v>1</v>
      </c>
      <c r="D2109" s="25" t="s">
        <v>436</v>
      </c>
      <c r="E2109" s="19"/>
      <c r="F2109" s="21" t="n">
        <v>2</v>
      </c>
      <c r="G2109" s="21" t="n">
        <v>6</v>
      </c>
      <c r="H2109" s="21"/>
      <c r="I2109" s="21"/>
      <c r="J2109" s="21"/>
      <c r="K2109" s="22" t="n">
        <f aca="false">INDEX('Porte Honorário'!B:D,MATCH(TabJud!D2109,'Porte Honorário'!A:A,0),1)</f>
        <v>1269.81</v>
      </c>
      <c r="L2109" s="22" t="n">
        <f aca="false">ROUND(C2109*K2109,2)</f>
        <v>1269.81</v>
      </c>
      <c r="M2109" s="22" t="n">
        <f aca="false">IF(E2109&gt;0,ROUND(E2109*'UCO e Filme'!$A$2,2),0)</f>
        <v>0</v>
      </c>
      <c r="N2109" s="22" t="n">
        <f aca="false">IF(I2109&gt;0,ROUND(I2109*'UCO e Filme'!$A$11,2),0)</f>
        <v>0</v>
      </c>
      <c r="O2109" s="22" t="n">
        <f aca="false">ROUND(L2109+M2109+N2109,2)</f>
        <v>1269.81</v>
      </c>
    </row>
    <row r="2110" customFormat="false" ht="11.25" hidden="false" customHeight="true" outlineLevel="0" collapsed="false">
      <c r="A2110" s="17" t="n">
        <v>31005225</v>
      </c>
      <c r="B2110" s="17" t="s">
        <v>2135</v>
      </c>
      <c r="C2110" s="23" t="n">
        <v>1</v>
      </c>
      <c r="D2110" s="25" t="s">
        <v>335</v>
      </c>
      <c r="E2110" s="19"/>
      <c r="F2110" s="21" t="n">
        <v>2</v>
      </c>
      <c r="G2110" s="21" t="n">
        <v>5</v>
      </c>
      <c r="H2110" s="21"/>
      <c r="I2110" s="21"/>
      <c r="J2110" s="21"/>
      <c r="K2110" s="22" t="n">
        <f aca="false">INDEX('Porte Honorário'!B:D,MATCH(TabJud!D2110,'Porte Honorário'!A:A,0),1)</f>
        <v>1091.25</v>
      </c>
      <c r="L2110" s="22" t="n">
        <f aca="false">ROUND(C2110*K2110,2)</f>
        <v>1091.25</v>
      </c>
      <c r="M2110" s="22" t="n">
        <f aca="false">IF(E2110&gt;0,ROUND(E2110*'UCO e Filme'!$A$2,2),0)</f>
        <v>0</v>
      </c>
      <c r="N2110" s="22" t="n">
        <f aca="false">IF(I2110&gt;0,ROUND(I2110*'UCO e Filme'!$A$11,2),0)</f>
        <v>0</v>
      </c>
      <c r="O2110" s="22" t="n">
        <f aca="false">ROUND(L2110+M2110+N2110,2)</f>
        <v>1091.25</v>
      </c>
    </row>
    <row r="2111" customFormat="false" ht="11.25" hidden="false" customHeight="true" outlineLevel="0" collapsed="false">
      <c r="A2111" s="17" t="n">
        <v>31005233</v>
      </c>
      <c r="B2111" s="17" t="s">
        <v>2136</v>
      </c>
      <c r="C2111" s="23" t="n">
        <v>1</v>
      </c>
      <c r="D2111" s="25" t="s">
        <v>264</v>
      </c>
      <c r="E2111" s="19"/>
      <c r="F2111" s="21" t="n">
        <v>2</v>
      </c>
      <c r="G2111" s="21" t="n">
        <v>4</v>
      </c>
      <c r="H2111" s="21"/>
      <c r="I2111" s="21"/>
      <c r="J2111" s="21"/>
      <c r="K2111" s="22" t="n">
        <f aca="false">INDEX('Porte Honorário'!B:D,MATCH(TabJud!D2111,'Porte Honorário'!A:A,0),1)</f>
        <v>852.02</v>
      </c>
      <c r="L2111" s="22" t="n">
        <f aca="false">ROUND(C2111*K2111,2)</f>
        <v>852.02</v>
      </c>
      <c r="M2111" s="22" t="n">
        <f aca="false">IF(E2111&gt;0,ROUND(E2111*'UCO e Filme'!$A$2,2),0)</f>
        <v>0</v>
      </c>
      <c r="N2111" s="22" t="n">
        <f aca="false">IF(I2111&gt;0,ROUND(I2111*'UCO e Filme'!$A$11,2),0)</f>
        <v>0</v>
      </c>
      <c r="O2111" s="22" t="n">
        <f aca="false">ROUND(L2111+M2111+N2111,2)</f>
        <v>852.02</v>
      </c>
    </row>
    <row r="2112" customFormat="false" ht="11.25" hidden="false" customHeight="true" outlineLevel="0" collapsed="false">
      <c r="A2112" s="17" t="n">
        <v>31005241</v>
      </c>
      <c r="B2112" s="17" t="s">
        <v>2137</v>
      </c>
      <c r="C2112" s="23" t="n">
        <v>1</v>
      </c>
      <c r="D2112" s="25" t="s">
        <v>310</v>
      </c>
      <c r="E2112" s="19"/>
      <c r="F2112" s="21" t="n">
        <v>2</v>
      </c>
      <c r="G2112" s="21" t="n">
        <v>4</v>
      </c>
      <c r="H2112" s="21"/>
      <c r="I2112" s="21"/>
      <c r="J2112" s="21"/>
      <c r="K2112" s="22" t="n">
        <f aca="false">INDEX('Porte Honorário'!B:D,MATCH(TabJud!D2112,'Porte Honorário'!A:A,0),1)</f>
        <v>802.86</v>
      </c>
      <c r="L2112" s="22" t="n">
        <f aca="false">ROUND(C2112*K2112,2)</f>
        <v>802.86</v>
      </c>
      <c r="M2112" s="22" t="n">
        <f aca="false">IF(E2112&gt;0,ROUND(E2112*'UCO e Filme'!$A$2,2),0)</f>
        <v>0</v>
      </c>
      <c r="N2112" s="22" t="n">
        <f aca="false">IF(I2112&gt;0,ROUND(I2112*'UCO e Filme'!$A$11,2),0)</f>
        <v>0</v>
      </c>
      <c r="O2112" s="22" t="n">
        <f aca="false">ROUND(L2112+M2112+N2112,2)</f>
        <v>802.86</v>
      </c>
    </row>
    <row r="2113" customFormat="false" ht="11.25" hidden="false" customHeight="true" outlineLevel="0" collapsed="false">
      <c r="A2113" s="17" t="n">
        <v>31005250</v>
      </c>
      <c r="B2113" s="17" t="s">
        <v>2138</v>
      </c>
      <c r="C2113" s="23" t="n">
        <v>1</v>
      </c>
      <c r="D2113" s="25" t="s">
        <v>310</v>
      </c>
      <c r="E2113" s="19"/>
      <c r="F2113" s="21" t="n">
        <v>2</v>
      </c>
      <c r="G2113" s="21" t="n">
        <v>4</v>
      </c>
      <c r="H2113" s="21"/>
      <c r="I2113" s="21"/>
      <c r="J2113" s="21"/>
      <c r="K2113" s="22" t="n">
        <f aca="false">INDEX('Porte Honorário'!B:D,MATCH(TabJud!D2113,'Porte Honorário'!A:A,0),1)</f>
        <v>802.86</v>
      </c>
      <c r="L2113" s="22" t="n">
        <f aca="false">ROUND(C2113*K2113,2)</f>
        <v>802.86</v>
      </c>
      <c r="M2113" s="22" t="n">
        <f aca="false">IF(E2113&gt;0,ROUND(E2113*'UCO e Filme'!$A$2,2),0)</f>
        <v>0</v>
      </c>
      <c r="N2113" s="22" t="n">
        <f aca="false">IF(I2113&gt;0,ROUND(I2113*'UCO e Filme'!$A$11,2),0)</f>
        <v>0</v>
      </c>
      <c r="O2113" s="22" t="n">
        <f aca="false">ROUND(L2113+M2113+N2113,2)</f>
        <v>802.86</v>
      </c>
    </row>
    <row r="2114" customFormat="false" ht="11.25" hidden="false" customHeight="true" outlineLevel="0" collapsed="false">
      <c r="A2114" s="17" t="n">
        <v>31005268</v>
      </c>
      <c r="B2114" s="17" t="s">
        <v>2139</v>
      </c>
      <c r="C2114" s="23" t="n">
        <v>1</v>
      </c>
      <c r="D2114" s="25" t="s">
        <v>71</v>
      </c>
      <c r="E2114" s="19"/>
      <c r="F2114" s="21"/>
      <c r="G2114" s="21" t="n">
        <v>3</v>
      </c>
      <c r="H2114" s="21"/>
      <c r="I2114" s="21"/>
      <c r="J2114" s="21"/>
      <c r="K2114" s="22" t="n">
        <f aca="false">INDEX('Porte Honorário'!B:D,MATCH(TabJud!D2114,'Porte Honorário'!A:A,0),1)</f>
        <v>309.68</v>
      </c>
      <c r="L2114" s="22" t="n">
        <f aca="false">ROUND(C2114*K2114,2)</f>
        <v>309.68</v>
      </c>
      <c r="M2114" s="22" t="n">
        <f aca="false">IF(E2114&gt;0,ROUND(E2114*'UCO e Filme'!$A$2,2),0)</f>
        <v>0</v>
      </c>
      <c r="N2114" s="22" t="n">
        <f aca="false">IF(I2114&gt;0,ROUND(I2114*'UCO e Filme'!$A$11,2),0)</f>
        <v>0</v>
      </c>
      <c r="O2114" s="22" t="n">
        <f aca="false">ROUND(L2114+M2114+N2114,2)</f>
        <v>309.68</v>
      </c>
    </row>
    <row r="2115" customFormat="false" ht="11.25" hidden="false" customHeight="true" outlineLevel="0" collapsed="false">
      <c r="A2115" s="17" t="n">
        <v>31005276</v>
      </c>
      <c r="B2115" s="17" t="s">
        <v>2140</v>
      </c>
      <c r="C2115" s="23" t="n">
        <v>1</v>
      </c>
      <c r="D2115" s="25" t="s">
        <v>600</v>
      </c>
      <c r="E2115" s="19"/>
      <c r="F2115" s="21" t="n">
        <v>2</v>
      </c>
      <c r="G2115" s="21" t="n">
        <v>4</v>
      </c>
      <c r="H2115" s="21"/>
      <c r="I2115" s="21"/>
      <c r="J2115" s="21"/>
      <c r="K2115" s="22" t="n">
        <f aca="false">INDEX('Porte Honorário'!B:D,MATCH(TabJud!D2115,'Porte Honorário'!A:A,0),1)</f>
        <v>599.66</v>
      </c>
      <c r="L2115" s="22" t="n">
        <f aca="false">ROUND(C2115*K2115,2)</f>
        <v>599.66</v>
      </c>
      <c r="M2115" s="22" t="n">
        <f aca="false">IF(E2115&gt;0,ROUND(E2115*'UCO e Filme'!$A$2,2),0)</f>
        <v>0</v>
      </c>
      <c r="N2115" s="22" t="n">
        <f aca="false">IF(I2115&gt;0,ROUND(I2115*'UCO e Filme'!$A$11,2),0)</f>
        <v>0</v>
      </c>
      <c r="O2115" s="22" t="n">
        <f aca="false">ROUND(L2115+M2115+N2115,2)</f>
        <v>599.66</v>
      </c>
    </row>
    <row r="2116" customFormat="false" ht="11.25" hidden="false" customHeight="true" outlineLevel="0" collapsed="false">
      <c r="A2116" s="17" t="n">
        <v>31005284</v>
      </c>
      <c r="B2116" s="17" t="s">
        <v>2141</v>
      </c>
      <c r="C2116" s="23" t="n">
        <v>1</v>
      </c>
      <c r="D2116" s="25" t="s">
        <v>262</v>
      </c>
      <c r="E2116" s="19"/>
      <c r="F2116" s="21" t="n">
        <v>2</v>
      </c>
      <c r="G2116" s="21" t="n">
        <v>6</v>
      </c>
      <c r="H2116" s="21"/>
      <c r="I2116" s="21"/>
      <c r="J2116" s="21"/>
      <c r="K2116" s="22" t="n">
        <f aca="false">INDEX('Porte Honorário'!B:D,MATCH(TabJud!D2116,'Porte Honorário'!A:A,0),1)</f>
        <v>1635.2</v>
      </c>
      <c r="L2116" s="22" t="n">
        <f aca="false">ROUND(C2116*K2116,2)</f>
        <v>1635.2</v>
      </c>
      <c r="M2116" s="22" t="n">
        <f aca="false">IF(E2116&gt;0,ROUND(E2116*'UCO e Filme'!$A$2,2),0)</f>
        <v>0</v>
      </c>
      <c r="N2116" s="22" t="n">
        <f aca="false">IF(I2116&gt;0,ROUND(I2116*'UCO e Filme'!$A$11,2),0)</f>
        <v>0</v>
      </c>
      <c r="O2116" s="22" t="n">
        <f aca="false">ROUND(L2116+M2116+N2116,2)</f>
        <v>1635.2</v>
      </c>
    </row>
    <row r="2117" customFormat="false" ht="11.25" hidden="false" customHeight="true" outlineLevel="0" collapsed="false">
      <c r="A2117" s="17" t="n">
        <v>31005292</v>
      </c>
      <c r="B2117" s="17" t="s">
        <v>2142</v>
      </c>
      <c r="C2117" s="23" t="n">
        <v>1</v>
      </c>
      <c r="D2117" s="25" t="s">
        <v>473</v>
      </c>
      <c r="E2117" s="19"/>
      <c r="F2117" s="21" t="n">
        <v>2</v>
      </c>
      <c r="G2117" s="21" t="n">
        <v>6</v>
      </c>
      <c r="H2117" s="21"/>
      <c r="I2117" s="21"/>
      <c r="J2117" s="21"/>
      <c r="K2117" s="22" t="n">
        <f aca="false">INDEX('Porte Honorário'!B:D,MATCH(TabJud!D2117,'Porte Honorário'!A:A,0),1)</f>
        <v>1491.02</v>
      </c>
      <c r="L2117" s="22" t="n">
        <f aca="false">ROUND(C2117*K2117,2)</f>
        <v>1491.02</v>
      </c>
      <c r="M2117" s="22" t="n">
        <f aca="false">IF(E2117&gt;0,ROUND(E2117*'UCO e Filme'!$A$2,2),0)</f>
        <v>0</v>
      </c>
      <c r="N2117" s="22" t="n">
        <f aca="false">IF(I2117&gt;0,ROUND(I2117*'UCO e Filme'!$A$11,2),0)</f>
        <v>0</v>
      </c>
      <c r="O2117" s="22" t="n">
        <f aca="false">ROUND(L2117+M2117+N2117,2)</f>
        <v>1491.02</v>
      </c>
    </row>
    <row r="2118" customFormat="false" ht="11.25" hidden="false" customHeight="true" outlineLevel="0" collapsed="false">
      <c r="A2118" s="17" t="n">
        <v>31005306</v>
      </c>
      <c r="B2118" s="17" t="s">
        <v>2143</v>
      </c>
      <c r="C2118" s="23" t="n">
        <v>1</v>
      </c>
      <c r="D2118" s="25" t="s">
        <v>343</v>
      </c>
      <c r="E2118" s="19"/>
      <c r="F2118" s="21" t="n">
        <v>2</v>
      </c>
      <c r="G2118" s="21" t="n">
        <v>6</v>
      </c>
      <c r="H2118" s="21"/>
      <c r="I2118" s="21"/>
      <c r="J2118" s="21"/>
      <c r="K2118" s="22" t="n">
        <f aca="false">INDEX('Porte Honorário'!B:D,MATCH(TabJud!D2118,'Porte Honorário'!A:A,0),1)</f>
        <v>909.36</v>
      </c>
      <c r="L2118" s="22" t="n">
        <f aca="false">ROUND(C2118*K2118,2)</f>
        <v>909.36</v>
      </c>
      <c r="M2118" s="22" t="n">
        <f aca="false">IF(E2118&gt;0,ROUND(E2118*'UCO e Filme'!$A$2,2),0)</f>
        <v>0</v>
      </c>
      <c r="N2118" s="22" t="n">
        <f aca="false">IF(I2118&gt;0,ROUND(I2118*'UCO e Filme'!$A$11,2),0)</f>
        <v>0</v>
      </c>
      <c r="O2118" s="22" t="n">
        <f aca="false">ROUND(L2118+M2118+N2118,2)</f>
        <v>909.36</v>
      </c>
    </row>
    <row r="2119" customFormat="false" ht="11.25" hidden="false" customHeight="true" outlineLevel="0" collapsed="false">
      <c r="A2119" s="17" t="n">
        <v>31005314</v>
      </c>
      <c r="B2119" s="17" t="s">
        <v>2144</v>
      </c>
      <c r="C2119" s="23" t="n">
        <v>1</v>
      </c>
      <c r="D2119" s="25" t="s">
        <v>339</v>
      </c>
      <c r="E2119" s="19"/>
      <c r="F2119" s="21" t="n">
        <v>2</v>
      </c>
      <c r="G2119" s="21" t="n">
        <v>4</v>
      </c>
      <c r="H2119" s="21"/>
      <c r="I2119" s="21"/>
      <c r="J2119" s="21"/>
      <c r="K2119" s="22" t="n">
        <f aca="false">INDEX('Porte Honorário'!B:D,MATCH(TabJud!D2119,'Porte Honorário'!A:A,0),1)</f>
        <v>991.29</v>
      </c>
      <c r="L2119" s="22" t="n">
        <f aca="false">ROUND(C2119*K2119,2)</f>
        <v>991.29</v>
      </c>
      <c r="M2119" s="22" t="n">
        <f aca="false">IF(E2119&gt;0,ROUND(E2119*'UCO e Filme'!$A$2,2),0)</f>
        <v>0</v>
      </c>
      <c r="N2119" s="22" t="n">
        <f aca="false">IF(I2119&gt;0,ROUND(I2119*'UCO e Filme'!$A$11,2),0)</f>
        <v>0</v>
      </c>
      <c r="O2119" s="22" t="n">
        <f aca="false">ROUND(L2119+M2119+N2119,2)</f>
        <v>991.29</v>
      </c>
    </row>
    <row r="2120" customFormat="false" ht="11.25" hidden="false" customHeight="true" outlineLevel="0" collapsed="false">
      <c r="A2120" s="17" t="n">
        <v>31005322</v>
      </c>
      <c r="B2120" s="17" t="s">
        <v>2145</v>
      </c>
      <c r="C2120" s="23" t="n">
        <v>1</v>
      </c>
      <c r="D2120" s="25" t="s">
        <v>337</v>
      </c>
      <c r="E2120" s="19"/>
      <c r="F2120" s="21"/>
      <c r="G2120" s="21" t="n">
        <v>3</v>
      </c>
      <c r="H2120" s="21"/>
      <c r="I2120" s="21"/>
      <c r="J2120" s="21"/>
      <c r="K2120" s="22" t="n">
        <f aca="false">INDEX('Porte Honorário'!B:D,MATCH(TabJud!D2120,'Porte Honorário'!A:A,0),1)</f>
        <v>417.82</v>
      </c>
      <c r="L2120" s="22" t="n">
        <f aca="false">ROUND(C2120*K2120,2)</f>
        <v>417.82</v>
      </c>
      <c r="M2120" s="22" t="n">
        <f aca="false">IF(E2120&gt;0,ROUND(E2120*'UCO e Filme'!$A$2,2),0)</f>
        <v>0</v>
      </c>
      <c r="N2120" s="22" t="n">
        <f aca="false">IF(I2120&gt;0,ROUND(I2120*'UCO e Filme'!$A$11,2),0)</f>
        <v>0</v>
      </c>
      <c r="O2120" s="22" t="n">
        <f aca="false">ROUND(L2120+M2120+N2120,2)</f>
        <v>417.82</v>
      </c>
    </row>
    <row r="2121" customFormat="false" ht="11.25" hidden="false" customHeight="true" outlineLevel="0" collapsed="false">
      <c r="A2121" s="17" t="n">
        <v>31005330</v>
      </c>
      <c r="B2121" s="17" t="s">
        <v>2146</v>
      </c>
      <c r="C2121" s="23" t="n">
        <v>1</v>
      </c>
      <c r="D2121" s="25" t="s">
        <v>296</v>
      </c>
      <c r="E2121" s="19"/>
      <c r="F2121" s="21"/>
      <c r="G2121" s="21" t="n">
        <v>3</v>
      </c>
      <c r="H2121" s="21"/>
      <c r="I2121" s="21"/>
      <c r="J2121" s="21"/>
      <c r="K2121" s="22" t="n">
        <f aca="false">INDEX('Porte Honorário'!B:D,MATCH(TabJud!D2121,'Porte Honorário'!A:A,0),1)</f>
        <v>709.46</v>
      </c>
      <c r="L2121" s="22" t="n">
        <f aca="false">ROUND(C2121*K2121,2)</f>
        <v>709.46</v>
      </c>
      <c r="M2121" s="22" t="n">
        <f aca="false">IF(E2121&gt;0,ROUND(E2121*'UCO e Filme'!$A$2,2),0)</f>
        <v>0</v>
      </c>
      <c r="N2121" s="22" t="n">
        <f aca="false">IF(I2121&gt;0,ROUND(I2121*'UCO e Filme'!$A$11,2),0)</f>
        <v>0</v>
      </c>
      <c r="O2121" s="22" t="n">
        <f aca="false">ROUND(L2121+M2121+N2121,2)</f>
        <v>709.46</v>
      </c>
    </row>
    <row r="2122" customFormat="false" ht="11.25" hidden="false" customHeight="true" outlineLevel="0" collapsed="false">
      <c r="A2122" s="17" t="n">
        <v>31005357</v>
      </c>
      <c r="B2122" s="17" t="s">
        <v>2147</v>
      </c>
      <c r="C2122" s="23" t="n">
        <v>1</v>
      </c>
      <c r="D2122" s="25" t="s">
        <v>343</v>
      </c>
      <c r="E2122" s="19"/>
      <c r="F2122" s="21" t="n">
        <v>2</v>
      </c>
      <c r="G2122" s="21" t="n">
        <v>6</v>
      </c>
      <c r="H2122" s="21"/>
      <c r="I2122" s="21"/>
      <c r="J2122" s="21"/>
      <c r="K2122" s="22" t="n">
        <f aca="false">INDEX('Porte Honorário'!B:D,MATCH(TabJud!D2122,'Porte Honorário'!A:A,0),1)</f>
        <v>909.36</v>
      </c>
      <c r="L2122" s="22" t="n">
        <f aca="false">ROUND(C2122*K2122,2)</f>
        <v>909.36</v>
      </c>
      <c r="M2122" s="22" t="n">
        <f aca="false">IF(E2122&gt;0,ROUND(E2122*'UCO e Filme'!$A$2,2),0)</f>
        <v>0</v>
      </c>
      <c r="N2122" s="22" t="n">
        <f aca="false">IF(I2122&gt;0,ROUND(I2122*'UCO e Filme'!$A$11,2),0)</f>
        <v>0</v>
      </c>
      <c r="O2122" s="22" t="n">
        <f aca="false">ROUND(L2122+M2122+N2122,2)</f>
        <v>909.36</v>
      </c>
    </row>
    <row r="2123" customFormat="false" ht="11.25" hidden="false" customHeight="true" outlineLevel="0" collapsed="false">
      <c r="A2123" s="17" t="n">
        <v>31005365</v>
      </c>
      <c r="B2123" s="17" t="s">
        <v>2148</v>
      </c>
      <c r="C2123" s="23" t="n">
        <v>1</v>
      </c>
      <c r="D2123" s="25" t="s">
        <v>310</v>
      </c>
      <c r="E2123" s="19"/>
      <c r="F2123" s="21" t="n">
        <v>2</v>
      </c>
      <c r="G2123" s="21" t="n">
        <v>5</v>
      </c>
      <c r="H2123" s="21"/>
      <c r="I2123" s="21"/>
      <c r="J2123" s="21"/>
      <c r="K2123" s="22" t="n">
        <f aca="false">INDEX('Porte Honorário'!B:D,MATCH(TabJud!D2123,'Porte Honorário'!A:A,0),1)</f>
        <v>802.86</v>
      </c>
      <c r="L2123" s="22" t="n">
        <f aca="false">ROUND(C2123*K2123,2)</f>
        <v>802.86</v>
      </c>
      <c r="M2123" s="22" t="n">
        <f aca="false">IF(E2123&gt;0,ROUND(E2123*'UCO e Filme'!$A$2,2),0)</f>
        <v>0</v>
      </c>
      <c r="N2123" s="22" t="n">
        <f aca="false">IF(I2123&gt;0,ROUND(I2123*'UCO e Filme'!$A$11,2),0)</f>
        <v>0</v>
      </c>
      <c r="O2123" s="22" t="n">
        <f aca="false">ROUND(L2123+M2123+N2123,2)</f>
        <v>802.86</v>
      </c>
    </row>
    <row r="2124" customFormat="false" ht="11.25" hidden="false" customHeight="true" outlineLevel="0" collapsed="false">
      <c r="A2124" s="17" t="n">
        <v>31005373</v>
      </c>
      <c r="B2124" s="17" t="s">
        <v>2149</v>
      </c>
      <c r="C2124" s="23" t="n">
        <v>1</v>
      </c>
      <c r="D2124" s="25" t="s">
        <v>961</v>
      </c>
      <c r="E2124" s="19"/>
      <c r="F2124" s="21" t="n">
        <v>3</v>
      </c>
      <c r="G2124" s="21" t="n">
        <v>6</v>
      </c>
      <c r="H2124" s="21"/>
      <c r="I2124" s="21"/>
      <c r="J2124" s="21"/>
      <c r="K2124" s="22" t="n">
        <f aca="false">INDEX('Porte Honorário'!B:D,MATCH(TabJud!D2124,'Porte Honorário'!A:A,0),1)</f>
        <v>1859.66</v>
      </c>
      <c r="L2124" s="22" t="n">
        <f aca="false">ROUND(C2124*K2124,2)</f>
        <v>1859.66</v>
      </c>
      <c r="M2124" s="22" t="n">
        <f aca="false">IF(E2124&gt;0,ROUND(E2124*'UCO e Filme'!$A$2,2),0)</f>
        <v>0</v>
      </c>
      <c r="N2124" s="22" t="n">
        <f aca="false">IF(I2124&gt;0,ROUND(I2124*'UCO e Filme'!$A$11,2),0)</f>
        <v>0</v>
      </c>
      <c r="O2124" s="22" t="n">
        <f aca="false">ROUND(L2124+M2124+N2124,2)</f>
        <v>1859.66</v>
      </c>
    </row>
    <row r="2125" customFormat="false" ht="11.25" hidden="false" customHeight="true" outlineLevel="0" collapsed="false">
      <c r="A2125" s="17" t="n">
        <v>31005381</v>
      </c>
      <c r="B2125" s="17" t="s">
        <v>2150</v>
      </c>
      <c r="C2125" s="23" t="n">
        <v>1</v>
      </c>
      <c r="D2125" s="25" t="s">
        <v>343</v>
      </c>
      <c r="E2125" s="19"/>
      <c r="F2125" s="21" t="n">
        <v>3</v>
      </c>
      <c r="G2125" s="21" t="n">
        <v>5</v>
      </c>
      <c r="H2125" s="21"/>
      <c r="I2125" s="21"/>
      <c r="J2125" s="21"/>
      <c r="K2125" s="22" t="n">
        <f aca="false">INDEX('Porte Honorário'!B:D,MATCH(TabJud!D2125,'Porte Honorário'!A:A,0),1)</f>
        <v>909.36</v>
      </c>
      <c r="L2125" s="22" t="n">
        <f aca="false">ROUND(C2125*K2125,2)</f>
        <v>909.36</v>
      </c>
      <c r="M2125" s="22" t="n">
        <f aca="false">IF(E2125&gt;0,ROUND(E2125*'UCO e Filme'!$A$2,2),0)</f>
        <v>0</v>
      </c>
      <c r="N2125" s="22" t="n">
        <f aca="false">IF(I2125&gt;0,ROUND(I2125*'UCO e Filme'!$A$11,2),0)</f>
        <v>0</v>
      </c>
      <c r="O2125" s="22" t="n">
        <f aca="false">ROUND(L2125+M2125+N2125,2)</f>
        <v>909.36</v>
      </c>
    </row>
    <row r="2126" customFormat="false" ht="11.25" hidden="false" customHeight="true" outlineLevel="0" collapsed="false">
      <c r="A2126" s="17" t="n">
        <v>31005390</v>
      </c>
      <c r="B2126" s="17" t="s">
        <v>2151</v>
      </c>
      <c r="C2126" s="23" t="n">
        <v>1</v>
      </c>
      <c r="D2126" s="25" t="s">
        <v>490</v>
      </c>
      <c r="E2126" s="19"/>
      <c r="F2126" s="21" t="n">
        <v>2</v>
      </c>
      <c r="G2126" s="21" t="n">
        <v>5</v>
      </c>
      <c r="H2126" s="21"/>
      <c r="I2126" s="21"/>
      <c r="J2126" s="21"/>
      <c r="K2126" s="22" t="n">
        <f aca="false">INDEX('Porte Honorário'!B:D,MATCH(TabJud!D2126,'Porte Honorário'!A:A,0),1)</f>
        <v>1409.1</v>
      </c>
      <c r="L2126" s="22" t="n">
        <f aca="false">ROUND(C2126*K2126,2)</f>
        <v>1409.1</v>
      </c>
      <c r="M2126" s="22" t="n">
        <f aca="false">IF(E2126&gt;0,ROUND(E2126*'UCO e Filme'!$A$2,2),0)</f>
        <v>0</v>
      </c>
      <c r="N2126" s="22" t="n">
        <f aca="false">IF(I2126&gt;0,ROUND(I2126*'UCO e Filme'!$A$11,2),0)</f>
        <v>0</v>
      </c>
      <c r="O2126" s="22" t="n">
        <f aca="false">ROUND(L2126+M2126+N2126,2)</f>
        <v>1409.1</v>
      </c>
    </row>
    <row r="2127" customFormat="false" ht="11.25" hidden="false" customHeight="true" outlineLevel="0" collapsed="false">
      <c r="A2127" s="17" t="n">
        <v>31005403</v>
      </c>
      <c r="B2127" s="17" t="s">
        <v>2152</v>
      </c>
      <c r="C2127" s="23" t="n">
        <v>1</v>
      </c>
      <c r="D2127" s="25" t="s">
        <v>436</v>
      </c>
      <c r="E2127" s="19"/>
      <c r="F2127" s="21" t="n">
        <v>2</v>
      </c>
      <c r="G2127" s="21" t="n">
        <v>6</v>
      </c>
      <c r="H2127" s="21"/>
      <c r="I2127" s="21"/>
      <c r="J2127" s="21"/>
      <c r="K2127" s="22" t="n">
        <f aca="false">INDEX('Porte Honorário'!B:D,MATCH(TabJud!D2127,'Porte Honorário'!A:A,0),1)</f>
        <v>1269.81</v>
      </c>
      <c r="L2127" s="22" t="n">
        <f aca="false">ROUND(C2127*K2127,2)</f>
        <v>1269.81</v>
      </c>
      <c r="M2127" s="22" t="n">
        <f aca="false">IF(E2127&gt;0,ROUND(E2127*'UCO e Filme'!$A$2,2),0)</f>
        <v>0</v>
      </c>
      <c r="N2127" s="22" t="n">
        <f aca="false">IF(I2127&gt;0,ROUND(I2127*'UCO e Filme'!$A$11,2),0)</f>
        <v>0</v>
      </c>
      <c r="O2127" s="22" t="n">
        <f aca="false">ROUND(L2127+M2127+N2127,2)</f>
        <v>1269.81</v>
      </c>
    </row>
    <row r="2128" customFormat="false" ht="11.25" hidden="false" customHeight="true" outlineLevel="0" collapsed="false">
      <c r="A2128" s="17" t="n">
        <v>31005420</v>
      </c>
      <c r="B2128" s="17" t="s">
        <v>2153</v>
      </c>
      <c r="C2128" s="23" t="n">
        <v>1</v>
      </c>
      <c r="D2128" s="25" t="s">
        <v>449</v>
      </c>
      <c r="E2128" s="19"/>
      <c r="F2128" s="21" t="n">
        <v>2</v>
      </c>
      <c r="G2128" s="21" t="n">
        <v>6</v>
      </c>
      <c r="H2128" s="21"/>
      <c r="I2128" s="21"/>
      <c r="J2128" s="21"/>
      <c r="K2128" s="22" t="n">
        <f aca="false">INDEX('Porte Honorário'!B:D,MATCH(TabJud!D2128,'Porte Honorário'!A:A,0),1)</f>
        <v>1171.51</v>
      </c>
      <c r="L2128" s="22" t="n">
        <f aca="false">ROUND(C2128*K2128,2)</f>
        <v>1171.51</v>
      </c>
      <c r="M2128" s="22" t="n">
        <f aca="false">IF(E2128&gt;0,ROUND(E2128*'UCO e Filme'!$A$2,2),0)</f>
        <v>0</v>
      </c>
      <c r="N2128" s="22" t="n">
        <f aca="false">IF(I2128&gt;0,ROUND(I2128*'UCO e Filme'!$A$11,2),0)</f>
        <v>0</v>
      </c>
      <c r="O2128" s="22" t="n">
        <f aca="false">ROUND(L2128+M2128+N2128,2)</f>
        <v>1171.51</v>
      </c>
    </row>
    <row r="2129" customFormat="false" ht="11.25" hidden="false" customHeight="true" outlineLevel="0" collapsed="false">
      <c r="A2129" s="17" t="n">
        <v>31005438</v>
      </c>
      <c r="B2129" s="17" t="s">
        <v>2154</v>
      </c>
      <c r="C2129" s="23" t="n">
        <v>1</v>
      </c>
      <c r="D2129" s="25" t="s">
        <v>492</v>
      </c>
      <c r="E2129" s="19"/>
      <c r="F2129" s="21" t="n">
        <v>2</v>
      </c>
      <c r="G2129" s="21" t="n">
        <v>6</v>
      </c>
      <c r="H2129" s="21"/>
      <c r="I2129" s="21"/>
      <c r="J2129" s="21"/>
      <c r="K2129" s="22" t="n">
        <f aca="false">INDEX('Porte Honorário'!B:D,MATCH(TabJud!D2129,'Porte Honorário'!A:A,0),1)</f>
        <v>1998.93</v>
      </c>
      <c r="L2129" s="22" t="n">
        <f aca="false">ROUND(C2129*K2129,2)</f>
        <v>1998.93</v>
      </c>
      <c r="M2129" s="22" t="n">
        <f aca="false">IF(E2129&gt;0,ROUND(E2129*'UCO e Filme'!$A$2,2),0)</f>
        <v>0</v>
      </c>
      <c r="N2129" s="22" t="n">
        <f aca="false">IF(I2129&gt;0,ROUND(I2129*'UCO e Filme'!$A$11,2),0)</f>
        <v>0</v>
      </c>
      <c r="O2129" s="22" t="n">
        <f aca="false">ROUND(L2129+M2129+N2129,2)</f>
        <v>1998.93</v>
      </c>
    </row>
    <row r="2130" customFormat="false" ht="11.25" hidden="false" customHeight="true" outlineLevel="0" collapsed="false">
      <c r="A2130" s="17" t="n">
        <v>31005446</v>
      </c>
      <c r="B2130" s="17" t="s">
        <v>2155</v>
      </c>
      <c r="C2130" s="23" t="n">
        <v>1</v>
      </c>
      <c r="D2130" s="25" t="s">
        <v>343</v>
      </c>
      <c r="E2130" s="19"/>
      <c r="F2130" s="21" t="n">
        <v>2</v>
      </c>
      <c r="G2130" s="21" t="n">
        <v>5</v>
      </c>
      <c r="H2130" s="21"/>
      <c r="I2130" s="21"/>
      <c r="J2130" s="21"/>
      <c r="K2130" s="22" t="n">
        <f aca="false">INDEX('Porte Honorário'!B:D,MATCH(TabJud!D2130,'Porte Honorário'!A:A,0),1)</f>
        <v>909.36</v>
      </c>
      <c r="L2130" s="22" t="n">
        <f aca="false">ROUND(C2130*K2130,2)</f>
        <v>909.36</v>
      </c>
      <c r="M2130" s="22" t="n">
        <f aca="false">IF(E2130&gt;0,ROUND(E2130*'UCO e Filme'!$A$2,2),0)</f>
        <v>0</v>
      </c>
      <c r="N2130" s="22" t="n">
        <f aca="false">IF(I2130&gt;0,ROUND(I2130*'UCO e Filme'!$A$11,2),0)</f>
        <v>0</v>
      </c>
      <c r="O2130" s="22" t="n">
        <f aca="false">ROUND(L2130+M2130+N2130,2)</f>
        <v>909.36</v>
      </c>
    </row>
    <row r="2131" customFormat="false" ht="11.25" hidden="false" customHeight="true" outlineLevel="0" collapsed="false">
      <c r="A2131" s="17" t="n">
        <v>31005454</v>
      </c>
      <c r="B2131" s="17" t="s">
        <v>2156</v>
      </c>
      <c r="C2131" s="23" t="n">
        <v>1</v>
      </c>
      <c r="D2131" s="25" t="s">
        <v>385</v>
      </c>
      <c r="E2131" s="19" t="n">
        <v>28.39</v>
      </c>
      <c r="F2131" s="21" t="n">
        <v>2</v>
      </c>
      <c r="G2131" s="21" t="n">
        <v>5</v>
      </c>
      <c r="H2131" s="21"/>
      <c r="I2131" s="21"/>
      <c r="J2131" s="21"/>
      <c r="K2131" s="22" t="n">
        <f aca="false">INDEX('Porte Honorário'!B:D,MATCH(TabJud!D2131,'Porte Honorário'!A:A,0),1)</f>
        <v>766.81</v>
      </c>
      <c r="L2131" s="22" t="n">
        <f aca="false">ROUND(C2131*K2131,2)</f>
        <v>766.81</v>
      </c>
      <c r="M2131" s="22" t="n">
        <f aca="false">IF(E2131&gt;0,ROUND(E2131*'UCO e Filme'!$A$2,2),0)</f>
        <v>535.44</v>
      </c>
      <c r="N2131" s="22" t="n">
        <f aca="false">IF(I2131&gt;0,ROUND(I2131*'UCO e Filme'!$A$11,2),0)</f>
        <v>0</v>
      </c>
      <c r="O2131" s="22" t="n">
        <f aca="false">ROUND(L2131+M2131+N2131,2)</f>
        <v>1302.25</v>
      </c>
    </row>
    <row r="2132" customFormat="false" ht="11.25" hidden="false" customHeight="true" outlineLevel="0" collapsed="false">
      <c r="A2132" s="17" t="n">
        <v>31005462</v>
      </c>
      <c r="B2132" s="17" t="s">
        <v>2157</v>
      </c>
      <c r="C2132" s="23" t="n">
        <v>1</v>
      </c>
      <c r="D2132" s="25" t="s">
        <v>385</v>
      </c>
      <c r="E2132" s="19" t="n">
        <v>28.39</v>
      </c>
      <c r="F2132" s="21" t="n">
        <v>1</v>
      </c>
      <c r="G2132" s="21" t="n">
        <v>5</v>
      </c>
      <c r="H2132" s="21"/>
      <c r="I2132" s="21"/>
      <c r="J2132" s="21"/>
      <c r="K2132" s="22" t="n">
        <f aca="false">INDEX('Porte Honorário'!B:D,MATCH(TabJud!D2132,'Porte Honorário'!A:A,0),1)</f>
        <v>766.81</v>
      </c>
      <c r="L2132" s="22" t="n">
        <f aca="false">ROUND(C2132*K2132,2)</f>
        <v>766.81</v>
      </c>
      <c r="M2132" s="22" t="n">
        <f aca="false">IF(E2132&gt;0,ROUND(E2132*'UCO e Filme'!$A$2,2),0)</f>
        <v>535.44</v>
      </c>
      <c r="N2132" s="22" t="n">
        <f aca="false">IF(I2132&gt;0,ROUND(I2132*'UCO e Filme'!$A$11,2),0)</f>
        <v>0</v>
      </c>
      <c r="O2132" s="22" t="n">
        <f aca="false">ROUND(L2132+M2132+N2132,2)</f>
        <v>1302.25</v>
      </c>
    </row>
    <row r="2133" customFormat="false" ht="11.25" hidden="false" customHeight="true" outlineLevel="0" collapsed="false">
      <c r="A2133" s="17" t="n">
        <v>31005470</v>
      </c>
      <c r="B2133" s="17" t="s">
        <v>2158</v>
      </c>
      <c r="C2133" s="23" t="n">
        <v>1</v>
      </c>
      <c r="D2133" s="25" t="s">
        <v>449</v>
      </c>
      <c r="E2133" s="19" t="n">
        <v>36.5</v>
      </c>
      <c r="F2133" s="21" t="n">
        <v>2</v>
      </c>
      <c r="G2133" s="21" t="n">
        <v>6</v>
      </c>
      <c r="H2133" s="21"/>
      <c r="I2133" s="21"/>
      <c r="J2133" s="21"/>
      <c r="K2133" s="22" t="n">
        <f aca="false">INDEX('Porte Honorário'!B:D,MATCH(TabJud!D2133,'Porte Honorário'!A:A,0),1)</f>
        <v>1171.51</v>
      </c>
      <c r="L2133" s="22" t="n">
        <f aca="false">ROUND(C2133*K2133,2)</f>
        <v>1171.51</v>
      </c>
      <c r="M2133" s="22" t="n">
        <f aca="false">IF(E2133&gt;0,ROUND(E2133*'UCO e Filme'!$A$2,2),0)</f>
        <v>688.39</v>
      </c>
      <c r="N2133" s="22" t="n">
        <f aca="false">IF(I2133&gt;0,ROUND(I2133*'UCO e Filme'!$A$11,2),0)</f>
        <v>0</v>
      </c>
      <c r="O2133" s="22" t="n">
        <f aca="false">ROUND(L2133+M2133+N2133,2)</f>
        <v>1859.9</v>
      </c>
    </row>
    <row r="2134" customFormat="false" ht="11.25" hidden="false" customHeight="true" outlineLevel="0" collapsed="false">
      <c r="A2134" s="17" t="n">
        <v>31005489</v>
      </c>
      <c r="B2134" s="17" t="s">
        <v>2159</v>
      </c>
      <c r="C2134" s="23" t="n">
        <v>1</v>
      </c>
      <c r="D2134" s="25" t="s">
        <v>262</v>
      </c>
      <c r="E2134" s="19" t="n">
        <v>48.66</v>
      </c>
      <c r="F2134" s="21" t="n">
        <v>2</v>
      </c>
      <c r="G2134" s="21" t="n">
        <v>6</v>
      </c>
      <c r="H2134" s="21"/>
      <c r="I2134" s="21"/>
      <c r="J2134" s="21"/>
      <c r="K2134" s="22" t="n">
        <f aca="false">INDEX('Porte Honorário'!B:D,MATCH(TabJud!D2134,'Porte Honorário'!A:A,0),1)</f>
        <v>1635.2</v>
      </c>
      <c r="L2134" s="22" t="n">
        <f aca="false">ROUND(C2134*K2134,2)</f>
        <v>1635.2</v>
      </c>
      <c r="M2134" s="22" t="n">
        <f aca="false">IF(E2134&gt;0,ROUND(E2134*'UCO e Filme'!$A$2,2),0)</f>
        <v>917.73</v>
      </c>
      <c r="N2134" s="22" t="n">
        <f aca="false">IF(I2134&gt;0,ROUND(I2134*'UCO e Filme'!$A$11,2),0)</f>
        <v>0</v>
      </c>
      <c r="O2134" s="22" t="n">
        <f aca="false">ROUND(L2134+M2134+N2134,2)</f>
        <v>2552.93</v>
      </c>
    </row>
    <row r="2135" customFormat="false" ht="11.25" hidden="false" customHeight="true" outlineLevel="0" collapsed="false">
      <c r="A2135" s="17" t="n">
        <v>31005497</v>
      </c>
      <c r="B2135" s="17" t="s">
        <v>2160</v>
      </c>
      <c r="C2135" s="23" t="n">
        <v>1</v>
      </c>
      <c r="D2135" s="25" t="s">
        <v>335</v>
      </c>
      <c r="E2135" s="19" t="n">
        <v>34.47</v>
      </c>
      <c r="F2135" s="21" t="n">
        <v>2</v>
      </c>
      <c r="G2135" s="21" t="n">
        <v>5</v>
      </c>
      <c r="H2135" s="21"/>
      <c r="I2135" s="21"/>
      <c r="J2135" s="21"/>
      <c r="K2135" s="22" t="n">
        <f aca="false">INDEX('Porte Honorário'!B:D,MATCH(TabJud!D2135,'Porte Honorário'!A:A,0),1)</f>
        <v>1091.25</v>
      </c>
      <c r="L2135" s="22" t="n">
        <f aca="false">ROUND(C2135*K2135,2)</f>
        <v>1091.25</v>
      </c>
      <c r="M2135" s="22" t="n">
        <f aca="false">IF(E2135&gt;0,ROUND(E2135*'UCO e Filme'!$A$2,2),0)</f>
        <v>650.1</v>
      </c>
      <c r="N2135" s="22" t="n">
        <f aca="false">IF(I2135&gt;0,ROUND(I2135*'UCO e Filme'!$A$11,2),0)</f>
        <v>0</v>
      </c>
      <c r="O2135" s="22" t="n">
        <f aca="false">ROUND(L2135+M2135+N2135,2)</f>
        <v>1741.35</v>
      </c>
    </row>
    <row r="2136" customFormat="false" ht="11.25" hidden="false" customHeight="true" outlineLevel="0" collapsed="false">
      <c r="A2136" s="17" t="n">
        <v>31005500</v>
      </c>
      <c r="B2136" s="17" t="s">
        <v>2161</v>
      </c>
      <c r="C2136" s="23" t="n">
        <v>1</v>
      </c>
      <c r="D2136" s="25" t="s">
        <v>436</v>
      </c>
      <c r="E2136" s="19" t="n">
        <v>36.5</v>
      </c>
      <c r="F2136" s="21" t="n">
        <v>2</v>
      </c>
      <c r="G2136" s="21" t="n">
        <v>6</v>
      </c>
      <c r="H2136" s="21"/>
      <c r="I2136" s="21"/>
      <c r="J2136" s="21"/>
      <c r="K2136" s="22" t="n">
        <f aca="false">INDEX('Porte Honorário'!B:D,MATCH(TabJud!D2136,'Porte Honorário'!A:A,0),1)</f>
        <v>1269.81</v>
      </c>
      <c r="L2136" s="22" t="n">
        <f aca="false">ROUND(C2136*K2136,2)</f>
        <v>1269.81</v>
      </c>
      <c r="M2136" s="22" t="n">
        <f aca="false">IF(E2136&gt;0,ROUND(E2136*'UCO e Filme'!$A$2,2),0)</f>
        <v>688.39</v>
      </c>
      <c r="N2136" s="22" t="n">
        <f aca="false">IF(I2136&gt;0,ROUND(I2136*'UCO e Filme'!$A$11,2),0)</f>
        <v>0</v>
      </c>
      <c r="O2136" s="22" t="n">
        <f aca="false">ROUND(L2136+M2136+N2136,2)</f>
        <v>1958.2</v>
      </c>
    </row>
    <row r="2137" customFormat="false" ht="11.25" hidden="false" customHeight="true" outlineLevel="0" collapsed="false">
      <c r="A2137" s="17" t="n">
        <v>31005519</v>
      </c>
      <c r="B2137" s="17" t="s">
        <v>2162</v>
      </c>
      <c r="C2137" s="23" t="n">
        <v>1</v>
      </c>
      <c r="D2137" s="25" t="s">
        <v>343</v>
      </c>
      <c r="E2137" s="19" t="n">
        <v>28.39</v>
      </c>
      <c r="F2137" s="21" t="n">
        <v>2</v>
      </c>
      <c r="G2137" s="21" t="n">
        <v>5</v>
      </c>
      <c r="H2137" s="21"/>
      <c r="I2137" s="21"/>
      <c r="J2137" s="21"/>
      <c r="K2137" s="22" t="n">
        <f aca="false">INDEX('Porte Honorário'!B:D,MATCH(TabJud!D2137,'Porte Honorário'!A:A,0),1)</f>
        <v>909.36</v>
      </c>
      <c r="L2137" s="22" t="n">
        <f aca="false">ROUND(C2137*K2137,2)</f>
        <v>909.36</v>
      </c>
      <c r="M2137" s="22" t="n">
        <f aca="false">IF(E2137&gt;0,ROUND(E2137*'UCO e Filme'!$A$2,2),0)</f>
        <v>535.44</v>
      </c>
      <c r="N2137" s="22" t="n">
        <f aca="false">IF(I2137&gt;0,ROUND(I2137*'UCO e Filme'!$A$11,2),0)</f>
        <v>0</v>
      </c>
      <c r="O2137" s="22" t="n">
        <f aca="false">ROUND(L2137+M2137+N2137,2)</f>
        <v>1444.8</v>
      </c>
    </row>
    <row r="2138" customFormat="false" ht="11.25" hidden="false" customHeight="true" outlineLevel="0" collapsed="false">
      <c r="A2138" s="17" t="n">
        <v>31005527</v>
      </c>
      <c r="B2138" s="17" t="s">
        <v>2163</v>
      </c>
      <c r="C2138" s="23" t="n">
        <v>1</v>
      </c>
      <c r="D2138" s="25" t="s">
        <v>490</v>
      </c>
      <c r="E2138" s="19" t="n">
        <v>36.5</v>
      </c>
      <c r="F2138" s="21" t="n">
        <v>2</v>
      </c>
      <c r="G2138" s="21" t="n">
        <v>6</v>
      </c>
      <c r="H2138" s="21"/>
      <c r="I2138" s="21"/>
      <c r="J2138" s="21"/>
      <c r="K2138" s="22" t="n">
        <f aca="false">INDEX('Porte Honorário'!B:D,MATCH(TabJud!D2138,'Porte Honorário'!A:A,0),1)</f>
        <v>1409.1</v>
      </c>
      <c r="L2138" s="22" t="n">
        <f aca="false">ROUND(C2138*K2138,2)</f>
        <v>1409.1</v>
      </c>
      <c r="M2138" s="22" t="n">
        <f aca="false">IF(E2138&gt;0,ROUND(E2138*'UCO e Filme'!$A$2,2),0)</f>
        <v>688.39</v>
      </c>
      <c r="N2138" s="22" t="n">
        <f aca="false">IF(I2138&gt;0,ROUND(I2138*'UCO e Filme'!$A$11,2),0)</f>
        <v>0</v>
      </c>
      <c r="O2138" s="22" t="n">
        <f aca="false">ROUND(L2138+M2138+N2138,2)</f>
        <v>2097.49</v>
      </c>
    </row>
    <row r="2139" customFormat="false" ht="11.25" hidden="false" customHeight="true" outlineLevel="0" collapsed="false">
      <c r="A2139" s="17" t="n">
        <v>31005535</v>
      </c>
      <c r="B2139" s="17" t="s">
        <v>2164</v>
      </c>
      <c r="C2139" s="23" t="n">
        <v>1</v>
      </c>
      <c r="D2139" s="25" t="s">
        <v>490</v>
      </c>
      <c r="E2139" s="19" t="n">
        <v>36.5</v>
      </c>
      <c r="F2139" s="21" t="n">
        <v>2</v>
      </c>
      <c r="G2139" s="21" t="n">
        <v>6</v>
      </c>
      <c r="H2139" s="21"/>
      <c r="I2139" s="21"/>
      <c r="J2139" s="21"/>
      <c r="K2139" s="22" t="n">
        <f aca="false">INDEX('Porte Honorário'!B:D,MATCH(TabJud!D2139,'Porte Honorário'!A:A,0),1)</f>
        <v>1409.1</v>
      </c>
      <c r="L2139" s="22" t="n">
        <f aca="false">ROUND(C2139*K2139,2)</f>
        <v>1409.1</v>
      </c>
      <c r="M2139" s="22" t="n">
        <f aca="false">IF(E2139&gt;0,ROUND(E2139*'UCO e Filme'!$A$2,2),0)</f>
        <v>688.39</v>
      </c>
      <c r="N2139" s="22" t="n">
        <f aca="false">IF(I2139&gt;0,ROUND(I2139*'UCO e Filme'!$A$11,2),0)</f>
        <v>0</v>
      </c>
      <c r="O2139" s="22" t="n">
        <f aca="false">ROUND(L2139+M2139+N2139,2)</f>
        <v>2097.49</v>
      </c>
    </row>
    <row r="2140" customFormat="false" ht="11.25" hidden="false" customHeight="true" outlineLevel="0" collapsed="false">
      <c r="A2140" s="17" t="n">
        <v>31005543</v>
      </c>
      <c r="B2140" s="17" t="s">
        <v>2165</v>
      </c>
      <c r="C2140" s="23" t="n">
        <v>1</v>
      </c>
      <c r="D2140" s="25" t="s">
        <v>449</v>
      </c>
      <c r="E2140" s="19" t="n">
        <v>34.47</v>
      </c>
      <c r="F2140" s="21" t="n">
        <v>2</v>
      </c>
      <c r="G2140" s="21" t="n">
        <v>6</v>
      </c>
      <c r="H2140" s="21"/>
      <c r="I2140" s="21"/>
      <c r="J2140" s="21"/>
      <c r="K2140" s="22" t="n">
        <f aca="false">INDEX('Porte Honorário'!B:D,MATCH(TabJud!D2140,'Porte Honorário'!A:A,0),1)</f>
        <v>1171.51</v>
      </c>
      <c r="L2140" s="22" t="n">
        <f aca="false">ROUND(C2140*K2140,2)</f>
        <v>1171.51</v>
      </c>
      <c r="M2140" s="22" t="n">
        <f aca="false">IF(E2140&gt;0,ROUND(E2140*'UCO e Filme'!$A$2,2),0)</f>
        <v>650.1</v>
      </c>
      <c r="N2140" s="22" t="n">
        <f aca="false">IF(I2140&gt;0,ROUND(I2140*'UCO e Filme'!$A$11,2),0)</f>
        <v>0</v>
      </c>
      <c r="O2140" s="22" t="n">
        <f aca="false">ROUND(L2140+M2140+N2140,2)</f>
        <v>1821.61</v>
      </c>
    </row>
    <row r="2141" customFormat="false" ht="11.25" hidden="false" customHeight="true" outlineLevel="0" collapsed="false">
      <c r="A2141" s="17" t="n">
        <v>31005551</v>
      </c>
      <c r="B2141" s="17" t="s">
        <v>2166</v>
      </c>
      <c r="C2141" s="23" t="n">
        <v>1</v>
      </c>
      <c r="D2141" s="25" t="s">
        <v>335</v>
      </c>
      <c r="E2141" s="19" t="n">
        <v>34.47</v>
      </c>
      <c r="F2141" s="21" t="n">
        <v>2</v>
      </c>
      <c r="G2141" s="21" t="n">
        <v>6</v>
      </c>
      <c r="H2141" s="21"/>
      <c r="I2141" s="21"/>
      <c r="J2141" s="21"/>
      <c r="K2141" s="22" t="n">
        <f aca="false">INDEX('Porte Honorário'!B:D,MATCH(TabJud!D2141,'Porte Honorário'!A:A,0),1)</f>
        <v>1091.25</v>
      </c>
      <c r="L2141" s="22" t="n">
        <f aca="false">ROUND(C2141*K2141,2)</f>
        <v>1091.25</v>
      </c>
      <c r="M2141" s="22" t="n">
        <f aca="false">IF(E2141&gt;0,ROUND(E2141*'UCO e Filme'!$A$2,2),0)</f>
        <v>650.1</v>
      </c>
      <c r="N2141" s="22" t="n">
        <f aca="false">IF(I2141&gt;0,ROUND(I2141*'UCO e Filme'!$A$11,2),0)</f>
        <v>0</v>
      </c>
      <c r="O2141" s="22" t="n">
        <f aca="false">ROUND(L2141+M2141+N2141,2)</f>
        <v>1741.35</v>
      </c>
    </row>
    <row r="2142" customFormat="false" ht="11.25" hidden="false" customHeight="true" outlineLevel="0" collapsed="false">
      <c r="A2142" s="17" t="n">
        <v>31005560</v>
      </c>
      <c r="B2142" s="17" t="s">
        <v>2167</v>
      </c>
      <c r="C2142" s="23" t="n">
        <v>1</v>
      </c>
      <c r="D2142" s="25" t="s">
        <v>492</v>
      </c>
      <c r="E2142" s="19" t="n">
        <v>64.88</v>
      </c>
      <c r="F2142" s="21" t="n">
        <v>2</v>
      </c>
      <c r="G2142" s="21" t="n">
        <v>7</v>
      </c>
      <c r="H2142" s="21"/>
      <c r="I2142" s="21"/>
      <c r="J2142" s="21"/>
      <c r="K2142" s="22" t="n">
        <f aca="false">INDEX('Porte Honorário'!B:D,MATCH(TabJud!D2142,'Porte Honorário'!A:A,0),1)</f>
        <v>1998.93</v>
      </c>
      <c r="L2142" s="22" t="n">
        <f aca="false">ROUND(C2142*K2142,2)</f>
        <v>1998.93</v>
      </c>
      <c r="M2142" s="22" t="n">
        <f aca="false">IF(E2142&gt;0,ROUND(E2142*'UCO e Filme'!$A$2,2),0)</f>
        <v>1223.64</v>
      </c>
      <c r="N2142" s="22" t="n">
        <f aca="false">IF(I2142&gt;0,ROUND(I2142*'UCO e Filme'!$A$11,2),0)</f>
        <v>0</v>
      </c>
      <c r="O2142" s="22" t="n">
        <f aca="false">ROUND(L2142+M2142+N2142,2)</f>
        <v>3222.57</v>
      </c>
    </row>
    <row r="2143" customFormat="false" ht="11.25" hidden="false" customHeight="true" outlineLevel="0" collapsed="false">
      <c r="A2143" s="17" t="n">
        <v>31005578</v>
      </c>
      <c r="B2143" s="17" t="s">
        <v>2168</v>
      </c>
      <c r="C2143" s="23" t="n">
        <v>1</v>
      </c>
      <c r="D2143" s="25" t="s">
        <v>262</v>
      </c>
      <c r="E2143" s="19" t="n">
        <v>48.66</v>
      </c>
      <c r="F2143" s="21" t="n">
        <v>2</v>
      </c>
      <c r="G2143" s="21" t="n">
        <v>6</v>
      </c>
      <c r="H2143" s="21"/>
      <c r="I2143" s="21"/>
      <c r="J2143" s="21"/>
      <c r="K2143" s="22" t="n">
        <f aca="false">INDEX('Porte Honorário'!B:D,MATCH(TabJud!D2143,'Porte Honorário'!A:A,0),1)</f>
        <v>1635.2</v>
      </c>
      <c r="L2143" s="22" t="n">
        <f aca="false">ROUND(C2143*K2143,2)</f>
        <v>1635.2</v>
      </c>
      <c r="M2143" s="22" t="n">
        <f aca="false">IF(E2143&gt;0,ROUND(E2143*'UCO e Filme'!$A$2,2),0)</f>
        <v>917.73</v>
      </c>
      <c r="N2143" s="22" t="n">
        <f aca="false">IF(I2143&gt;0,ROUND(I2143*'UCO e Filme'!$A$11,2),0)</f>
        <v>0</v>
      </c>
      <c r="O2143" s="22" t="n">
        <f aca="false">ROUND(L2143+M2143+N2143,2)</f>
        <v>2552.93</v>
      </c>
    </row>
    <row r="2144" customFormat="false" ht="11.25" hidden="false" customHeight="true" outlineLevel="0" collapsed="false">
      <c r="A2144" s="17" t="n">
        <v>31005586</v>
      </c>
      <c r="B2144" s="17" t="s">
        <v>2169</v>
      </c>
      <c r="C2144" s="23" t="n">
        <v>1</v>
      </c>
      <c r="D2144" s="25" t="s">
        <v>436</v>
      </c>
      <c r="E2144" s="19" t="n">
        <v>36.5</v>
      </c>
      <c r="F2144" s="21" t="n">
        <v>2</v>
      </c>
      <c r="G2144" s="21" t="n">
        <v>5</v>
      </c>
      <c r="H2144" s="21"/>
      <c r="I2144" s="21"/>
      <c r="J2144" s="21"/>
      <c r="K2144" s="22" t="n">
        <f aca="false">INDEX('Porte Honorário'!B:D,MATCH(TabJud!D2144,'Porte Honorário'!A:A,0),1)</f>
        <v>1269.81</v>
      </c>
      <c r="L2144" s="22" t="n">
        <f aca="false">ROUND(C2144*K2144,2)</f>
        <v>1269.81</v>
      </c>
      <c r="M2144" s="22" t="n">
        <f aca="false">IF(E2144&gt;0,ROUND(E2144*'UCO e Filme'!$A$2,2),0)</f>
        <v>688.39</v>
      </c>
      <c r="N2144" s="22" t="n">
        <f aca="false">IF(I2144&gt;0,ROUND(I2144*'UCO e Filme'!$A$11,2),0)</f>
        <v>0</v>
      </c>
      <c r="O2144" s="22" t="n">
        <f aca="false">ROUND(L2144+M2144+N2144,2)</f>
        <v>1958.2</v>
      </c>
    </row>
    <row r="2145" customFormat="false" ht="22.5" hidden="false" customHeight="true" outlineLevel="0" collapsed="false">
      <c r="A2145" s="17" t="n">
        <v>31005594</v>
      </c>
      <c r="B2145" s="17" t="s">
        <v>2170</v>
      </c>
      <c r="C2145" s="23" t="n">
        <v>1</v>
      </c>
      <c r="D2145" s="25" t="s">
        <v>999</v>
      </c>
      <c r="E2145" s="19" t="n">
        <v>81.1</v>
      </c>
      <c r="F2145" s="21" t="n">
        <v>2</v>
      </c>
      <c r="G2145" s="21" t="n">
        <v>7</v>
      </c>
      <c r="H2145" s="21"/>
      <c r="I2145" s="21"/>
      <c r="J2145" s="21"/>
      <c r="K2145" s="22" t="n">
        <f aca="false">INDEX('Porte Honorário'!B:D,MATCH(TabJud!D2145,'Porte Honorário'!A:A,0),1)</f>
        <v>2449.52</v>
      </c>
      <c r="L2145" s="22" t="n">
        <f aca="false">ROUND(C2145*K2145,2)</f>
        <v>2449.52</v>
      </c>
      <c r="M2145" s="22" t="n">
        <f aca="false">IF(E2145&gt;0,ROUND(E2145*'UCO e Filme'!$A$2,2),0)</f>
        <v>1529.55</v>
      </c>
      <c r="N2145" s="22" t="n">
        <f aca="false">IF(I2145&gt;0,ROUND(I2145*'UCO e Filme'!$A$11,2),0)</f>
        <v>0</v>
      </c>
      <c r="O2145" s="22" t="n">
        <f aca="false">ROUND(L2145+M2145+N2145,2)</f>
        <v>3979.07</v>
      </c>
    </row>
    <row r="2146" customFormat="false" ht="11.25" hidden="false" customHeight="true" outlineLevel="0" collapsed="false">
      <c r="A2146" s="17" t="n">
        <v>31005608</v>
      </c>
      <c r="B2146" s="17" t="s">
        <v>2171</v>
      </c>
      <c r="C2146" s="23" t="n">
        <v>1</v>
      </c>
      <c r="D2146" s="25" t="s">
        <v>385</v>
      </c>
      <c r="E2146" s="19" t="n">
        <v>28.39</v>
      </c>
      <c r="F2146" s="21" t="n">
        <v>2</v>
      </c>
      <c r="G2146" s="21" t="n">
        <v>5</v>
      </c>
      <c r="H2146" s="21"/>
      <c r="I2146" s="21"/>
      <c r="J2146" s="21"/>
      <c r="K2146" s="22" t="n">
        <f aca="false">INDEX('Porte Honorário'!B:D,MATCH(TabJud!D2146,'Porte Honorário'!A:A,0),1)</f>
        <v>766.81</v>
      </c>
      <c r="L2146" s="22" t="n">
        <f aca="false">ROUND(C2146*K2146,2)</f>
        <v>766.81</v>
      </c>
      <c r="M2146" s="22" t="n">
        <f aca="false">IF(E2146&gt;0,ROUND(E2146*'UCO e Filme'!$A$2,2),0)</f>
        <v>535.44</v>
      </c>
      <c r="N2146" s="22" t="n">
        <f aca="false">IF(I2146&gt;0,ROUND(I2146*'UCO e Filme'!$A$11,2),0)</f>
        <v>0</v>
      </c>
      <c r="O2146" s="22" t="n">
        <f aca="false">ROUND(L2146+M2146+N2146,2)</f>
        <v>1302.25</v>
      </c>
    </row>
    <row r="2147" customFormat="false" ht="11.25" hidden="false" customHeight="true" outlineLevel="0" collapsed="false">
      <c r="A2147" s="17" t="n">
        <v>31005616</v>
      </c>
      <c r="B2147" s="17" t="s">
        <v>2172</v>
      </c>
      <c r="C2147" s="23" t="n">
        <v>1</v>
      </c>
      <c r="D2147" s="25" t="s">
        <v>492</v>
      </c>
      <c r="E2147" s="19" t="n">
        <v>81.1</v>
      </c>
      <c r="F2147" s="21" t="n">
        <v>2</v>
      </c>
      <c r="G2147" s="21" t="n">
        <v>7</v>
      </c>
      <c r="H2147" s="21"/>
      <c r="I2147" s="21"/>
      <c r="J2147" s="21"/>
      <c r="K2147" s="22" t="n">
        <f aca="false">INDEX('Porte Honorário'!B:D,MATCH(TabJud!D2147,'Porte Honorário'!A:A,0),1)</f>
        <v>1998.93</v>
      </c>
      <c r="L2147" s="22" t="n">
        <f aca="false">ROUND(C2147*K2147,2)</f>
        <v>1998.93</v>
      </c>
      <c r="M2147" s="22" t="n">
        <f aca="false">IF(E2147&gt;0,ROUND(E2147*'UCO e Filme'!$A$2,2),0)</f>
        <v>1529.55</v>
      </c>
      <c r="N2147" s="22" t="n">
        <f aca="false">IF(I2147&gt;0,ROUND(I2147*'UCO e Filme'!$A$11,2),0)</f>
        <v>0</v>
      </c>
      <c r="O2147" s="22" t="n">
        <f aca="false">ROUND(L2147+M2147+N2147,2)</f>
        <v>3528.48</v>
      </c>
    </row>
    <row r="2148" customFormat="false" ht="11.25" hidden="false" customHeight="true" outlineLevel="0" collapsed="false">
      <c r="A2148" s="17" t="n">
        <v>31005624</v>
      </c>
      <c r="B2148" s="17" t="s">
        <v>2173</v>
      </c>
      <c r="C2148" s="23" t="n">
        <v>1</v>
      </c>
      <c r="D2148" s="25" t="s">
        <v>490</v>
      </c>
      <c r="E2148" s="19" t="n">
        <v>48.66</v>
      </c>
      <c r="F2148" s="21" t="n">
        <v>2</v>
      </c>
      <c r="G2148" s="21" t="n">
        <v>7</v>
      </c>
      <c r="H2148" s="21"/>
      <c r="I2148" s="21"/>
      <c r="J2148" s="21"/>
      <c r="K2148" s="22" t="n">
        <f aca="false">INDEX('Porte Honorário'!B:D,MATCH(TabJud!D2148,'Porte Honorário'!A:A,0),1)</f>
        <v>1409.1</v>
      </c>
      <c r="L2148" s="22" t="n">
        <f aca="false">ROUND(C2148*K2148,2)</f>
        <v>1409.1</v>
      </c>
      <c r="M2148" s="22" t="n">
        <f aca="false">IF(E2148&gt;0,ROUND(E2148*'UCO e Filme'!$A$2,2),0)</f>
        <v>917.73</v>
      </c>
      <c r="N2148" s="22" t="n">
        <f aca="false">IF(I2148&gt;0,ROUND(I2148*'UCO e Filme'!$A$11,2),0)</f>
        <v>0</v>
      </c>
      <c r="O2148" s="22" t="n">
        <f aca="false">ROUND(L2148+M2148+N2148,2)</f>
        <v>2326.83</v>
      </c>
    </row>
    <row r="2149" customFormat="false" ht="11.25" hidden="false" customHeight="true" outlineLevel="0" collapsed="false">
      <c r="A2149" s="17" t="n">
        <v>31005632</v>
      </c>
      <c r="B2149" s="17" t="s">
        <v>2174</v>
      </c>
      <c r="C2149" s="23" t="n">
        <v>1</v>
      </c>
      <c r="D2149" s="25" t="s">
        <v>504</v>
      </c>
      <c r="E2149" s="19" t="n">
        <v>24.33</v>
      </c>
      <c r="F2149" s="21"/>
      <c r="G2149" s="21" t="n">
        <v>5</v>
      </c>
      <c r="H2149" s="21"/>
      <c r="I2149" s="21"/>
      <c r="J2149" s="21"/>
      <c r="K2149" s="22" t="n">
        <f aca="false">INDEX('Porte Honorário'!B:D,MATCH(TabJud!D2149,'Porte Honorário'!A:A,0),1)</f>
        <v>458.79</v>
      </c>
      <c r="L2149" s="22" t="n">
        <f aca="false">ROUND(C2149*K2149,2)</f>
        <v>458.79</v>
      </c>
      <c r="M2149" s="22" t="n">
        <f aca="false">IF(E2149&gt;0,ROUND(E2149*'UCO e Filme'!$A$2,2),0)</f>
        <v>458.86</v>
      </c>
      <c r="N2149" s="22" t="n">
        <f aca="false">IF(I2149&gt;0,ROUND(I2149*'UCO e Filme'!$A$11,2),0)</f>
        <v>0</v>
      </c>
      <c r="O2149" s="22" t="n">
        <f aca="false">ROUND(L2149+M2149+N2149,2)</f>
        <v>917.65</v>
      </c>
    </row>
    <row r="2150" customFormat="false" ht="11.25" hidden="false" customHeight="true" outlineLevel="0" collapsed="false">
      <c r="A2150" s="17" t="n">
        <v>31005640</v>
      </c>
      <c r="B2150" s="17" t="s">
        <v>2175</v>
      </c>
      <c r="C2150" s="23" t="n">
        <v>1</v>
      </c>
      <c r="D2150" s="25" t="s">
        <v>343</v>
      </c>
      <c r="E2150" s="19" t="n">
        <v>28.39</v>
      </c>
      <c r="F2150" s="21"/>
      <c r="G2150" s="21" t="n">
        <v>5</v>
      </c>
      <c r="H2150" s="21"/>
      <c r="I2150" s="21"/>
      <c r="J2150" s="21"/>
      <c r="K2150" s="22" t="n">
        <f aca="false">INDEX('Porte Honorário'!B:D,MATCH(TabJud!D2150,'Porte Honorário'!A:A,0),1)</f>
        <v>909.36</v>
      </c>
      <c r="L2150" s="22" t="n">
        <f aca="false">ROUND(C2150*K2150,2)</f>
        <v>909.36</v>
      </c>
      <c r="M2150" s="22" t="n">
        <f aca="false">IF(E2150&gt;0,ROUND(E2150*'UCO e Filme'!$A$2,2),0)</f>
        <v>535.44</v>
      </c>
      <c r="N2150" s="22" t="n">
        <f aca="false">IF(I2150&gt;0,ROUND(I2150*'UCO e Filme'!$A$11,2),0)</f>
        <v>0</v>
      </c>
      <c r="O2150" s="22" t="n">
        <f aca="false">ROUND(L2150+M2150+N2150,2)</f>
        <v>1444.8</v>
      </c>
    </row>
    <row r="2151" customFormat="false" ht="11.25" hidden="false" customHeight="true" outlineLevel="0" collapsed="false">
      <c r="A2151" s="17" t="n">
        <v>31005659</v>
      </c>
      <c r="B2151" s="17" t="s">
        <v>2176</v>
      </c>
      <c r="C2151" s="23" t="n">
        <v>1</v>
      </c>
      <c r="D2151" s="25" t="s">
        <v>490</v>
      </c>
      <c r="E2151" s="19" t="n">
        <v>48.66</v>
      </c>
      <c r="F2151" s="21" t="n">
        <v>2</v>
      </c>
      <c r="G2151" s="21" t="n">
        <v>7</v>
      </c>
      <c r="H2151" s="21"/>
      <c r="I2151" s="21"/>
      <c r="J2151" s="21"/>
      <c r="K2151" s="22" t="n">
        <f aca="false">INDEX('Porte Honorário'!B:D,MATCH(TabJud!D2151,'Porte Honorário'!A:A,0),1)</f>
        <v>1409.1</v>
      </c>
      <c r="L2151" s="22" t="n">
        <f aca="false">ROUND(C2151*K2151,2)</f>
        <v>1409.1</v>
      </c>
      <c r="M2151" s="22" t="n">
        <f aca="false">IF(E2151&gt;0,ROUND(E2151*'UCO e Filme'!$A$2,2),0)</f>
        <v>917.73</v>
      </c>
      <c r="N2151" s="22" t="n">
        <f aca="false">IF(I2151&gt;0,ROUND(I2151*'UCO e Filme'!$A$11,2),0)</f>
        <v>0</v>
      </c>
      <c r="O2151" s="22" t="n">
        <f aca="false">ROUND(L2151+M2151+N2151,2)</f>
        <v>2326.83</v>
      </c>
    </row>
    <row r="2152" customFormat="false" ht="11.25" hidden="false" customHeight="true" outlineLevel="0" collapsed="false">
      <c r="A2152" s="17" t="n">
        <v>31005667</v>
      </c>
      <c r="B2152" s="17" t="s">
        <v>2177</v>
      </c>
      <c r="C2152" s="23" t="n">
        <v>1</v>
      </c>
      <c r="D2152" s="25" t="s">
        <v>449</v>
      </c>
      <c r="E2152" s="19" t="n">
        <v>34.47</v>
      </c>
      <c r="F2152" s="21" t="n">
        <v>2</v>
      </c>
      <c r="G2152" s="21" t="n">
        <v>6</v>
      </c>
      <c r="H2152" s="21"/>
      <c r="I2152" s="21"/>
      <c r="J2152" s="21"/>
      <c r="K2152" s="22" t="n">
        <f aca="false">INDEX('Porte Honorário'!B:D,MATCH(TabJud!D2152,'Porte Honorário'!A:A,0),1)</f>
        <v>1171.51</v>
      </c>
      <c r="L2152" s="22" t="n">
        <f aca="false">ROUND(C2152*K2152,2)</f>
        <v>1171.51</v>
      </c>
      <c r="M2152" s="22" t="n">
        <f aca="false">IF(E2152&gt;0,ROUND(E2152*'UCO e Filme'!$A$2,2),0)</f>
        <v>650.1</v>
      </c>
      <c r="N2152" s="22" t="n">
        <f aca="false">IF(I2152&gt;0,ROUND(I2152*'UCO e Filme'!$A$11,2),0)</f>
        <v>0</v>
      </c>
      <c r="O2152" s="22" t="n">
        <f aca="false">ROUND(L2152+M2152+N2152,2)</f>
        <v>1821.61</v>
      </c>
    </row>
    <row r="2153" customFormat="false" ht="11.25" hidden="false" customHeight="true" outlineLevel="0" collapsed="false">
      <c r="A2153" s="17" t="n">
        <v>31005675</v>
      </c>
      <c r="B2153" s="17" t="s">
        <v>2178</v>
      </c>
      <c r="C2153" s="23" t="n">
        <v>1</v>
      </c>
      <c r="D2153" s="25" t="s">
        <v>600</v>
      </c>
      <c r="E2153" s="19" t="n">
        <v>28.39</v>
      </c>
      <c r="F2153" s="21" t="n">
        <v>1</v>
      </c>
      <c r="G2153" s="21" t="n">
        <v>5</v>
      </c>
      <c r="H2153" s="21"/>
      <c r="I2153" s="21"/>
      <c r="J2153" s="21"/>
      <c r="K2153" s="22" t="n">
        <f aca="false">INDEX('Porte Honorário'!B:D,MATCH(TabJud!D2153,'Porte Honorário'!A:A,0),1)</f>
        <v>599.66</v>
      </c>
      <c r="L2153" s="22" t="n">
        <f aca="false">ROUND(C2153*K2153,2)</f>
        <v>599.66</v>
      </c>
      <c r="M2153" s="22" t="n">
        <f aca="false">IF(E2153&gt;0,ROUND(E2153*'UCO e Filme'!$A$2,2),0)</f>
        <v>535.44</v>
      </c>
      <c r="N2153" s="22" t="n">
        <f aca="false">IF(I2153&gt;0,ROUND(I2153*'UCO e Filme'!$A$11,2),0)</f>
        <v>0</v>
      </c>
      <c r="O2153" s="22" t="n">
        <f aca="false">ROUND(L2153+M2153+N2153,2)</f>
        <v>1135.1</v>
      </c>
    </row>
    <row r="2154" customFormat="false" ht="11.25" hidden="false" customHeight="true" outlineLevel="0" collapsed="false">
      <c r="A2154" s="17" t="n">
        <v>31005683</v>
      </c>
      <c r="B2154" s="17" t="s">
        <v>2179</v>
      </c>
      <c r="C2154" s="23" t="n">
        <v>1</v>
      </c>
      <c r="D2154" s="25" t="s">
        <v>296</v>
      </c>
      <c r="E2154" s="19"/>
      <c r="F2154" s="21"/>
      <c r="G2154" s="21" t="n">
        <v>3</v>
      </c>
      <c r="H2154" s="21"/>
      <c r="I2154" s="21"/>
      <c r="J2154" s="21"/>
      <c r="K2154" s="22" t="n">
        <f aca="false">INDEX('Porte Honorário'!B:D,MATCH(TabJud!D2154,'Porte Honorário'!A:A,0),1)</f>
        <v>709.46</v>
      </c>
      <c r="L2154" s="22" t="n">
        <f aca="false">ROUND(C2154*K2154,2)</f>
        <v>709.46</v>
      </c>
      <c r="M2154" s="22" t="n">
        <f aca="false">IF(E2154&gt;0,ROUND(E2154*'UCO e Filme'!$A$2,2),0)</f>
        <v>0</v>
      </c>
      <c r="N2154" s="22" t="n">
        <f aca="false">IF(I2154&gt;0,ROUND(I2154*'UCO e Filme'!$A$11,2),0)</f>
        <v>0</v>
      </c>
      <c r="O2154" s="22" t="n">
        <f aca="false">ROUND(L2154+M2154+N2154,2)</f>
        <v>709.46</v>
      </c>
    </row>
    <row r="2155" customFormat="false" ht="11.25" hidden="false" customHeight="true" outlineLevel="0" collapsed="false">
      <c r="A2155" s="17" t="n">
        <v>31005691</v>
      </c>
      <c r="B2155" s="17" t="s">
        <v>2180</v>
      </c>
      <c r="C2155" s="23" t="n">
        <v>1</v>
      </c>
      <c r="D2155" s="25" t="s">
        <v>141</v>
      </c>
      <c r="E2155" s="19"/>
      <c r="F2155" s="21"/>
      <c r="G2155" s="21" t="n">
        <v>3</v>
      </c>
      <c r="H2155" s="21"/>
      <c r="I2155" s="21"/>
      <c r="J2155" s="21"/>
      <c r="K2155" s="22" t="n">
        <f aca="false">INDEX('Porte Honorário'!B:D,MATCH(TabJud!D2155,'Porte Honorário'!A:A,0),1)</f>
        <v>334.24</v>
      </c>
      <c r="L2155" s="22" t="n">
        <f aca="false">ROUND(C2155*K2155,2)</f>
        <v>334.24</v>
      </c>
      <c r="M2155" s="22" t="n">
        <f aca="false">IF(E2155&gt;0,ROUND(E2155*'UCO e Filme'!$A$2,2),0)</f>
        <v>0</v>
      </c>
      <c r="N2155" s="22" t="n">
        <f aca="false">IF(I2155&gt;0,ROUND(I2155*'UCO e Filme'!$A$11,2),0)</f>
        <v>0</v>
      </c>
      <c r="O2155" s="22" t="n">
        <f aca="false">ROUND(L2155+M2155+N2155,2)</f>
        <v>334.24</v>
      </c>
    </row>
    <row r="2156" customFormat="false" ht="30.95" hidden="false" customHeight="true" outlineLevel="0" collapsed="false">
      <c r="A2156" s="14" t="s">
        <v>2181</v>
      </c>
      <c r="B2156" s="14"/>
      <c r="C2156" s="14"/>
      <c r="D2156" s="14"/>
      <c r="E2156" s="14"/>
      <c r="F2156" s="14"/>
      <c r="G2156" s="14"/>
      <c r="H2156" s="14"/>
      <c r="I2156" s="14"/>
      <c r="J2156" s="14"/>
      <c r="K2156" s="14"/>
      <c r="L2156" s="14"/>
      <c r="M2156" s="14"/>
      <c r="N2156" s="14"/>
      <c r="O2156" s="14"/>
    </row>
    <row r="2157" customFormat="false" ht="27.75" hidden="false" customHeight="true" outlineLevel="0" collapsed="false">
      <c r="A2157" s="17" t="n">
        <v>31006019</v>
      </c>
      <c r="B2157" s="17" t="s">
        <v>2182</v>
      </c>
      <c r="C2157" s="23" t="n">
        <v>1</v>
      </c>
      <c r="D2157" s="25" t="s">
        <v>385</v>
      </c>
      <c r="E2157" s="19"/>
      <c r="F2157" s="21" t="n">
        <v>2</v>
      </c>
      <c r="G2157" s="21" t="n">
        <v>5</v>
      </c>
      <c r="H2157" s="21"/>
      <c r="I2157" s="21"/>
      <c r="J2157" s="21"/>
      <c r="K2157" s="22" t="n">
        <f aca="false">INDEX('Porte Honorário'!B:D,MATCH(TabJud!D2157,'Porte Honorário'!A:A,0),1)</f>
        <v>766.81</v>
      </c>
      <c r="L2157" s="22" t="n">
        <f aca="false">ROUND(C2157*K2157,2)</f>
        <v>766.81</v>
      </c>
      <c r="M2157" s="22" t="n">
        <f aca="false">IF(E2157&gt;0,ROUND(E2157*'UCO e Filme'!$A$2,2),0)</f>
        <v>0</v>
      </c>
      <c r="N2157" s="22" t="n">
        <f aca="false">IF(I2157&gt;0,ROUND(I2157*'UCO e Filme'!$A$11,2),0)</f>
        <v>0</v>
      </c>
      <c r="O2157" s="22" t="n">
        <f aca="false">ROUND(L2157+M2157+N2157,2)</f>
        <v>766.81</v>
      </c>
    </row>
    <row r="2158" customFormat="false" ht="11.25" hidden="false" customHeight="true" outlineLevel="0" collapsed="false">
      <c r="A2158" s="17" t="n">
        <v>31006027</v>
      </c>
      <c r="B2158" s="17" t="s">
        <v>2183</v>
      </c>
      <c r="C2158" s="23" t="n">
        <v>1</v>
      </c>
      <c r="D2158" s="25" t="s">
        <v>71</v>
      </c>
      <c r="E2158" s="19"/>
      <c r="F2158" s="21" t="n">
        <v>1</v>
      </c>
      <c r="G2158" s="21" t="n">
        <v>3</v>
      </c>
      <c r="H2158" s="21"/>
      <c r="I2158" s="21"/>
      <c r="J2158" s="21"/>
      <c r="K2158" s="22" t="n">
        <f aca="false">INDEX('Porte Honorário'!B:D,MATCH(TabJud!D2158,'Porte Honorário'!A:A,0),1)</f>
        <v>309.68</v>
      </c>
      <c r="L2158" s="22" t="n">
        <f aca="false">ROUND(C2158*K2158,2)</f>
        <v>309.68</v>
      </c>
      <c r="M2158" s="22" t="n">
        <f aca="false">IF(E2158&gt;0,ROUND(E2158*'UCO e Filme'!$A$2,2),0)</f>
        <v>0</v>
      </c>
      <c r="N2158" s="22" t="n">
        <f aca="false">IF(I2158&gt;0,ROUND(I2158*'UCO e Filme'!$A$11,2),0)</f>
        <v>0</v>
      </c>
      <c r="O2158" s="22" t="n">
        <f aca="false">ROUND(L2158+M2158+N2158,2)</f>
        <v>309.68</v>
      </c>
    </row>
    <row r="2159" customFormat="false" ht="11.25" hidden="false" customHeight="true" outlineLevel="0" collapsed="false">
      <c r="A2159" s="17" t="n">
        <v>31006035</v>
      </c>
      <c r="B2159" s="17" t="s">
        <v>2184</v>
      </c>
      <c r="C2159" s="23" t="n">
        <v>1</v>
      </c>
      <c r="D2159" s="25" t="s">
        <v>343</v>
      </c>
      <c r="E2159" s="19"/>
      <c r="F2159" s="21" t="n">
        <v>2</v>
      </c>
      <c r="G2159" s="21" t="n">
        <v>5</v>
      </c>
      <c r="H2159" s="21"/>
      <c r="I2159" s="21"/>
      <c r="J2159" s="21"/>
      <c r="K2159" s="22" t="n">
        <f aca="false">INDEX('Porte Honorário'!B:D,MATCH(TabJud!D2159,'Porte Honorário'!A:A,0),1)</f>
        <v>909.36</v>
      </c>
      <c r="L2159" s="22" t="n">
        <f aca="false">ROUND(C2159*K2159,2)</f>
        <v>909.36</v>
      </c>
      <c r="M2159" s="22" t="n">
        <f aca="false">IF(E2159&gt;0,ROUND(E2159*'UCO e Filme'!$A$2,2),0)</f>
        <v>0</v>
      </c>
      <c r="N2159" s="22" t="n">
        <f aca="false">IF(I2159&gt;0,ROUND(I2159*'UCO e Filme'!$A$11,2),0)</f>
        <v>0</v>
      </c>
      <c r="O2159" s="22" t="n">
        <f aca="false">ROUND(L2159+M2159+N2159,2)</f>
        <v>909.36</v>
      </c>
    </row>
    <row r="2160" customFormat="false" ht="11.25" hidden="false" customHeight="true" outlineLevel="0" collapsed="false">
      <c r="A2160" s="17" t="n">
        <v>31006043</v>
      </c>
      <c r="B2160" s="17" t="s">
        <v>2185</v>
      </c>
      <c r="C2160" s="23" t="n">
        <v>1</v>
      </c>
      <c r="D2160" s="25" t="s">
        <v>1001</v>
      </c>
      <c r="E2160" s="19"/>
      <c r="F2160" s="21" t="n">
        <v>2</v>
      </c>
      <c r="G2160" s="21" t="n">
        <v>6</v>
      </c>
      <c r="H2160" s="21"/>
      <c r="I2160" s="21"/>
      <c r="J2160" s="21"/>
      <c r="K2160" s="22" t="n">
        <f aca="false">INDEX('Porte Honorário'!B:D,MATCH(TabJud!D2160,'Porte Honorário'!A:A,0),1)</f>
        <v>2695.3</v>
      </c>
      <c r="L2160" s="22" t="n">
        <f aca="false">ROUND(C2160*K2160,2)</f>
        <v>2695.3</v>
      </c>
      <c r="M2160" s="22" t="n">
        <f aca="false">IF(E2160&gt;0,ROUND(E2160*'UCO e Filme'!$A$2,2),0)</f>
        <v>0</v>
      </c>
      <c r="N2160" s="22" t="n">
        <f aca="false">IF(I2160&gt;0,ROUND(I2160*'UCO e Filme'!$A$11,2),0)</f>
        <v>0</v>
      </c>
      <c r="O2160" s="22" t="n">
        <f aca="false">ROUND(L2160+M2160+N2160,2)</f>
        <v>2695.3</v>
      </c>
    </row>
    <row r="2161" customFormat="false" ht="11.25" hidden="false" customHeight="true" outlineLevel="0" collapsed="false">
      <c r="A2161" s="17" t="n">
        <v>31006051</v>
      </c>
      <c r="B2161" s="17" t="s">
        <v>2186</v>
      </c>
      <c r="C2161" s="23" t="n">
        <v>1</v>
      </c>
      <c r="D2161" s="25" t="s">
        <v>262</v>
      </c>
      <c r="E2161" s="19"/>
      <c r="F2161" s="21" t="n">
        <v>2</v>
      </c>
      <c r="G2161" s="21" t="n">
        <v>5</v>
      </c>
      <c r="H2161" s="21"/>
      <c r="I2161" s="21"/>
      <c r="J2161" s="21"/>
      <c r="K2161" s="22" t="n">
        <f aca="false">INDEX('Porte Honorário'!B:D,MATCH(TabJud!D2161,'Porte Honorário'!A:A,0),1)</f>
        <v>1635.2</v>
      </c>
      <c r="L2161" s="22" t="n">
        <f aca="false">ROUND(C2161*K2161,2)</f>
        <v>1635.2</v>
      </c>
      <c r="M2161" s="22" t="n">
        <f aca="false">IF(E2161&gt;0,ROUND(E2161*'UCO e Filme'!$A$2,2),0)</f>
        <v>0</v>
      </c>
      <c r="N2161" s="22" t="n">
        <f aca="false">IF(I2161&gt;0,ROUND(I2161*'UCO e Filme'!$A$11,2),0)</f>
        <v>0</v>
      </c>
      <c r="O2161" s="22" t="n">
        <f aca="false">ROUND(L2161+M2161+N2161,2)</f>
        <v>1635.2</v>
      </c>
    </row>
    <row r="2162" customFormat="false" ht="11.25" hidden="false" customHeight="true" outlineLevel="0" collapsed="false">
      <c r="A2162" s="17" t="n">
        <v>31006060</v>
      </c>
      <c r="B2162" s="17" t="s">
        <v>2187</v>
      </c>
      <c r="C2162" s="23" t="n">
        <v>1</v>
      </c>
      <c r="D2162" s="25" t="s">
        <v>436</v>
      </c>
      <c r="E2162" s="19"/>
      <c r="F2162" s="21" t="n">
        <v>2</v>
      </c>
      <c r="G2162" s="21" t="n">
        <v>5</v>
      </c>
      <c r="H2162" s="21"/>
      <c r="I2162" s="21"/>
      <c r="J2162" s="21"/>
      <c r="K2162" s="22" t="n">
        <f aca="false">INDEX('Porte Honorário'!B:D,MATCH(TabJud!D2162,'Porte Honorário'!A:A,0),1)</f>
        <v>1269.81</v>
      </c>
      <c r="L2162" s="22" t="n">
        <f aca="false">ROUND(C2162*K2162,2)</f>
        <v>1269.81</v>
      </c>
      <c r="M2162" s="22" t="n">
        <f aca="false">IF(E2162&gt;0,ROUND(E2162*'UCO e Filme'!$A$2,2),0)</f>
        <v>0</v>
      </c>
      <c r="N2162" s="22" t="n">
        <f aca="false">IF(I2162&gt;0,ROUND(I2162*'UCO e Filme'!$A$11,2),0)</f>
        <v>0</v>
      </c>
      <c r="O2162" s="22" t="n">
        <f aca="false">ROUND(L2162+M2162+N2162,2)</f>
        <v>1269.81</v>
      </c>
    </row>
    <row r="2163" customFormat="false" ht="11.25" hidden="false" customHeight="true" outlineLevel="0" collapsed="false">
      <c r="A2163" s="17" t="n">
        <v>31006078</v>
      </c>
      <c r="B2163" s="17" t="s">
        <v>2188</v>
      </c>
      <c r="C2163" s="23" t="n">
        <v>1</v>
      </c>
      <c r="D2163" s="25" t="s">
        <v>961</v>
      </c>
      <c r="E2163" s="19"/>
      <c r="F2163" s="21" t="n">
        <v>3</v>
      </c>
      <c r="G2163" s="21" t="n">
        <v>7</v>
      </c>
      <c r="H2163" s="21"/>
      <c r="I2163" s="21"/>
      <c r="J2163" s="21"/>
      <c r="K2163" s="22" t="n">
        <f aca="false">INDEX('Porte Honorário'!B:D,MATCH(TabJud!D2163,'Porte Honorário'!A:A,0),1)</f>
        <v>1859.66</v>
      </c>
      <c r="L2163" s="22" t="n">
        <f aca="false">ROUND(C2163*K2163,2)</f>
        <v>1859.66</v>
      </c>
      <c r="M2163" s="22" t="n">
        <f aca="false">IF(E2163&gt;0,ROUND(E2163*'UCO e Filme'!$A$2,2),0)</f>
        <v>0</v>
      </c>
      <c r="N2163" s="22" t="n">
        <f aca="false">IF(I2163&gt;0,ROUND(I2163*'UCO e Filme'!$A$11,2),0)</f>
        <v>0</v>
      </c>
      <c r="O2163" s="22" t="n">
        <f aca="false">ROUND(L2163+M2163+N2163,2)</f>
        <v>1859.66</v>
      </c>
    </row>
    <row r="2164" customFormat="false" ht="11.25" hidden="false" customHeight="true" outlineLevel="0" collapsed="false">
      <c r="A2164" s="17" t="n">
        <v>31006086</v>
      </c>
      <c r="B2164" s="17" t="s">
        <v>2189</v>
      </c>
      <c r="C2164" s="23" t="n">
        <v>1</v>
      </c>
      <c r="D2164" s="25" t="s">
        <v>343</v>
      </c>
      <c r="E2164" s="19"/>
      <c r="F2164" s="21" t="n">
        <v>3</v>
      </c>
      <c r="G2164" s="21" t="n">
        <v>4</v>
      </c>
      <c r="H2164" s="21"/>
      <c r="I2164" s="21"/>
      <c r="J2164" s="21"/>
      <c r="K2164" s="22" t="n">
        <f aca="false">INDEX('Porte Honorário'!B:D,MATCH(TabJud!D2164,'Porte Honorário'!A:A,0),1)</f>
        <v>909.36</v>
      </c>
      <c r="L2164" s="22" t="n">
        <f aca="false">ROUND(C2164*K2164,2)</f>
        <v>909.36</v>
      </c>
      <c r="M2164" s="22" t="n">
        <f aca="false">IF(E2164&gt;0,ROUND(E2164*'UCO e Filme'!$A$2,2),0)</f>
        <v>0</v>
      </c>
      <c r="N2164" s="22" t="n">
        <f aca="false">IF(I2164&gt;0,ROUND(I2164*'UCO e Filme'!$A$11,2),0)</f>
        <v>0</v>
      </c>
      <c r="O2164" s="22" t="n">
        <f aca="false">ROUND(L2164+M2164+N2164,2)</f>
        <v>909.36</v>
      </c>
    </row>
    <row r="2165" customFormat="false" ht="11.25" hidden="false" customHeight="true" outlineLevel="0" collapsed="false">
      <c r="A2165" s="17" t="n">
        <v>31006094</v>
      </c>
      <c r="B2165" s="17" t="s">
        <v>2190</v>
      </c>
      <c r="C2165" s="23" t="n">
        <v>1</v>
      </c>
      <c r="D2165" s="25" t="s">
        <v>385</v>
      </c>
      <c r="E2165" s="19"/>
      <c r="F2165" s="21" t="n">
        <v>2</v>
      </c>
      <c r="G2165" s="21" t="n">
        <v>4</v>
      </c>
      <c r="H2165" s="21"/>
      <c r="I2165" s="21"/>
      <c r="J2165" s="21"/>
      <c r="K2165" s="22" t="n">
        <f aca="false">INDEX('Porte Honorário'!B:D,MATCH(TabJud!D2165,'Porte Honorário'!A:A,0),1)</f>
        <v>766.81</v>
      </c>
      <c r="L2165" s="22" t="n">
        <f aca="false">ROUND(C2165*K2165,2)</f>
        <v>766.81</v>
      </c>
      <c r="M2165" s="22" t="n">
        <f aca="false">IF(E2165&gt;0,ROUND(E2165*'UCO e Filme'!$A$2,2),0)</f>
        <v>0</v>
      </c>
      <c r="N2165" s="22" t="n">
        <f aca="false">IF(I2165&gt;0,ROUND(I2165*'UCO e Filme'!$A$11,2),0)</f>
        <v>0</v>
      </c>
      <c r="O2165" s="22" t="n">
        <f aca="false">ROUND(L2165+M2165+N2165,2)</f>
        <v>766.81</v>
      </c>
    </row>
    <row r="2166" customFormat="false" ht="11.25" hidden="false" customHeight="true" outlineLevel="0" collapsed="false">
      <c r="A2166" s="17" t="n">
        <v>31006108</v>
      </c>
      <c r="B2166" s="17" t="s">
        <v>2191</v>
      </c>
      <c r="C2166" s="23" t="n">
        <v>1</v>
      </c>
      <c r="D2166" s="25" t="s">
        <v>310</v>
      </c>
      <c r="E2166" s="19"/>
      <c r="F2166" s="21" t="n">
        <v>2</v>
      </c>
      <c r="G2166" s="21" t="n">
        <v>3</v>
      </c>
      <c r="H2166" s="21"/>
      <c r="I2166" s="21"/>
      <c r="J2166" s="21"/>
      <c r="K2166" s="22" t="n">
        <f aca="false">INDEX('Porte Honorário'!B:D,MATCH(TabJud!D2166,'Porte Honorário'!A:A,0),1)</f>
        <v>802.86</v>
      </c>
      <c r="L2166" s="22" t="n">
        <f aca="false">ROUND(C2166*K2166,2)</f>
        <v>802.86</v>
      </c>
      <c r="M2166" s="22" t="n">
        <f aca="false">IF(E2166&gt;0,ROUND(E2166*'UCO e Filme'!$A$2,2),0)</f>
        <v>0</v>
      </c>
      <c r="N2166" s="22" t="n">
        <f aca="false">IF(I2166&gt;0,ROUND(I2166*'UCO e Filme'!$A$11,2),0)</f>
        <v>0</v>
      </c>
      <c r="O2166" s="22" t="n">
        <f aca="false">ROUND(L2166+M2166+N2166,2)</f>
        <v>802.86</v>
      </c>
    </row>
    <row r="2167" customFormat="false" ht="11.25" hidden="false" customHeight="true" outlineLevel="0" collapsed="false">
      <c r="A2167" s="17" t="n">
        <v>31006116</v>
      </c>
      <c r="B2167" s="17" t="s">
        <v>2192</v>
      </c>
      <c r="C2167" s="23" t="n">
        <v>1</v>
      </c>
      <c r="D2167" s="25" t="s">
        <v>343</v>
      </c>
      <c r="E2167" s="19"/>
      <c r="F2167" s="21" t="n">
        <v>2</v>
      </c>
      <c r="G2167" s="21" t="n">
        <v>4</v>
      </c>
      <c r="H2167" s="21"/>
      <c r="I2167" s="21"/>
      <c r="J2167" s="21"/>
      <c r="K2167" s="22" t="n">
        <f aca="false">INDEX('Porte Honorário'!B:D,MATCH(TabJud!D2167,'Porte Honorário'!A:A,0),1)</f>
        <v>909.36</v>
      </c>
      <c r="L2167" s="22" t="n">
        <f aca="false">ROUND(C2167*K2167,2)</f>
        <v>909.36</v>
      </c>
      <c r="M2167" s="22" t="n">
        <f aca="false">IF(E2167&gt;0,ROUND(E2167*'UCO e Filme'!$A$2,2),0)</f>
        <v>0</v>
      </c>
      <c r="N2167" s="22" t="n">
        <f aca="false">IF(I2167&gt;0,ROUND(I2167*'UCO e Filme'!$A$11,2),0)</f>
        <v>0</v>
      </c>
      <c r="O2167" s="22" t="n">
        <f aca="false">ROUND(L2167+M2167+N2167,2)</f>
        <v>909.36</v>
      </c>
    </row>
    <row r="2168" customFormat="false" ht="11.25" hidden="false" customHeight="true" outlineLevel="0" collapsed="false">
      <c r="A2168" s="17" t="n">
        <v>31006159</v>
      </c>
      <c r="B2168" s="17" t="s">
        <v>2193</v>
      </c>
      <c r="C2168" s="23" t="n">
        <v>1</v>
      </c>
      <c r="D2168" s="25" t="s">
        <v>339</v>
      </c>
      <c r="E2168" s="19" t="n">
        <v>34.47</v>
      </c>
      <c r="F2168" s="21" t="n">
        <v>2</v>
      </c>
      <c r="G2168" s="21" t="n">
        <v>6</v>
      </c>
      <c r="H2168" s="21"/>
      <c r="I2168" s="21"/>
      <c r="J2168" s="21"/>
      <c r="K2168" s="22" t="n">
        <f aca="false">INDEX('Porte Honorário'!B:D,MATCH(TabJud!D2168,'Porte Honorário'!A:A,0),1)</f>
        <v>991.29</v>
      </c>
      <c r="L2168" s="22" t="n">
        <f aca="false">ROUND(C2168*K2168,2)</f>
        <v>991.29</v>
      </c>
      <c r="M2168" s="22" t="n">
        <f aca="false">IF(E2168&gt;0,ROUND(E2168*'UCO e Filme'!$A$2,2),0)</f>
        <v>650.1</v>
      </c>
      <c r="N2168" s="22" t="n">
        <f aca="false">IF(I2168&gt;0,ROUND(I2168*'UCO e Filme'!$A$11,2),0)</f>
        <v>0</v>
      </c>
      <c r="O2168" s="22" t="n">
        <f aca="false">ROUND(L2168+M2168+N2168,2)</f>
        <v>1641.39</v>
      </c>
    </row>
    <row r="2169" customFormat="false" ht="11.25" hidden="false" customHeight="true" outlineLevel="0" collapsed="false">
      <c r="A2169" s="17" t="n">
        <v>31006167</v>
      </c>
      <c r="B2169" s="17" t="s">
        <v>2194</v>
      </c>
      <c r="C2169" s="23" t="n">
        <v>1</v>
      </c>
      <c r="D2169" s="25" t="s">
        <v>436</v>
      </c>
      <c r="E2169" s="19" t="n">
        <v>36.5</v>
      </c>
      <c r="F2169" s="21" t="n">
        <v>2</v>
      </c>
      <c r="G2169" s="21" t="n">
        <v>6</v>
      </c>
      <c r="H2169" s="21"/>
      <c r="I2169" s="21"/>
      <c r="J2169" s="21"/>
      <c r="K2169" s="22" t="n">
        <f aca="false">INDEX('Porte Honorário'!B:D,MATCH(TabJud!D2169,'Porte Honorário'!A:A,0),1)</f>
        <v>1269.81</v>
      </c>
      <c r="L2169" s="22" t="n">
        <f aca="false">ROUND(C2169*K2169,2)</f>
        <v>1269.81</v>
      </c>
      <c r="M2169" s="22" t="n">
        <f aca="false">IF(E2169&gt;0,ROUND(E2169*'UCO e Filme'!$A$2,2),0)</f>
        <v>688.39</v>
      </c>
      <c r="N2169" s="22" t="n">
        <f aca="false">IF(I2169&gt;0,ROUND(I2169*'UCO e Filme'!$A$11,2),0)</f>
        <v>0</v>
      </c>
      <c r="O2169" s="22" t="n">
        <f aca="false">ROUND(L2169+M2169+N2169,2)</f>
        <v>1958.2</v>
      </c>
    </row>
    <row r="2170" customFormat="false" ht="11.25" hidden="false" customHeight="true" outlineLevel="0" collapsed="false">
      <c r="A2170" s="17" t="n">
        <v>31006175</v>
      </c>
      <c r="B2170" s="17" t="s">
        <v>2195</v>
      </c>
      <c r="C2170" s="23" t="n">
        <v>1</v>
      </c>
      <c r="D2170" s="25" t="s">
        <v>449</v>
      </c>
      <c r="E2170" s="19" t="n">
        <v>36.5</v>
      </c>
      <c r="F2170" s="21" t="n">
        <v>2</v>
      </c>
      <c r="G2170" s="21" t="n">
        <v>5</v>
      </c>
      <c r="H2170" s="21"/>
      <c r="I2170" s="21"/>
      <c r="J2170" s="21"/>
      <c r="K2170" s="22" t="n">
        <f aca="false">INDEX('Porte Honorário'!B:D,MATCH(TabJud!D2170,'Porte Honorário'!A:A,0),1)</f>
        <v>1171.51</v>
      </c>
      <c r="L2170" s="22" t="n">
        <f aca="false">ROUND(C2170*K2170,2)</f>
        <v>1171.51</v>
      </c>
      <c r="M2170" s="22" t="n">
        <f aca="false">IF(E2170&gt;0,ROUND(E2170*'UCO e Filme'!$A$2,2),0)</f>
        <v>688.39</v>
      </c>
      <c r="N2170" s="22" t="n">
        <f aca="false">IF(I2170&gt;0,ROUND(I2170*'UCO e Filme'!$A$11,2),0)</f>
        <v>0</v>
      </c>
      <c r="O2170" s="22" t="n">
        <f aca="false">ROUND(L2170+M2170+N2170,2)</f>
        <v>1859.9</v>
      </c>
    </row>
    <row r="2171" customFormat="false" ht="11.25" hidden="false" customHeight="true" outlineLevel="0" collapsed="false">
      <c r="A2171" s="17" t="n">
        <v>31006183</v>
      </c>
      <c r="B2171" s="17" t="s">
        <v>2196</v>
      </c>
      <c r="C2171" s="23" t="n">
        <v>1</v>
      </c>
      <c r="D2171" s="25" t="s">
        <v>490</v>
      </c>
      <c r="E2171" s="19" t="n">
        <v>48.66</v>
      </c>
      <c r="F2171" s="21" t="n">
        <v>2</v>
      </c>
      <c r="G2171" s="21" t="n">
        <v>5</v>
      </c>
      <c r="H2171" s="21"/>
      <c r="I2171" s="21"/>
      <c r="J2171" s="21"/>
      <c r="K2171" s="22" t="n">
        <f aca="false">INDEX('Porte Honorário'!B:D,MATCH(TabJud!D2171,'Porte Honorário'!A:A,0),1)</f>
        <v>1409.1</v>
      </c>
      <c r="L2171" s="22" t="n">
        <f aca="false">ROUND(C2171*K2171,2)</f>
        <v>1409.1</v>
      </c>
      <c r="M2171" s="22" t="n">
        <f aca="false">IF(E2171&gt;0,ROUND(E2171*'UCO e Filme'!$A$2,2),0)</f>
        <v>917.73</v>
      </c>
      <c r="N2171" s="22" t="n">
        <f aca="false">IF(I2171&gt;0,ROUND(I2171*'UCO e Filme'!$A$11,2),0)</f>
        <v>0</v>
      </c>
      <c r="O2171" s="22" t="n">
        <f aca="false">ROUND(L2171+M2171+N2171,2)</f>
        <v>2326.83</v>
      </c>
    </row>
    <row r="2172" customFormat="false" ht="30.95" hidden="false" customHeight="true" outlineLevel="0" collapsed="false">
      <c r="A2172" s="14" t="s">
        <v>2197</v>
      </c>
      <c r="B2172" s="14"/>
      <c r="C2172" s="14"/>
      <c r="D2172" s="14"/>
      <c r="E2172" s="14"/>
      <c r="F2172" s="14"/>
      <c r="G2172" s="14"/>
      <c r="H2172" s="14"/>
      <c r="I2172" s="14"/>
      <c r="J2172" s="14"/>
      <c r="K2172" s="14"/>
      <c r="L2172" s="14"/>
      <c r="M2172" s="14"/>
      <c r="N2172" s="14"/>
      <c r="O2172" s="14"/>
    </row>
    <row r="2173" customFormat="false" ht="27.75" hidden="false" customHeight="true" outlineLevel="0" collapsed="false">
      <c r="A2173" s="17" t="n">
        <v>31007015</v>
      </c>
      <c r="B2173" s="17" t="s">
        <v>2198</v>
      </c>
      <c r="C2173" s="23" t="n">
        <v>1</v>
      </c>
      <c r="D2173" s="25" t="s">
        <v>71</v>
      </c>
      <c r="E2173" s="19"/>
      <c r="F2173" s="21" t="n">
        <v>2</v>
      </c>
      <c r="G2173" s="21" t="n">
        <v>2</v>
      </c>
      <c r="H2173" s="21"/>
      <c r="I2173" s="21"/>
      <c r="J2173" s="21"/>
      <c r="K2173" s="22" t="n">
        <f aca="false">INDEX('Porte Honorário'!B:D,MATCH(TabJud!D2173,'Porte Honorário'!A:A,0),1)</f>
        <v>309.68</v>
      </c>
      <c r="L2173" s="22" t="n">
        <f aca="false">ROUND(C2173*K2173,2)</f>
        <v>309.68</v>
      </c>
      <c r="M2173" s="22" t="n">
        <f aca="false">IF(E2173&gt;0,ROUND(E2173*'UCO e Filme'!$A$2,2),0)</f>
        <v>0</v>
      </c>
      <c r="N2173" s="22" t="n">
        <f aca="false">IF(I2173&gt;0,ROUND(I2173*'UCO e Filme'!$A$11,2),0)</f>
        <v>0</v>
      </c>
      <c r="O2173" s="22" t="n">
        <f aca="false">ROUND(L2173+M2173+N2173,2)</f>
        <v>309.68</v>
      </c>
    </row>
    <row r="2174" customFormat="false" ht="11.25" hidden="false" customHeight="true" outlineLevel="0" collapsed="false">
      <c r="A2174" s="17" t="n">
        <v>31007023</v>
      </c>
      <c r="B2174" s="17" t="s">
        <v>2199</v>
      </c>
      <c r="C2174" s="23" t="n">
        <v>1</v>
      </c>
      <c r="D2174" s="25" t="s">
        <v>436</v>
      </c>
      <c r="E2174" s="19"/>
      <c r="F2174" s="21" t="n">
        <v>2</v>
      </c>
      <c r="G2174" s="21" t="n">
        <v>4</v>
      </c>
      <c r="H2174" s="21"/>
      <c r="I2174" s="21"/>
      <c r="J2174" s="21"/>
      <c r="K2174" s="22" t="n">
        <f aca="false">INDEX('Porte Honorário'!B:D,MATCH(TabJud!D2174,'Porte Honorário'!A:A,0),1)</f>
        <v>1269.81</v>
      </c>
      <c r="L2174" s="22" t="n">
        <f aca="false">ROUND(C2174*K2174,2)</f>
        <v>1269.81</v>
      </c>
      <c r="M2174" s="22" t="n">
        <f aca="false">IF(E2174&gt;0,ROUND(E2174*'UCO e Filme'!$A$2,2),0)</f>
        <v>0</v>
      </c>
      <c r="N2174" s="22" t="n">
        <f aca="false">IF(I2174&gt;0,ROUND(I2174*'UCO e Filme'!$A$11,2),0)</f>
        <v>0</v>
      </c>
      <c r="O2174" s="22" t="n">
        <f aca="false">ROUND(L2174+M2174+N2174,2)</f>
        <v>1269.81</v>
      </c>
    </row>
    <row r="2175" customFormat="false" ht="11.25" hidden="false" customHeight="true" outlineLevel="0" collapsed="false">
      <c r="A2175" s="17" t="n">
        <v>31007031</v>
      </c>
      <c r="B2175" s="17" t="s">
        <v>2200</v>
      </c>
      <c r="C2175" s="23" t="n">
        <v>1</v>
      </c>
      <c r="D2175" s="25" t="s">
        <v>310</v>
      </c>
      <c r="E2175" s="19"/>
      <c r="F2175" s="21" t="n">
        <v>2</v>
      </c>
      <c r="G2175" s="21" t="n">
        <v>4</v>
      </c>
      <c r="H2175" s="21"/>
      <c r="I2175" s="21"/>
      <c r="J2175" s="21"/>
      <c r="K2175" s="22" t="n">
        <f aca="false">INDEX('Porte Honorário'!B:D,MATCH(TabJud!D2175,'Porte Honorário'!A:A,0),1)</f>
        <v>802.86</v>
      </c>
      <c r="L2175" s="22" t="n">
        <f aca="false">ROUND(C2175*K2175,2)</f>
        <v>802.86</v>
      </c>
      <c r="M2175" s="22" t="n">
        <f aca="false">IF(E2175&gt;0,ROUND(E2175*'UCO e Filme'!$A$2,2),0)</f>
        <v>0</v>
      </c>
      <c r="N2175" s="22" t="n">
        <f aca="false">IF(I2175&gt;0,ROUND(I2175*'UCO e Filme'!$A$11,2),0)</f>
        <v>0</v>
      </c>
      <c r="O2175" s="22" t="n">
        <f aca="false">ROUND(L2175+M2175+N2175,2)</f>
        <v>802.86</v>
      </c>
    </row>
    <row r="2176" customFormat="false" ht="11.25" hidden="false" customHeight="true" outlineLevel="0" collapsed="false">
      <c r="A2176" s="17" t="n">
        <v>31007040</v>
      </c>
      <c r="B2176" s="17" t="s">
        <v>2201</v>
      </c>
      <c r="C2176" s="23" t="n">
        <v>1</v>
      </c>
      <c r="D2176" s="25" t="s">
        <v>600</v>
      </c>
      <c r="E2176" s="19"/>
      <c r="F2176" s="21" t="n">
        <v>2</v>
      </c>
      <c r="G2176" s="21" t="n">
        <v>4</v>
      </c>
      <c r="H2176" s="21"/>
      <c r="I2176" s="21"/>
      <c r="J2176" s="21"/>
      <c r="K2176" s="22" t="n">
        <f aca="false">INDEX('Porte Honorário'!B:D,MATCH(TabJud!D2176,'Porte Honorário'!A:A,0),1)</f>
        <v>599.66</v>
      </c>
      <c r="L2176" s="22" t="n">
        <f aca="false">ROUND(C2176*K2176,2)</f>
        <v>599.66</v>
      </c>
      <c r="M2176" s="22" t="n">
        <f aca="false">IF(E2176&gt;0,ROUND(E2176*'UCO e Filme'!$A$2,2),0)</f>
        <v>0</v>
      </c>
      <c r="N2176" s="22" t="n">
        <f aca="false">IF(I2176&gt;0,ROUND(I2176*'UCO e Filme'!$A$11,2),0)</f>
        <v>0</v>
      </c>
      <c r="O2176" s="22" t="n">
        <f aca="false">ROUND(L2176+M2176+N2176,2)</f>
        <v>599.66</v>
      </c>
    </row>
    <row r="2177" customFormat="false" ht="11.25" hidden="false" customHeight="true" outlineLevel="0" collapsed="false">
      <c r="A2177" s="17" t="n">
        <v>31007058</v>
      </c>
      <c r="B2177" s="17" t="s">
        <v>2202</v>
      </c>
      <c r="C2177" s="23" t="n">
        <v>1</v>
      </c>
      <c r="D2177" s="25" t="s">
        <v>961</v>
      </c>
      <c r="E2177" s="19" t="n">
        <v>66.91</v>
      </c>
      <c r="F2177" s="21" t="n">
        <v>2</v>
      </c>
      <c r="G2177" s="21" t="n">
        <v>5</v>
      </c>
      <c r="H2177" s="21"/>
      <c r="I2177" s="21"/>
      <c r="J2177" s="21"/>
      <c r="K2177" s="22" t="n">
        <f aca="false">INDEX('Porte Honorário'!B:D,MATCH(TabJud!D2177,'Porte Honorário'!A:A,0),1)</f>
        <v>1859.66</v>
      </c>
      <c r="L2177" s="22" t="n">
        <f aca="false">ROUND(C2177*K2177,2)</f>
        <v>1859.66</v>
      </c>
      <c r="M2177" s="22" t="n">
        <f aca="false">IF(E2177&gt;0,ROUND(E2177*'UCO e Filme'!$A$2,2),0)</f>
        <v>1261.92</v>
      </c>
      <c r="N2177" s="22" t="n">
        <f aca="false">IF(I2177&gt;0,ROUND(I2177*'UCO e Filme'!$A$11,2),0)</f>
        <v>0</v>
      </c>
      <c r="O2177" s="22" t="n">
        <f aca="false">ROUND(L2177+M2177+N2177,2)</f>
        <v>3121.58</v>
      </c>
    </row>
    <row r="2178" customFormat="false" ht="11.25" hidden="false" customHeight="true" outlineLevel="0" collapsed="false">
      <c r="A2178" s="17" t="n">
        <v>31007066</v>
      </c>
      <c r="B2178" s="17" t="s">
        <v>2203</v>
      </c>
      <c r="C2178" s="23" t="n">
        <v>1</v>
      </c>
      <c r="D2178" s="25" t="s">
        <v>449</v>
      </c>
      <c r="E2178" s="19" t="n">
        <v>48.66</v>
      </c>
      <c r="F2178" s="21" t="n">
        <v>2</v>
      </c>
      <c r="G2178" s="21" t="n">
        <v>5</v>
      </c>
      <c r="H2178" s="21"/>
      <c r="I2178" s="21"/>
      <c r="J2178" s="21"/>
      <c r="K2178" s="22" t="n">
        <f aca="false">INDEX('Porte Honorário'!B:D,MATCH(TabJud!D2178,'Porte Honorário'!A:A,0),1)</f>
        <v>1171.51</v>
      </c>
      <c r="L2178" s="22" t="n">
        <f aca="false">ROUND(C2178*K2178,2)</f>
        <v>1171.51</v>
      </c>
      <c r="M2178" s="22" t="n">
        <f aca="false">IF(E2178&gt;0,ROUND(E2178*'UCO e Filme'!$A$2,2),0)</f>
        <v>917.73</v>
      </c>
      <c r="N2178" s="22" t="n">
        <f aca="false">IF(I2178&gt;0,ROUND(I2178*'UCO e Filme'!$A$11,2),0)</f>
        <v>0</v>
      </c>
      <c r="O2178" s="22" t="n">
        <f aca="false">ROUND(L2178+M2178+N2178,2)</f>
        <v>2089.24</v>
      </c>
    </row>
    <row r="2179" customFormat="false" ht="11.25" hidden="false" customHeight="true" outlineLevel="0" collapsed="false">
      <c r="A2179" s="17" t="n">
        <v>31007074</v>
      </c>
      <c r="B2179" s="17" t="s">
        <v>2204</v>
      </c>
      <c r="C2179" s="23" t="n">
        <v>1</v>
      </c>
      <c r="D2179" s="25" t="s">
        <v>264</v>
      </c>
      <c r="E2179" s="19" t="n">
        <v>28.39</v>
      </c>
      <c r="F2179" s="21" t="n">
        <v>2</v>
      </c>
      <c r="G2179" s="21" t="n">
        <v>5</v>
      </c>
      <c r="H2179" s="21"/>
      <c r="I2179" s="21"/>
      <c r="J2179" s="21"/>
      <c r="K2179" s="22" t="n">
        <f aca="false">INDEX('Porte Honorário'!B:D,MATCH(TabJud!D2179,'Porte Honorário'!A:A,0),1)</f>
        <v>852.02</v>
      </c>
      <c r="L2179" s="22" t="n">
        <f aca="false">ROUND(C2179*K2179,2)</f>
        <v>852.02</v>
      </c>
      <c r="M2179" s="22" t="n">
        <f aca="false">IF(E2179&gt;0,ROUND(E2179*'UCO e Filme'!$A$2,2),0)</f>
        <v>535.44</v>
      </c>
      <c r="N2179" s="22" t="n">
        <f aca="false">IF(I2179&gt;0,ROUND(I2179*'UCO e Filme'!$A$11,2),0)</f>
        <v>0</v>
      </c>
      <c r="O2179" s="22" t="n">
        <f aca="false">ROUND(L2179+M2179+N2179,2)</f>
        <v>1387.46</v>
      </c>
    </row>
    <row r="2180" customFormat="false" ht="30.95" hidden="false" customHeight="true" outlineLevel="0" collapsed="false">
      <c r="A2180" s="14" t="s">
        <v>2205</v>
      </c>
      <c r="B2180" s="14"/>
      <c r="C2180" s="14"/>
      <c r="D2180" s="14"/>
      <c r="E2180" s="14"/>
      <c r="F2180" s="14"/>
      <c r="G2180" s="14"/>
      <c r="H2180" s="14"/>
      <c r="I2180" s="14"/>
      <c r="J2180" s="14"/>
      <c r="K2180" s="14"/>
      <c r="L2180" s="14"/>
      <c r="M2180" s="14"/>
      <c r="N2180" s="14"/>
      <c r="O2180" s="14"/>
    </row>
    <row r="2181" customFormat="false" ht="27.75" hidden="false" customHeight="true" outlineLevel="0" collapsed="false">
      <c r="A2181" s="17" t="n">
        <v>31008011</v>
      </c>
      <c r="B2181" s="17" t="s">
        <v>2206</v>
      </c>
      <c r="C2181" s="23" t="n">
        <v>1</v>
      </c>
      <c r="D2181" s="25" t="s">
        <v>251</v>
      </c>
      <c r="E2181" s="19"/>
      <c r="F2181" s="21"/>
      <c r="G2181" s="21" t="n">
        <v>0</v>
      </c>
      <c r="H2181" s="21"/>
      <c r="I2181" s="21"/>
      <c r="J2181" s="21"/>
      <c r="K2181" s="22" t="n">
        <f aca="false">INDEX('Porte Honorário'!B:D,MATCH(TabJud!D2181,'Porte Honorário'!A:A,0),1)</f>
        <v>275.28</v>
      </c>
      <c r="L2181" s="22" t="n">
        <f aca="false">ROUND(C2181*K2181,2)</f>
        <v>275.28</v>
      </c>
      <c r="M2181" s="22" t="n">
        <f aca="false">IF(E2181&gt;0,ROUND(E2181*'UCO e Filme'!$A$2,2),0)</f>
        <v>0</v>
      </c>
      <c r="N2181" s="22" t="n">
        <f aca="false">IF(I2181&gt;0,ROUND(I2181*'UCO e Filme'!$A$11,2),0)</f>
        <v>0</v>
      </c>
      <c r="O2181" s="22" t="n">
        <f aca="false">ROUND(L2181+M2181+N2181,2)</f>
        <v>275.28</v>
      </c>
    </row>
    <row r="2182" customFormat="false" ht="11.25" hidden="false" customHeight="true" outlineLevel="0" collapsed="false">
      <c r="A2182" s="17" t="n">
        <v>31008020</v>
      </c>
      <c r="B2182" s="17" t="s">
        <v>2207</v>
      </c>
      <c r="C2182" s="23" t="n">
        <v>1</v>
      </c>
      <c r="D2182" s="25" t="s">
        <v>337</v>
      </c>
      <c r="E2182" s="19"/>
      <c r="F2182" s="21"/>
      <c r="G2182" s="21" t="n">
        <v>0</v>
      </c>
      <c r="H2182" s="21"/>
      <c r="I2182" s="21"/>
      <c r="J2182" s="21"/>
      <c r="K2182" s="22" t="n">
        <f aca="false">INDEX('Porte Honorário'!B:D,MATCH(TabJud!D2182,'Porte Honorário'!A:A,0),1)</f>
        <v>417.82</v>
      </c>
      <c r="L2182" s="22" t="n">
        <f aca="false">ROUND(C2182*K2182,2)</f>
        <v>417.82</v>
      </c>
      <c r="M2182" s="22" t="n">
        <f aca="false">IF(E2182&gt;0,ROUND(E2182*'UCO e Filme'!$A$2,2),0)</f>
        <v>0</v>
      </c>
      <c r="N2182" s="22" t="n">
        <f aca="false">IF(I2182&gt;0,ROUND(I2182*'UCO e Filme'!$A$11,2),0)</f>
        <v>0</v>
      </c>
      <c r="O2182" s="22" t="n">
        <f aca="false">ROUND(L2182+M2182+N2182,2)</f>
        <v>417.82</v>
      </c>
    </row>
    <row r="2183" customFormat="false" ht="11.25" hidden="false" customHeight="true" outlineLevel="0" collapsed="false">
      <c r="A2183" s="17" t="n">
        <v>31008038</v>
      </c>
      <c r="B2183" s="17" t="s">
        <v>2208</v>
      </c>
      <c r="C2183" s="23" t="n">
        <v>1</v>
      </c>
      <c r="D2183" s="25" t="s">
        <v>449</v>
      </c>
      <c r="E2183" s="19"/>
      <c r="F2183" s="21"/>
      <c r="G2183" s="21" t="n">
        <v>0</v>
      </c>
      <c r="H2183" s="21"/>
      <c r="I2183" s="21"/>
      <c r="J2183" s="21"/>
      <c r="K2183" s="22" t="n">
        <f aca="false">INDEX('Porte Honorário'!B:D,MATCH(TabJud!D2183,'Porte Honorário'!A:A,0),1)</f>
        <v>1171.51</v>
      </c>
      <c r="L2183" s="22" t="n">
        <f aca="false">ROUND(C2183*K2183,2)</f>
        <v>1171.51</v>
      </c>
      <c r="M2183" s="22" t="n">
        <f aca="false">IF(E2183&gt;0,ROUND(E2183*'UCO e Filme'!$A$2,2),0)</f>
        <v>0</v>
      </c>
      <c r="N2183" s="22" t="n">
        <f aca="false">IF(I2183&gt;0,ROUND(I2183*'UCO e Filme'!$A$11,2),0)</f>
        <v>0</v>
      </c>
      <c r="O2183" s="22" t="n">
        <f aca="false">ROUND(L2183+M2183+N2183,2)</f>
        <v>1171.51</v>
      </c>
    </row>
    <row r="2184" customFormat="false" ht="11.25" hidden="false" customHeight="true" outlineLevel="0" collapsed="false">
      <c r="A2184" s="17" t="n">
        <v>31008046</v>
      </c>
      <c r="B2184" s="17" t="s">
        <v>2209</v>
      </c>
      <c r="C2184" s="23" t="n">
        <v>1</v>
      </c>
      <c r="D2184" s="25" t="s">
        <v>504</v>
      </c>
      <c r="E2184" s="19" t="n">
        <v>17</v>
      </c>
      <c r="F2184" s="21"/>
      <c r="G2184" s="21" t="n">
        <v>0</v>
      </c>
      <c r="H2184" s="21"/>
      <c r="I2184" s="21"/>
      <c r="J2184" s="21"/>
      <c r="K2184" s="22" t="n">
        <f aca="false">INDEX('Porte Honorário'!B:D,MATCH(TabJud!D2184,'Porte Honorário'!A:A,0),1)</f>
        <v>458.79</v>
      </c>
      <c r="L2184" s="22" t="n">
        <f aca="false">ROUND(C2184*K2184,2)</f>
        <v>458.79</v>
      </c>
      <c r="M2184" s="22" t="n">
        <f aca="false">IF(E2184&gt;0,ROUND(E2184*'UCO e Filme'!$A$2,2),0)</f>
        <v>320.62</v>
      </c>
      <c r="N2184" s="22" t="n">
        <f aca="false">IF(I2184&gt;0,ROUND(I2184*'UCO e Filme'!$A$11,2),0)</f>
        <v>0</v>
      </c>
      <c r="O2184" s="22" t="n">
        <f aca="false">ROUND(L2184+M2184+N2184,2)</f>
        <v>779.41</v>
      </c>
    </row>
    <row r="2185" customFormat="false" ht="11.25" hidden="false" customHeight="true" outlineLevel="0" collapsed="false">
      <c r="A2185" s="17" t="n">
        <v>31008054</v>
      </c>
      <c r="B2185" s="17" t="s">
        <v>2210</v>
      </c>
      <c r="C2185" s="23" t="n">
        <v>1</v>
      </c>
      <c r="D2185" s="25" t="s">
        <v>73</v>
      </c>
      <c r="E2185" s="19"/>
      <c r="F2185" s="21" t="n">
        <v>2</v>
      </c>
      <c r="G2185" s="21" t="n">
        <v>3</v>
      </c>
      <c r="H2185" s="21"/>
      <c r="I2185" s="21"/>
      <c r="J2185" s="21"/>
      <c r="K2185" s="22" t="n">
        <f aca="false">INDEX('Porte Honorário'!B:D,MATCH(TabJud!D2185,'Porte Honorário'!A:A,0),1)</f>
        <v>360.46</v>
      </c>
      <c r="L2185" s="22" t="n">
        <f aca="false">ROUND(C2185*K2185,2)</f>
        <v>360.46</v>
      </c>
      <c r="M2185" s="22" t="n">
        <f aca="false">IF(E2185&gt;0,ROUND(E2185*'UCO e Filme'!$A$2,2),0)</f>
        <v>0</v>
      </c>
      <c r="N2185" s="22" t="n">
        <f aca="false">IF(I2185&gt;0,ROUND(I2185*'UCO e Filme'!$A$11,2),0)</f>
        <v>0</v>
      </c>
      <c r="O2185" s="22" t="n">
        <f aca="false">ROUND(L2185+M2185+N2185,2)</f>
        <v>360.46</v>
      </c>
    </row>
    <row r="2186" customFormat="false" ht="11.25" hidden="false" customHeight="true" outlineLevel="0" collapsed="false">
      <c r="A2186" s="17" t="n">
        <v>31008062</v>
      </c>
      <c r="B2186" s="17" t="s">
        <v>2211</v>
      </c>
      <c r="C2186" s="23" t="n">
        <v>1</v>
      </c>
      <c r="D2186" s="25" t="s">
        <v>69</v>
      </c>
      <c r="E2186" s="19"/>
      <c r="F2186" s="21"/>
      <c r="G2186" s="21" t="n">
        <v>2</v>
      </c>
      <c r="H2186" s="21"/>
      <c r="I2186" s="21"/>
      <c r="J2186" s="21"/>
      <c r="K2186" s="22" t="n">
        <f aca="false">INDEX('Porte Honorário'!B:D,MATCH(TabJud!D2186,'Porte Honorário'!A:A,0),1)</f>
        <v>209.71</v>
      </c>
      <c r="L2186" s="22" t="n">
        <f aca="false">ROUND(C2186*K2186,2)</f>
        <v>209.71</v>
      </c>
      <c r="M2186" s="22" t="n">
        <f aca="false">IF(E2186&gt;0,ROUND(E2186*'UCO e Filme'!$A$2,2),0)</f>
        <v>0</v>
      </c>
      <c r="N2186" s="22" t="n">
        <f aca="false">IF(I2186&gt;0,ROUND(I2186*'UCO e Filme'!$A$11,2),0)</f>
        <v>0</v>
      </c>
      <c r="O2186" s="22" t="n">
        <f aca="false">ROUND(L2186+M2186+N2186,2)</f>
        <v>209.71</v>
      </c>
    </row>
    <row r="2187" customFormat="false" ht="11.25" hidden="false" customHeight="true" outlineLevel="0" collapsed="false">
      <c r="A2187" s="17" t="n">
        <v>31008070</v>
      </c>
      <c r="B2187" s="17" t="s">
        <v>2212</v>
      </c>
      <c r="C2187" s="23" t="n">
        <v>1</v>
      </c>
      <c r="D2187" s="25" t="s">
        <v>251</v>
      </c>
      <c r="E2187" s="19"/>
      <c r="F2187" s="21"/>
      <c r="G2187" s="21" t="n">
        <v>2</v>
      </c>
      <c r="H2187" s="21"/>
      <c r="I2187" s="21"/>
      <c r="J2187" s="21"/>
      <c r="K2187" s="22" t="n">
        <f aca="false">INDEX('Porte Honorário'!B:D,MATCH(TabJud!D2187,'Porte Honorário'!A:A,0),1)</f>
        <v>275.28</v>
      </c>
      <c r="L2187" s="22" t="n">
        <f aca="false">ROUND(C2187*K2187,2)</f>
        <v>275.28</v>
      </c>
      <c r="M2187" s="22" t="n">
        <f aca="false">IF(E2187&gt;0,ROUND(E2187*'UCO e Filme'!$A$2,2),0)</f>
        <v>0</v>
      </c>
      <c r="N2187" s="22" t="n">
        <f aca="false">IF(I2187&gt;0,ROUND(I2187*'UCO e Filme'!$A$11,2),0)</f>
        <v>0</v>
      </c>
      <c r="O2187" s="22" t="n">
        <f aca="false">ROUND(L2187+M2187+N2187,2)</f>
        <v>275.28</v>
      </c>
    </row>
    <row r="2188" customFormat="false" ht="11.25" hidden="false" customHeight="true" outlineLevel="0" collapsed="false">
      <c r="A2188" s="17" t="n">
        <v>31008097</v>
      </c>
      <c r="B2188" s="17" t="s">
        <v>2213</v>
      </c>
      <c r="C2188" s="23" t="n">
        <v>1</v>
      </c>
      <c r="D2188" s="25" t="s">
        <v>251</v>
      </c>
      <c r="E2188" s="19"/>
      <c r="F2188" s="21"/>
      <c r="G2188" s="21" t="n">
        <v>2</v>
      </c>
      <c r="H2188" s="21"/>
      <c r="I2188" s="21"/>
      <c r="J2188" s="21"/>
      <c r="K2188" s="22" t="n">
        <f aca="false">INDEX('Porte Honorário'!B:D,MATCH(TabJud!D2188,'Porte Honorário'!A:A,0),1)</f>
        <v>275.28</v>
      </c>
      <c r="L2188" s="22" t="n">
        <f aca="false">ROUND(C2188*K2188,2)</f>
        <v>275.28</v>
      </c>
      <c r="M2188" s="22" t="n">
        <f aca="false">IF(E2188&gt;0,ROUND(E2188*'UCO e Filme'!$A$2,2),0)</f>
        <v>0</v>
      </c>
      <c r="N2188" s="22" t="n">
        <f aca="false">IF(I2188&gt;0,ROUND(I2188*'UCO e Filme'!$A$11,2),0)</f>
        <v>0</v>
      </c>
      <c r="O2188" s="22" t="n">
        <f aca="false">ROUND(L2188+M2188+N2188,2)</f>
        <v>275.28</v>
      </c>
    </row>
    <row r="2189" customFormat="false" ht="11.25" hidden="false" customHeight="true" outlineLevel="0" collapsed="false">
      <c r="A2189" s="17" t="n">
        <v>31008100</v>
      </c>
      <c r="B2189" s="17" t="s">
        <v>2214</v>
      </c>
      <c r="C2189" s="23" t="n">
        <v>1</v>
      </c>
      <c r="D2189" s="25" t="s">
        <v>144</v>
      </c>
      <c r="E2189" s="19" t="n">
        <v>24.33</v>
      </c>
      <c r="F2189" s="21" t="n">
        <v>2</v>
      </c>
      <c r="G2189" s="21" t="n">
        <v>4</v>
      </c>
      <c r="H2189" s="21"/>
      <c r="I2189" s="21"/>
      <c r="J2189" s="21"/>
      <c r="K2189" s="22" t="n">
        <f aca="false">INDEX('Porte Honorário'!B:D,MATCH(TabJud!D2189,'Porte Honorário'!A:A,0),1)</f>
        <v>501.37</v>
      </c>
      <c r="L2189" s="22" t="n">
        <f aca="false">ROUND(C2189*K2189,2)</f>
        <v>501.37</v>
      </c>
      <c r="M2189" s="22" t="n">
        <f aca="false">IF(E2189&gt;0,ROUND(E2189*'UCO e Filme'!$A$2,2),0)</f>
        <v>458.86</v>
      </c>
      <c r="N2189" s="22" t="n">
        <f aca="false">IF(I2189&gt;0,ROUND(I2189*'UCO e Filme'!$A$11,2),0)</f>
        <v>0</v>
      </c>
      <c r="O2189" s="22" t="n">
        <f aca="false">ROUND(L2189+M2189+N2189,2)</f>
        <v>960.23</v>
      </c>
    </row>
    <row r="2190" customFormat="false" ht="11.25" hidden="false" customHeight="true" outlineLevel="0" collapsed="false">
      <c r="A2190" s="17" t="n">
        <v>31008119</v>
      </c>
      <c r="B2190" s="17" t="s">
        <v>2215</v>
      </c>
      <c r="C2190" s="23" t="n">
        <v>1</v>
      </c>
      <c r="D2190" s="25" t="s">
        <v>449</v>
      </c>
      <c r="E2190" s="19" t="n">
        <v>50</v>
      </c>
      <c r="F2190" s="21"/>
      <c r="G2190" s="21" t="n">
        <v>0</v>
      </c>
      <c r="H2190" s="21"/>
      <c r="I2190" s="21"/>
      <c r="J2190" s="21"/>
      <c r="K2190" s="22" t="n">
        <f aca="false">INDEX('Porte Honorário'!B:D,MATCH(TabJud!D2190,'Porte Honorário'!A:A,0),1)</f>
        <v>1171.51</v>
      </c>
      <c r="L2190" s="22" t="n">
        <f aca="false">ROUND(C2190*K2190,2)</f>
        <v>1171.51</v>
      </c>
      <c r="M2190" s="22" t="n">
        <f aca="false">IF(E2190&gt;0,ROUND(E2190*'UCO e Filme'!$A$2,2),0)</f>
        <v>943</v>
      </c>
      <c r="N2190" s="22" t="n">
        <f aca="false">IF(I2190&gt;0,ROUND(I2190*'UCO e Filme'!$A$11,2),0)</f>
        <v>0</v>
      </c>
      <c r="O2190" s="22" t="n">
        <f aca="false">ROUND(L2190+M2190+N2190,2)</f>
        <v>2114.51</v>
      </c>
    </row>
    <row r="2191" customFormat="false" ht="30.95" hidden="false" customHeight="true" outlineLevel="0" collapsed="false">
      <c r="A2191" s="14" t="s">
        <v>2216</v>
      </c>
      <c r="B2191" s="14"/>
      <c r="C2191" s="14"/>
      <c r="D2191" s="14"/>
      <c r="E2191" s="14"/>
      <c r="F2191" s="14"/>
      <c r="G2191" s="14"/>
      <c r="H2191" s="14"/>
      <c r="I2191" s="14"/>
      <c r="J2191" s="14"/>
      <c r="K2191" s="14"/>
      <c r="L2191" s="14"/>
      <c r="M2191" s="14"/>
      <c r="N2191" s="14"/>
      <c r="O2191" s="14"/>
    </row>
    <row r="2192" customFormat="false" ht="27.75" hidden="false" customHeight="true" outlineLevel="0" collapsed="false">
      <c r="A2192" s="17" t="n">
        <v>31009018</v>
      </c>
      <c r="B2192" s="17" t="s">
        <v>2217</v>
      </c>
      <c r="C2192" s="23" t="n">
        <v>1</v>
      </c>
      <c r="D2192" s="25" t="s">
        <v>82</v>
      </c>
      <c r="E2192" s="19"/>
      <c r="F2192" s="21" t="n">
        <v>1</v>
      </c>
      <c r="G2192" s="21" t="n">
        <v>2</v>
      </c>
      <c r="H2192" s="21"/>
      <c r="I2192" s="21"/>
      <c r="J2192" s="21"/>
      <c r="K2192" s="22" t="n">
        <f aca="false">INDEX('Porte Honorário'!B:D,MATCH(TabJud!D2192,'Porte Honorário'!A:A,0),1)</f>
        <v>88.48</v>
      </c>
      <c r="L2192" s="22" t="n">
        <f aca="false">ROUND(C2192*K2192,2)</f>
        <v>88.48</v>
      </c>
      <c r="M2192" s="22" t="n">
        <f aca="false">IF(E2192&gt;0,ROUND(E2192*'UCO e Filme'!$A$2,2),0)</f>
        <v>0</v>
      </c>
      <c r="N2192" s="22" t="n">
        <f aca="false">IF(I2192&gt;0,ROUND(I2192*'UCO e Filme'!$A$11,2),0)</f>
        <v>0</v>
      </c>
      <c r="O2192" s="22" t="n">
        <f aca="false">ROUND(L2192+M2192+N2192,2)</f>
        <v>88.48</v>
      </c>
    </row>
    <row r="2193" customFormat="false" ht="11.25" hidden="false" customHeight="true" outlineLevel="0" collapsed="false">
      <c r="A2193" s="17" t="n">
        <v>31009026</v>
      </c>
      <c r="B2193" s="17" t="s">
        <v>2218</v>
      </c>
      <c r="C2193" s="23" t="n">
        <v>1</v>
      </c>
      <c r="D2193" s="25" t="s">
        <v>103</v>
      </c>
      <c r="E2193" s="19"/>
      <c r="F2193" s="21" t="n">
        <v>1</v>
      </c>
      <c r="G2193" s="21" t="n">
        <v>1</v>
      </c>
      <c r="H2193" s="21"/>
      <c r="I2193" s="21"/>
      <c r="J2193" s="21"/>
      <c r="K2193" s="22" t="n">
        <f aca="false">INDEX('Porte Honorário'!B:D,MATCH(TabJud!D2193,'Porte Honorário'!A:A,0),1)</f>
        <v>183.5</v>
      </c>
      <c r="L2193" s="22" t="n">
        <f aca="false">ROUND(C2193*K2193,2)</f>
        <v>183.5</v>
      </c>
      <c r="M2193" s="22" t="n">
        <f aca="false">IF(E2193&gt;0,ROUND(E2193*'UCO e Filme'!$A$2,2),0)</f>
        <v>0</v>
      </c>
      <c r="N2193" s="22" t="n">
        <f aca="false">IF(I2193&gt;0,ROUND(I2193*'UCO e Filme'!$A$11,2),0)</f>
        <v>0</v>
      </c>
      <c r="O2193" s="22" t="n">
        <f aca="false">ROUND(L2193+M2193+N2193,2)</f>
        <v>183.5</v>
      </c>
    </row>
    <row r="2194" customFormat="false" ht="11.25" hidden="false" customHeight="true" outlineLevel="0" collapsed="false">
      <c r="A2194" s="17" t="n">
        <v>31009042</v>
      </c>
      <c r="B2194" s="17" t="s">
        <v>2219</v>
      </c>
      <c r="C2194" s="23" t="n">
        <v>1</v>
      </c>
      <c r="D2194" s="25" t="s">
        <v>71</v>
      </c>
      <c r="E2194" s="19"/>
      <c r="F2194" s="21" t="n">
        <v>1</v>
      </c>
      <c r="G2194" s="21" t="n">
        <v>2</v>
      </c>
      <c r="H2194" s="21"/>
      <c r="I2194" s="21"/>
      <c r="J2194" s="21"/>
      <c r="K2194" s="22" t="n">
        <f aca="false">INDEX('Porte Honorário'!B:D,MATCH(TabJud!D2194,'Porte Honorário'!A:A,0),1)</f>
        <v>309.68</v>
      </c>
      <c r="L2194" s="22" t="n">
        <f aca="false">ROUND(C2194*K2194,2)</f>
        <v>309.68</v>
      </c>
      <c r="M2194" s="22" t="n">
        <f aca="false">IF(E2194&gt;0,ROUND(E2194*'UCO e Filme'!$A$2,2),0)</f>
        <v>0</v>
      </c>
      <c r="N2194" s="22" t="n">
        <f aca="false">IF(I2194&gt;0,ROUND(I2194*'UCO e Filme'!$A$11,2),0)</f>
        <v>0</v>
      </c>
      <c r="O2194" s="22" t="n">
        <f aca="false">ROUND(L2194+M2194+N2194,2)</f>
        <v>309.68</v>
      </c>
    </row>
    <row r="2195" customFormat="false" ht="11.25" hidden="false" customHeight="true" outlineLevel="0" collapsed="false">
      <c r="A2195" s="17" t="n">
        <v>31009050</v>
      </c>
      <c r="B2195" s="17" t="s">
        <v>2220</v>
      </c>
      <c r="C2195" s="23" t="n">
        <v>1</v>
      </c>
      <c r="D2195" s="25" t="s">
        <v>73</v>
      </c>
      <c r="E2195" s="19"/>
      <c r="F2195" s="21" t="n">
        <v>1</v>
      </c>
      <c r="G2195" s="21" t="n">
        <v>2</v>
      </c>
      <c r="H2195" s="21"/>
      <c r="I2195" s="21"/>
      <c r="J2195" s="21"/>
      <c r="K2195" s="22" t="n">
        <f aca="false">INDEX('Porte Honorário'!B:D,MATCH(TabJud!D2195,'Porte Honorário'!A:A,0),1)</f>
        <v>360.46</v>
      </c>
      <c r="L2195" s="22" t="n">
        <f aca="false">ROUND(C2195*K2195,2)</f>
        <v>360.46</v>
      </c>
      <c r="M2195" s="22" t="n">
        <f aca="false">IF(E2195&gt;0,ROUND(E2195*'UCO e Filme'!$A$2,2),0)</f>
        <v>0</v>
      </c>
      <c r="N2195" s="22" t="n">
        <f aca="false">IF(I2195&gt;0,ROUND(I2195*'UCO e Filme'!$A$11,2),0)</f>
        <v>0</v>
      </c>
      <c r="O2195" s="22" t="n">
        <f aca="false">ROUND(L2195+M2195+N2195,2)</f>
        <v>360.46</v>
      </c>
    </row>
    <row r="2196" customFormat="false" ht="11.25" hidden="false" customHeight="true" outlineLevel="0" collapsed="false">
      <c r="A2196" s="17" t="n">
        <v>31009069</v>
      </c>
      <c r="B2196" s="17" t="s">
        <v>2221</v>
      </c>
      <c r="C2196" s="23" t="n">
        <v>1</v>
      </c>
      <c r="D2196" s="25" t="s">
        <v>310</v>
      </c>
      <c r="E2196" s="19"/>
      <c r="F2196" s="21" t="n">
        <v>1</v>
      </c>
      <c r="G2196" s="21" t="n">
        <v>4</v>
      </c>
      <c r="H2196" s="21"/>
      <c r="I2196" s="21"/>
      <c r="J2196" s="21"/>
      <c r="K2196" s="22" t="n">
        <f aca="false">INDEX('Porte Honorário'!B:D,MATCH(TabJud!D2196,'Porte Honorário'!A:A,0),1)</f>
        <v>802.86</v>
      </c>
      <c r="L2196" s="22" t="n">
        <f aca="false">ROUND(C2196*K2196,2)</f>
        <v>802.86</v>
      </c>
      <c r="M2196" s="22" t="n">
        <f aca="false">IF(E2196&gt;0,ROUND(E2196*'UCO e Filme'!$A$2,2),0)</f>
        <v>0</v>
      </c>
      <c r="N2196" s="22" t="n">
        <f aca="false">IF(I2196&gt;0,ROUND(I2196*'UCO e Filme'!$A$11,2),0)</f>
        <v>0</v>
      </c>
      <c r="O2196" s="22" t="n">
        <f aca="false">ROUND(L2196+M2196+N2196,2)</f>
        <v>802.86</v>
      </c>
    </row>
    <row r="2197" customFormat="false" ht="11.25" hidden="false" customHeight="true" outlineLevel="0" collapsed="false">
      <c r="A2197" s="17" t="n">
        <v>31009077</v>
      </c>
      <c r="B2197" s="17" t="s">
        <v>2222</v>
      </c>
      <c r="C2197" s="23" t="n">
        <v>1</v>
      </c>
      <c r="D2197" s="25" t="s">
        <v>385</v>
      </c>
      <c r="E2197" s="19"/>
      <c r="F2197" s="21" t="n">
        <v>2</v>
      </c>
      <c r="G2197" s="21" t="n">
        <v>4</v>
      </c>
      <c r="H2197" s="21"/>
      <c r="I2197" s="21"/>
      <c r="J2197" s="21"/>
      <c r="K2197" s="22" t="n">
        <f aca="false">INDEX('Porte Honorário'!B:D,MATCH(TabJud!D2197,'Porte Honorário'!A:A,0),1)</f>
        <v>766.81</v>
      </c>
      <c r="L2197" s="22" t="n">
        <f aca="false">ROUND(C2197*K2197,2)</f>
        <v>766.81</v>
      </c>
      <c r="M2197" s="22" t="n">
        <f aca="false">IF(E2197&gt;0,ROUND(E2197*'UCO e Filme'!$A$2,2),0)</f>
        <v>0</v>
      </c>
      <c r="N2197" s="22" t="n">
        <f aca="false">IF(I2197&gt;0,ROUND(I2197*'UCO e Filme'!$A$11,2),0)</f>
        <v>0</v>
      </c>
      <c r="O2197" s="22" t="n">
        <f aca="false">ROUND(L2197+M2197+N2197,2)</f>
        <v>766.81</v>
      </c>
    </row>
    <row r="2198" customFormat="false" ht="11.25" hidden="false" customHeight="true" outlineLevel="0" collapsed="false">
      <c r="A2198" s="17" t="n">
        <v>31009085</v>
      </c>
      <c r="B2198" s="17" t="s">
        <v>2223</v>
      </c>
      <c r="C2198" s="23" t="n">
        <v>1</v>
      </c>
      <c r="D2198" s="25" t="s">
        <v>385</v>
      </c>
      <c r="E2198" s="19"/>
      <c r="F2198" s="21" t="n">
        <v>2</v>
      </c>
      <c r="G2198" s="21" t="n">
        <v>3</v>
      </c>
      <c r="H2198" s="21"/>
      <c r="I2198" s="21"/>
      <c r="J2198" s="21"/>
      <c r="K2198" s="22" t="n">
        <f aca="false">INDEX('Porte Honorário'!B:D,MATCH(TabJud!D2198,'Porte Honorário'!A:A,0),1)</f>
        <v>766.81</v>
      </c>
      <c r="L2198" s="22" t="n">
        <f aca="false">ROUND(C2198*K2198,2)</f>
        <v>766.81</v>
      </c>
      <c r="M2198" s="22" t="n">
        <f aca="false">IF(E2198&gt;0,ROUND(E2198*'UCO e Filme'!$A$2,2),0)</f>
        <v>0</v>
      </c>
      <c r="N2198" s="22" t="n">
        <f aca="false">IF(I2198&gt;0,ROUND(I2198*'UCO e Filme'!$A$11,2),0)</f>
        <v>0</v>
      </c>
      <c r="O2198" s="22" t="n">
        <f aca="false">ROUND(L2198+M2198+N2198,2)</f>
        <v>766.81</v>
      </c>
    </row>
    <row r="2199" customFormat="false" ht="11.25" hidden="false" customHeight="true" outlineLevel="0" collapsed="false">
      <c r="A2199" s="17" t="n">
        <v>31009093</v>
      </c>
      <c r="B2199" s="17" t="s">
        <v>2224</v>
      </c>
      <c r="C2199" s="23" t="n">
        <v>1</v>
      </c>
      <c r="D2199" s="25" t="s">
        <v>73</v>
      </c>
      <c r="E2199" s="19"/>
      <c r="F2199" s="21" t="n">
        <v>1</v>
      </c>
      <c r="G2199" s="21" t="n">
        <v>2</v>
      </c>
      <c r="H2199" s="21"/>
      <c r="I2199" s="21"/>
      <c r="J2199" s="21"/>
      <c r="K2199" s="22" t="n">
        <f aca="false">INDEX('Porte Honorário'!B:D,MATCH(TabJud!D2199,'Porte Honorário'!A:A,0),1)</f>
        <v>360.46</v>
      </c>
      <c r="L2199" s="22" t="n">
        <f aca="false">ROUND(C2199*K2199,2)</f>
        <v>360.46</v>
      </c>
      <c r="M2199" s="22" t="n">
        <f aca="false">IF(E2199&gt;0,ROUND(E2199*'UCO e Filme'!$A$2,2),0)</f>
        <v>0</v>
      </c>
      <c r="N2199" s="22" t="n">
        <f aca="false">IF(I2199&gt;0,ROUND(I2199*'UCO e Filme'!$A$11,2),0)</f>
        <v>0</v>
      </c>
      <c r="O2199" s="22" t="n">
        <f aca="false">ROUND(L2199+M2199+N2199,2)</f>
        <v>360.46</v>
      </c>
    </row>
    <row r="2200" customFormat="false" ht="11.25" hidden="false" customHeight="true" outlineLevel="0" collapsed="false">
      <c r="A2200" s="17" t="n">
        <v>31009107</v>
      </c>
      <c r="B2200" s="17" t="s">
        <v>2225</v>
      </c>
      <c r="C2200" s="23" t="n">
        <v>1</v>
      </c>
      <c r="D2200" s="25" t="s">
        <v>247</v>
      </c>
      <c r="E2200" s="19"/>
      <c r="F2200" s="21" t="n">
        <v>1</v>
      </c>
      <c r="G2200" s="21" t="n">
        <v>3</v>
      </c>
      <c r="H2200" s="21"/>
      <c r="I2200" s="21"/>
      <c r="J2200" s="21"/>
      <c r="K2200" s="22" t="n">
        <f aca="false">INDEX('Porte Honorário'!B:D,MATCH(TabJud!D2200,'Porte Honorário'!A:A,0),1)</f>
        <v>542.33</v>
      </c>
      <c r="L2200" s="22" t="n">
        <f aca="false">ROUND(C2200*K2200,2)</f>
        <v>542.33</v>
      </c>
      <c r="M2200" s="22" t="n">
        <f aca="false">IF(E2200&gt;0,ROUND(E2200*'UCO e Filme'!$A$2,2),0)</f>
        <v>0</v>
      </c>
      <c r="N2200" s="22" t="n">
        <f aca="false">IF(I2200&gt;0,ROUND(I2200*'UCO e Filme'!$A$11,2),0)</f>
        <v>0</v>
      </c>
      <c r="O2200" s="22" t="n">
        <f aca="false">ROUND(L2200+M2200+N2200,2)</f>
        <v>542.33</v>
      </c>
    </row>
    <row r="2201" customFormat="false" ht="11.25" hidden="false" customHeight="true" outlineLevel="0" collapsed="false">
      <c r="A2201" s="17" t="n">
        <v>31009115</v>
      </c>
      <c r="B2201" s="17" t="s">
        <v>2226</v>
      </c>
      <c r="C2201" s="23" t="n">
        <v>1</v>
      </c>
      <c r="D2201" s="25" t="s">
        <v>144</v>
      </c>
      <c r="E2201" s="19"/>
      <c r="F2201" s="21" t="n">
        <v>1</v>
      </c>
      <c r="G2201" s="21" t="n">
        <v>2</v>
      </c>
      <c r="H2201" s="21"/>
      <c r="I2201" s="21"/>
      <c r="J2201" s="21"/>
      <c r="K2201" s="22" t="n">
        <f aca="false">INDEX('Porte Honorário'!B:D,MATCH(TabJud!D2201,'Porte Honorário'!A:A,0),1)</f>
        <v>501.37</v>
      </c>
      <c r="L2201" s="22" t="n">
        <f aca="false">ROUND(C2201*K2201,2)</f>
        <v>501.37</v>
      </c>
      <c r="M2201" s="22" t="n">
        <f aca="false">IF(E2201&gt;0,ROUND(E2201*'UCO e Filme'!$A$2,2),0)</f>
        <v>0</v>
      </c>
      <c r="N2201" s="22" t="n">
        <f aca="false">IF(I2201&gt;0,ROUND(I2201*'UCO e Filme'!$A$11,2),0)</f>
        <v>0</v>
      </c>
      <c r="O2201" s="22" t="n">
        <f aca="false">ROUND(L2201+M2201+N2201,2)</f>
        <v>501.37</v>
      </c>
    </row>
    <row r="2202" customFormat="false" ht="11.25" hidden="false" customHeight="true" outlineLevel="0" collapsed="false">
      <c r="A2202" s="17" t="n">
        <v>31009123</v>
      </c>
      <c r="B2202" s="17" t="s">
        <v>2227</v>
      </c>
      <c r="C2202" s="23" t="n">
        <v>1</v>
      </c>
      <c r="D2202" s="25" t="s">
        <v>296</v>
      </c>
      <c r="E2202" s="19"/>
      <c r="F2202" s="21" t="n">
        <v>1</v>
      </c>
      <c r="G2202" s="21" t="n">
        <v>4</v>
      </c>
      <c r="H2202" s="21"/>
      <c r="I2202" s="21"/>
      <c r="J2202" s="21"/>
      <c r="K2202" s="22" t="n">
        <f aca="false">INDEX('Porte Honorário'!B:D,MATCH(TabJud!D2202,'Porte Honorário'!A:A,0),1)</f>
        <v>709.46</v>
      </c>
      <c r="L2202" s="22" t="n">
        <f aca="false">ROUND(C2202*K2202,2)</f>
        <v>709.46</v>
      </c>
      <c r="M2202" s="22" t="n">
        <f aca="false">IF(E2202&gt;0,ROUND(E2202*'UCO e Filme'!$A$2,2),0)</f>
        <v>0</v>
      </c>
      <c r="N2202" s="22" t="n">
        <f aca="false">IF(I2202&gt;0,ROUND(I2202*'UCO e Filme'!$A$11,2),0)</f>
        <v>0</v>
      </c>
      <c r="O2202" s="22" t="n">
        <f aca="false">ROUND(L2202+M2202+N2202,2)</f>
        <v>709.46</v>
      </c>
    </row>
    <row r="2203" customFormat="false" ht="11.25" hidden="false" customHeight="true" outlineLevel="0" collapsed="false">
      <c r="A2203" s="17" t="n">
        <v>31009131</v>
      </c>
      <c r="B2203" s="17" t="s">
        <v>2228</v>
      </c>
      <c r="C2203" s="23" t="n">
        <v>1</v>
      </c>
      <c r="D2203" s="25" t="s">
        <v>247</v>
      </c>
      <c r="E2203" s="19"/>
      <c r="F2203" s="21" t="n">
        <v>1</v>
      </c>
      <c r="G2203" s="21" t="n">
        <v>3</v>
      </c>
      <c r="H2203" s="21"/>
      <c r="I2203" s="21"/>
      <c r="J2203" s="21"/>
      <c r="K2203" s="22" t="n">
        <f aca="false">INDEX('Porte Honorário'!B:D,MATCH(TabJud!D2203,'Porte Honorário'!A:A,0),1)</f>
        <v>542.33</v>
      </c>
      <c r="L2203" s="22" t="n">
        <f aca="false">ROUND(C2203*K2203,2)</f>
        <v>542.33</v>
      </c>
      <c r="M2203" s="22" t="n">
        <f aca="false">IF(E2203&gt;0,ROUND(E2203*'UCO e Filme'!$A$2,2),0)</f>
        <v>0</v>
      </c>
      <c r="N2203" s="22" t="n">
        <f aca="false">IF(I2203&gt;0,ROUND(I2203*'UCO e Filme'!$A$11,2),0)</f>
        <v>0</v>
      </c>
      <c r="O2203" s="22" t="n">
        <f aca="false">ROUND(L2203+M2203+N2203,2)</f>
        <v>542.33</v>
      </c>
    </row>
    <row r="2204" customFormat="false" ht="11.25" hidden="false" customHeight="true" outlineLevel="0" collapsed="false">
      <c r="A2204" s="17" t="n">
        <v>31009140</v>
      </c>
      <c r="B2204" s="17" t="s">
        <v>2229</v>
      </c>
      <c r="C2204" s="23" t="n">
        <v>1</v>
      </c>
      <c r="D2204" s="25" t="s">
        <v>296</v>
      </c>
      <c r="E2204" s="19"/>
      <c r="F2204" s="21" t="n">
        <v>2</v>
      </c>
      <c r="G2204" s="21" t="n">
        <v>3</v>
      </c>
      <c r="H2204" s="21"/>
      <c r="I2204" s="21"/>
      <c r="J2204" s="21"/>
      <c r="K2204" s="22" t="n">
        <f aca="false">INDEX('Porte Honorário'!B:D,MATCH(TabJud!D2204,'Porte Honorário'!A:A,0),1)</f>
        <v>709.46</v>
      </c>
      <c r="L2204" s="22" t="n">
        <f aca="false">ROUND(C2204*K2204,2)</f>
        <v>709.46</v>
      </c>
      <c r="M2204" s="22" t="n">
        <f aca="false">IF(E2204&gt;0,ROUND(E2204*'UCO e Filme'!$A$2,2),0)</f>
        <v>0</v>
      </c>
      <c r="N2204" s="22" t="n">
        <f aca="false">IF(I2204&gt;0,ROUND(I2204*'UCO e Filme'!$A$11,2),0)</f>
        <v>0</v>
      </c>
      <c r="O2204" s="22" t="n">
        <f aca="false">ROUND(L2204+M2204+N2204,2)</f>
        <v>709.46</v>
      </c>
    </row>
    <row r="2205" customFormat="false" ht="11.25" hidden="false" customHeight="true" outlineLevel="0" collapsed="false">
      <c r="A2205" s="17" t="n">
        <v>31009158</v>
      </c>
      <c r="B2205" s="17" t="s">
        <v>2230</v>
      </c>
      <c r="C2205" s="23" t="n">
        <v>1</v>
      </c>
      <c r="D2205" s="25" t="s">
        <v>296</v>
      </c>
      <c r="E2205" s="19"/>
      <c r="F2205" s="21" t="n">
        <v>1</v>
      </c>
      <c r="G2205" s="21" t="n">
        <v>3</v>
      </c>
      <c r="H2205" s="21"/>
      <c r="I2205" s="21"/>
      <c r="J2205" s="21"/>
      <c r="K2205" s="22" t="n">
        <f aca="false">INDEX('Porte Honorário'!B:D,MATCH(TabJud!D2205,'Porte Honorário'!A:A,0),1)</f>
        <v>709.46</v>
      </c>
      <c r="L2205" s="22" t="n">
        <f aca="false">ROUND(C2205*K2205,2)</f>
        <v>709.46</v>
      </c>
      <c r="M2205" s="22" t="n">
        <f aca="false">IF(E2205&gt;0,ROUND(E2205*'UCO e Filme'!$A$2,2),0)</f>
        <v>0</v>
      </c>
      <c r="N2205" s="22" t="n">
        <f aca="false">IF(I2205&gt;0,ROUND(I2205*'UCO e Filme'!$A$11,2),0)</f>
        <v>0</v>
      </c>
      <c r="O2205" s="22" t="n">
        <f aca="false">ROUND(L2205+M2205+N2205,2)</f>
        <v>709.46</v>
      </c>
    </row>
    <row r="2206" customFormat="false" ht="11.25" hidden="false" customHeight="true" outlineLevel="0" collapsed="false">
      <c r="A2206" s="17" t="n">
        <v>31009166</v>
      </c>
      <c r="B2206" s="17" t="s">
        <v>2231</v>
      </c>
      <c r="C2206" s="23" t="n">
        <v>1</v>
      </c>
      <c r="D2206" s="25" t="s">
        <v>141</v>
      </c>
      <c r="E2206" s="19"/>
      <c r="F2206" s="21" t="n">
        <v>1</v>
      </c>
      <c r="G2206" s="21" t="n">
        <v>2</v>
      </c>
      <c r="H2206" s="21"/>
      <c r="I2206" s="21"/>
      <c r="J2206" s="21"/>
      <c r="K2206" s="22" t="n">
        <f aca="false">INDEX('Porte Honorário'!B:D,MATCH(TabJud!D2206,'Porte Honorário'!A:A,0),1)</f>
        <v>334.24</v>
      </c>
      <c r="L2206" s="22" t="n">
        <f aca="false">ROUND(C2206*K2206,2)</f>
        <v>334.24</v>
      </c>
      <c r="M2206" s="22" t="n">
        <f aca="false">IF(E2206&gt;0,ROUND(E2206*'UCO e Filme'!$A$2,2),0)</f>
        <v>0</v>
      </c>
      <c r="N2206" s="22" t="n">
        <f aca="false">IF(I2206&gt;0,ROUND(I2206*'UCO e Filme'!$A$11,2),0)</f>
        <v>0</v>
      </c>
      <c r="O2206" s="22" t="n">
        <f aca="false">ROUND(L2206+M2206+N2206,2)</f>
        <v>334.24</v>
      </c>
    </row>
    <row r="2207" customFormat="false" ht="22.5" hidden="false" customHeight="true" outlineLevel="0" collapsed="false">
      <c r="A2207" s="17" t="n">
        <v>31009174</v>
      </c>
      <c r="B2207" s="17" t="s">
        <v>2232</v>
      </c>
      <c r="C2207" s="23" t="n">
        <v>1</v>
      </c>
      <c r="D2207" s="25" t="s">
        <v>247</v>
      </c>
      <c r="E2207" s="19"/>
      <c r="F2207" s="21" t="n">
        <v>1</v>
      </c>
      <c r="G2207" s="21" t="n">
        <v>4</v>
      </c>
      <c r="H2207" s="21"/>
      <c r="I2207" s="21"/>
      <c r="J2207" s="21"/>
      <c r="K2207" s="22" t="n">
        <f aca="false">INDEX('Porte Honorário'!B:D,MATCH(TabJud!D2207,'Porte Honorário'!A:A,0),1)</f>
        <v>542.33</v>
      </c>
      <c r="L2207" s="22" t="n">
        <f aca="false">ROUND(C2207*K2207,2)</f>
        <v>542.33</v>
      </c>
      <c r="M2207" s="22" t="n">
        <f aca="false">IF(E2207&gt;0,ROUND(E2207*'UCO e Filme'!$A$2,2),0)</f>
        <v>0</v>
      </c>
      <c r="N2207" s="22" t="n">
        <f aca="false">IF(I2207&gt;0,ROUND(I2207*'UCO e Filme'!$A$11,2),0)</f>
        <v>0</v>
      </c>
      <c r="O2207" s="22" t="n">
        <f aca="false">ROUND(L2207+M2207+N2207,2)</f>
        <v>542.33</v>
      </c>
    </row>
    <row r="2208" customFormat="false" ht="11.25" hidden="false" customHeight="true" outlineLevel="0" collapsed="false">
      <c r="A2208" s="17" t="n">
        <v>31009204</v>
      </c>
      <c r="B2208" s="17" t="s">
        <v>2233</v>
      </c>
      <c r="C2208" s="23" t="n">
        <v>1</v>
      </c>
      <c r="D2208" s="25" t="s">
        <v>368</v>
      </c>
      <c r="E2208" s="19"/>
      <c r="F2208" s="21" t="n">
        <v>2</v>
      </c>
      <c r="G2208" s="21" t="n">
        <v>5</v>
      </c>
      <c r="H2208" s="21"/>
      <c r="I2208" s="21"/>
      <c r="J2208" s="21"/>
      <c r="K2208" s="22" t="n">
        <f aca="false">INDEX('Porte Honorário'!B:D,MATCH(TabJud!D2208,'Porte Honorário'!A:A,0),1)</f>
        <v>1794.15</v>
      </c>
      <c r="L2208" s="22" t="n">
        <f aca="false">ROUND(C2208*K2208,2)</f>
        <v>1794.15</v>
      </c>
      <c r="M2208" s="22" t="n">
        <f aca="false">IF(E2208&gt;0,ROUND(E2208*'UCO e Filme'!$A$2,2),0)</f>
        <v>0</v>
      </c>
      <c r="N2208" s="22" t="n">
        <f aca="false">IF(I2208&gt;0,ROUND(I2208*'UCO e Filme'!$A$11,2),0)</f>
        <v>0</v>
      </c>
      <c r="O2208" s="22" t="n">
        <f aca="false">ROUND(L2208+M2208+N2208,2)</f>
        <v>1794.15</v>
      </c>
    </row>
    <row r="2209" customFormat="false" ht="22.5" hidden="false" customHeight="true" outlineLevel="0" collapsed="false">
      <c r="A2209" s="17" t="n">
        <v>31009220</v>
      </c>
      <c r="B2209" s="17" t="s">
        <v>2234</v>
      </c>
      <c r="C2209" s="23" t="n">
        <v>1</v>
      </c>
      <c r="D2209" s="25" t="s">
        <v>999</v>
      </c>
      <c r="E2209" s="19"/>
      <c r="F2209" s="21" t="n">
        <v>2</v>
      </c>
      <c r="G2209" s="21" t="n">
        <v>5</v>
      </c>
      <c r="H2209" s="21"/>
      <c r="I2209" s="21"/>
      <c r="J2209" s="21"/>
      <c r="K2209" s="22" t="n">
        <f aca="false">INDEX('Porte Honorário'!B:D,MATCH(TabJud!D2209,'Porte Honorário'!A:A,0),1)</f>
        <v>2449.52</v>
      </c>
      <c r="L2209" s="22" t="n">
        <f aca="false">ROUND(C2209*K2209,2)</f>
        <v>2449.52</v>
      </c>
      <c r="M2209" s="22" t="n">
        <f aca="false">IF(E2209&gt;0,ROUND(E2209*'UCO e Filme'!$A$2,2),0)</f>
        <v>0</v>
      </c>
      <c r="N2209" s="22" t="n">
        <f aca="false">IF(I2209&gt;0,ROUND(I2209*'UCO e Filme'!$A$11,2),0)</f>
        <v>0</v>
      </c>
      <c r="O2209" s="22" t="n">
        <f aca="false">ROUND(L2209+M2209+N2209,2)</f>
        <v>2449.52</v>
      </c>
    </row>
    <row r="2210" customFormat="false" ht="11.25" hidden="false" customHeight="true" outlineLevel="0" collapsed="false">
      <c r="A2210" s="17" t="n">
        <v>31009239</v>
      </c>
      <c r="B2210" s="17" t="s">
        <v>2235</v>
      </c>
      <c r="C2210" s="23" t="n">
        <v>1</v>
      </c>
      <c r="D2210" s="25" t="s">
        <v>449</v>
      </c>
      <c r="E2210" s="19"/>
      <c r="F2210" s="21" t="n">
        <v>2</v>
      </c>
      <c r="G2210" s="21" t="n">
        <v>3</v>
      </c>
      <c r="H2210" s="21"/>
      <c r="I2210" s="21"/>
      <c r="J2210" s="21"/>
      <c r="K2210" s="22" t="n">
        <f aca="false">INDEX('Porte Honorário'!B:D,MATCH(TabJud!D2210,'Porte Honorário'!A:A,0),1)</f>
        <v>1171.51</v>
      </c>
      <c r="L2210" s="22" t="n">
        <f aca="false">ROUND(C2210*K2210,2)</f>
        <v>1171.51</v>
      </c>
      <c r="M2210" s="22" t="n">
        <f aca="false">IF(E2210&gt;0,ROUND(E2210*'UCO e Filme'!$A$2,2),0)</f>
        <v>0</v>
      </c>
      <c r="N2210" s="22" t="n">
        <f aca="false">IF(I2210&gt;0,ROUND(I2210*'UCO e Filme'!$A$11,2),0)</f>
        <v>0</v>
      </c>
      <c r="O2210" s="22" t="n">
        <f aca="false">ROUND(L2210+M2210+N2210,2)</f>
        <v>1171.51</v>
      </c>
    </row>
    <row r="2211" customFormat="false" ht="11.25" hidden="false" customHeight="true" outlineLevel="0" collapsed="false">
      <c r="A2211" s="17" t="n">
        <v>31009247</v>
      </c>
      <c r="B2211" s="17" t="s">
        <v>2236</v>
      </c>
      <c r="C2211" s="23" t="n">
        <v>1</v>
      </c>
      <c r="D2211" s="25" t="s">
        <v>103</v>
      </c>
      <c r="E2211" s="19"/>
      <c r="F2211" s="21"/>
      <c r="G2211" s="21" t="n">
        <v>1</v>
      </c>
      <c r="H2211" s="21"/>
      <c r="I2211" s="21"/>
      <c r="J2211" s="21"/>
      <c r="K2211" s="22" t="n">
        <f aca="false">INDEX('Porte Honorário'!B:D,MATCH(TabJud!D2211,'Porte Honorário'!A:A,0),1)</f>
        <v>183.5</v>
      </c>
      <c r="L2211" s="22" t="n">
        <f aca="false">ROUND(C2211*K2211,2)</f>
        <v>183.5</v>
      </c>
      <c r="M2211" s="22" t="n">
        <f aca="false">IF(E2211&gt;0,ROUND(E2211*'UCO e Filme'!$A$2,2),0)</f>
        <v>0</v>
      </c>
      <c r="N2211" s="22" t="n">
        <f aca="false">IF(I2211&gt;0,ROUND(I2211*'UCO e Filme'!$A$11,2),0)</f>
        <v>0</v>
      </c>
      <c r="O2211" s="22" t="n">
        <f aca="false">ROUND(L2211+M2211+N2211,2)</f>
        <v>183.5</v>
      </c>
    </row>
    <row r="2212" customFormat="false" ht="11.25" hidden="false" customHeight="true" outlineLevel="0" collapsed="false">
      <c r="A2212" s="17" t="n">
        <v>31009255</v>
      </c>
      <c r="B2212" s="17" t="s">
        <v>2237</v>
      </c>
      <c r="C2212" s="23" t="n">
        <v>1</v>
      </c>
      <c r="D2212" s="25" t="s">
        <v>449</v>
      </c>
      <c r="E2212" s="19"/>
      <c r="F2212" s="21" t="n">
        <v>2</v>
      </c>
      <c r="G2212" s="21" t="n">
        <v>6</v>
      </c>
      <c r="H2212" s="21"/>
      <c r="I2212" s="21"/>
      <c r="J2212" s="21"/>
      <c r="K2212" s="22" t="n">
        <f aca="false">INDEX('Porte Honorário'!B:D,MATCH(TabJud!D2212,'Porte Honorário'!A:A,0),1)</f>
        <v>1171.51</v>
      </c>
      <c r="L2212" s="22" t="n">
        <f aca="false">ROUND(C2212*K2212,2)</f>
        <v>1171.51</v>
      </c>
      <c r="M2212" s="22" t="n">
        <f aca="false">IF(E2212&gt;0,ROUND(E2212*'UCO e Filme'!$A$2,2),0)</f>
        <v>0</v>
      </c>
      <c r="N2212" s="22" t="n">
        <f aca="false">IF(I2212&gt;0,ROUND(I2212*'UCO e Filme'!$A$11,2),0)</f>
        <v>0</v>
      </c>
      <c r="O2212" s="22" t="n">
        <f aca="false">ROUND(L2212+M2212+N2212,2)</f>
        <v>1171.51</v>
      </c>
    </row>
    <row r="2213" customFormat="false" ht="11.25" hidden="false" customHeight="true" outlineLevel="0" collapsed="false">
      <c r="A2213" s="17" t="n">
        <v>31009263</v>
      </c>
      <c r="B2213" s="17" t="s">
        <v>2238</v>
      </c>
      <c r="C2213" s="23" t="n">
        <v>1</v>
      </c>
      <c r="D2213" s="25" t="s">
        <v>73</v>
      </c>
      <c r="E2213" s="19"/>
      <c r="F2213" s="21" t="n">
        <v>1</v>
      </c>
      <c r="G2213" s="21" t="n">
        <v>2</v>
      </c>
      <c r="H2213" s="21"/>
      <c r="I2213" s="21"/>
      <c r="J2213" s="21"/>
      <c r="K2213" s="22" t="n">
        <f aca="false">INDEX('Porte Honorário'!B:D,MATCH(TabJud!D2213,'Porte Honorário'!A:A,0),1)</f>
        <v>360.46</v>
      </c>
      <c r="L2213" s="22" t="n">
        <f aca="false">ROUND(C2213*K2213,2)</f>
        <v>360.46</v>
      </c>
      <c r="M2213" s="22" t="n">
        <f aca="false">IF(E2213&gt;0,ROUND(E2213*'UCO e Filme'!$A$2,2),0)</f>
        <v>0</v>
      </c>
      <c r="N2213" s="22" t="n">
        <f aca="false">IF(I2213&gt;0,ROUND(I2213*'UCO e Filme'!$A$11,2),0)</f>
        <v>0</v>
      </c>
      <c r="O2213" s="22" t="n">
        <f aca="false">ROUND(L2213+M2213+N2213,2)</f>
        <v>360.46</v>
      </c>
    </row>
    <row r="2214" customFormat="false" ht="11.25" hidden="false" customHeight="true" outlineLevel="0" collapsed="false">
      <c r="A2214" s="17" t="n">
        <v>31009271</v>
      </c>
      <c r="B2214" s="17" t="s">
        <v>2239</v>
      </c>
      <c r="C2214" s="23" t="n">
        <v>1</v>
      </c>
      <c r="D2214" s="25" t="s">
        <v>337</v>
      </c>
      <c r="E2214" s="19"/>
      <c r="F2214" s="21" t="n">
        <v>1</v>
      </c>
      <c r="G2214" s="21" t="n">
        <v>3</v>
      </c>
      <c r="H2214" s="21"/>
      <c r="I2214" s="21"/>
      <c r="J2214" s="21"/>
      <c r="K2214" s="22" t="n">
        <f aca="false">INDEX('Porte Honorário'!B:D,MATCH(TabJud!D2214,'Porte Honorário'!A:A,0),1)</f>
        <v>417.82</v>
      </c>
      <c r="L2214" s="22" t="n">
        <f aca="false">ROUND(C2214*K2214,2)</f>
        <v>417.82</v>
      </c>
      <c r="M2214" s="22" t="n">
        <f aca="false">IF(E2214&gt;0,ROUND(E2214*'UCO e Filme'!$A$2,2),0)</f>
        <v>0</v>
      </c>
      <c r="N2214" s="22" t="n">
        <f aca="false">IF(I2214&gt;0,ROUND(I2214*'UCO e Filme'!$A$11,2),0)</f>
        <v>0</v>
      </c>
      <c r="O2214" s="22" t="n">
        <f aca="false">ROUND(L2214+M2214+N2214,2)</f>
        <v>417.82</v>
      </c>
    </row>
    <row r="2215" customFormat="false" ht="11.25" hidden="false" customHeight="true" outlineLevel="0" collapsed="false">
      <c r="A2215" s="17" t="n">
        <v>31009280</v>
      </c>
      <c r="B2215" s="17" t="s">
        <v>2240</v>
      </c>
      <c r="C2215" s="23" t="n">
        <v>1</v>
      </c>
      <c r="D2215" s="25" t="s">
        <v>385</v>
      </c>
      <c r="E2215" s="19"/>
      <c r="F2215" s="21" t="n">
        <v>1</v>
      </c>
      <c r="G2215" s="21" t="n">
        <v>2</v>
      </c>
      <c r="H2215" s="21"/>
      <c r="I2215" s="21"/>
      <c r="J2215" s="21"/>
      <c r="K2215" s="22" t="n">
        <f aca="false">INDEX('Porte Honorário'!B:D,MATCH(TabJud!D2215,'Porte Honorário'!A:A,0),1)</f>
        <v>766.81</v>
      </c>
      <c r="L2215" s="22" t="n">
        <f aca="false">ROUND(C2215*K2215,2)</f>
        <v>766.81</v>
      </c>
      <c r="M2215" s="22" t="n">
        <f aca="false">IF(E2215&gt;0,ROUND(E2215*'UCO e Filme'!$A$2,2),0)</f>
        <v>0</v>
      </c>
      <c r="N2215" s="22" t="n">
        <f aca="false">IF(I2215&gt;0,ROUND(I2215*'UCO e Filme'!$A$11,2),0)</f>
        <v>0</v>
      </c>
      <c r="O2215" s="22" t="n">
        <f aca="false">ROUND(L2215+M2215+N2215,2)</f>
        <v>766.81</v>
      </c>
    </row>
    <row r="2216" customFormat="false" ht="11.25" hidden="false" customHeight="true" outlineLevel="0" collapsed="false">
      <c r="A2216" s="17" t="n">
        <v>31009298</v>
      </c>
      <c r="B2216" s="17" t="s">
        <v>2241</v>
      </c>
      <c r="C2216" s="23" t="n">
        <v>1</v>
      </c>
      <c r="D2216" s="25" t="s">
        <v>337</v>
      </c>
      <c r="E2216" s="19"/>
      <c r="F2216" s="21" t="n">
        <v>1</v>
      </c>
      <c r="G2216" s="21" t="n">
        <v>3</v>
      </c>
      <c r="H2216" s="21"/>
      <c r="I2216" s="21"/>
      <c r="J2216" s="21"/>
      <c r="K2216" s="22" t="n">
        <f aca="false">INDEX('Porte Honorário'!B:D,MATCH(TabJud!D2216,'Porte Honorário'!A:A,0),1)</f>
        <v>417.82</v>
      </c>
      <c r="L2216" s="22" t="n">
        <f aca="false">ROUND(C2216*K2216,2)</f>
        <v>417.82</v>
      </c>
      <c r="M2216" s="22" t="n">
        <f aca="false">IF(E2216&gt;0,ROUND(E2216*'UCO e Filme'!$A$2,2),0)</f>
        <v>0</v>
      </c>
      <c r="N2216" s="22" t="n">
        <f aca="false">IF(I2216&gt;0,ROUND(I2216*'UCO e Filme'!$A$11,2),0)</f>
        <v>0</v>
      </c>
      <c r="O2216" s="22" t="n">
        <f aca="false">ROUND(L2216+M2216+N2216,2)</f>
        <v>417.82</v>
      </c>
    </row>
    <row r="2217" customFormat="false" ht="11.25" hidden="false" customHeight="true" outlineLevel="0" collapsed="false">
      <c r="A2217" s="17" t="n">
        <v>31009301</v>
      </c>
      <c r="B2217" s="17" t="s">
        <v>2242</v>
      </c>
      <c r="C2217" s="23" t="n">
        <v>1</v>
      </c>
      <c r="D2217" s="25" t="s">
        <v>262</v>
      </c>
      <c r="E2217" s="19"/>
      <c r="F2217" s="21" t="n">
        <v>1</v>
      </c>
      <c r="G2217" s="21" t="n">
        <v>4</v>
      </c>
      <c r="H2217" s="21"/>
      <c r="I2217" s="21"/>
      <c r="J2217" s="21"/>
      <c r="K2217" s="22" t="n">
        <f aca="false">INDEX('Porte Honorário'!B:D,MATCH(TabJud!D2217,'Porte Honorário'!A:A,0),1)</f>
        <v>1635.2</v>
      </c>
      <c r="L2217" s="22" t="n">
        <f aca="false">ROUND(C2217*K2217,2)</f>
        <v>1635.2</v>
      </c>
      <c r="M2217" s="22" t="n">
        <f aca="false">IF(E2217&gt;0,ROUND(E2217*'UCO e Filme'!$A$2,2),0)</f>
        <v>0</v>
      </c>
      <c r="N2217" s="22" t="n">
        <f aca="false">IF(I2217&gt;0,ROUND(I2217*'UCO e Filme'!$A$11,2),0)</f>
        <v>0</v>
      </c>
      <c r="O2217" s="22" t="n">
        <f aca="false">ROUND(L2217+M2217+N2217,2)</f>
        <v>1635.2</v>
      </c>
    </row>
    <row r="2218" customFormat="false" ht="11.25" hidden="false" customHeight="true" outlineLevel="0" collapsed="false">
      <c r="A2218" s="17" t="n">
        <v>31009310</v>
      </c>
      <c r="B2218" s="17" t="s">
        <v>2243</v>
      </c>
      <c r="C2218" s="23" t="n">
        <v>1</v>
      </c>
      <c r="D2218" s="25" t="s">
        <v>343</v>
      </c>
      <c r="E2218" s="19" t="n">
        <v>44.61</v>
      </c>
      <c r="F2218" s="21" t="n">
        <v>2</v>
      </c>
      <c r="G2218" s="21" t="n">
        <v>5</v>
      </c>
      <c r="H2218" s="21"/>
      <c r="I2218" s="21"/>
      <c r="J2218" s="21"/>
      <c r="K2218" s="22" t="n">
        <f aca="false">INDEX('Porte Honorário'!B:D,MATCH(TabJud!D2218,'Porte Honorário'!A:A,0),1)</f>
        <v>909.36</v>
      </c>
      <c r="L2218" s="22" t="n">
        <f aca="false">ROUND(C2218*K2218,2)</f>
        <v>909.36</v>
      </c>
      <c r="M2218" s="22" t="n">
        <f aca="false">IF(E2218&gt;0,ROUND(E2218*'UCO e Filme'!$A$2,2),0)</f>
        <v>841.34</v>
      </c>
      <c r="N2218" s="22" t="n">
        <f aca="false">IF(I2218&gt;0,ROUND(I2218*'UCO e Filme'!$A$11,2),0)</f>
        <v>0</v>
      </c>
      <c r="O2218" s="22" t="n">
        <f aca="false">ROUND(L2218+M2218+N2218,2)</f>
        <v>1750.7</v>
      </c>
    </row>
    <row r="2219" customFormat="false" ht="11.25" hidden="false" customHeight="true" outlineLevel="0" collapsed="false">
      <c r="A2219" s="17" t="n">
        <v>31009328</v>
      </c>
      <c r="B2219" s="17" t="s">
        <v>2244</v>
      </c>
      <c r="C2219" s="23" t="n">
        <v>1</v>
      </c>
      <c r="D2219" s="25" t="s">
        <v>264</v>
      </c>
      <c r="E2219" s="19" t="n">
        <v>36.5</v>
      </c>
      <c r="F2219" s="21" t="n">
        <v>1</v>
      </c>
      <c r="G2219" s="21" t="n">
        <v>5</v>
      </c>
      <c r="H2219" s="21"/>
      <c r="I2219" s="21"/>
      <c r="J2219" s="21"/>
      <c r="K2219" s="22" t="n">
        <f aca="false">INDEX('Porte Honorário'!B:D,MATCH(TabJud!D2219,'Porte Honorário'!A:A,0),1)</f>
        <v>852.02</v>
      </c>
      <c r="L2219" s="22" t="n">
        <f aca="false">ROUND(C2219*K2219,2)</f>
        <v>852.02</v>
      </c>
      <c r="M2219" s="22" t="n">
        <f aca="false">IF(E2219&gt;0,ROUND(E2219*'UCO e Filme'!$A$2,2),0)</f>
        <v>688.39</v>
      </c>
      <c r="N2219" s="22" t="n">
        <f aca="false">IF(I2219&gt;0,ROUND(I2219*'UCO e Filme'!$A$11,2),0)</f>
        <v>0</v>
      </c>
      <c r="O2219" s="22" t="n">
        <f aca="false">ROUND(L2219+M2219+N2219,2)</f>
        <v>1540.41</v>
      </c>
    </row>
    <row r="2220" customFormat="false" ht="11.25" hidden="false" customHeight="true" outlineLevel="0" collapsed="false">
      <c r="A2220" s="17" t="n">
        <v>31009336</v>
      </c>
      <c r="B2220" s="17" t="s">
        <v>2245</v>
      </c>
      <c r="C2220" s="23" t="n">
        <v>1</v>
      </c>
      <c r="D2220" s="25" t="s">
        <v>600</v>
      </c>
      <c r="E2220" s="19" t="n">
        <v>24.33</v>
      </c>
      <c r="F2220" s="21" t="n">
        <v>1</v>
      </c>
      <c r="G2220" s="21" t="n">
        <v>5</v>
      </c>
      <c r="H2220" s="21"/>
      <c r="I2220" s="21"/>
      <c r="J2220" s="21"/>
      <c r="K2220" s="22" t="n">
        <f aca="false">INDEX('Porte Honorário'!B:D,MATCH(TabJud!D2220,'Porte Honorário'!A:A,0),1)</f>
        <v>599.66</v>
      </c>
      <c r="L2220" s="22" t="n">
        <f aca="false">ROUND(C2220*K2220,2)</f>
        <v>599.66</v>
      </c>
      <c r="M2220" s="22" t="n">
        <f aca="false">IF(E2220&gt;0,ROUND(E2220*'UCO e Filme'!$A$2,2),0)</f>
        <v>458.86</v>
      </c>
      <c r="N2220" s="22" t="n">
        <f aca="false">IF(I2220&gt;0,ROUND(I2220*'UCO e Filme'!$A$11,2),0)</f>
        <v>0</v>
      </c>
      <c r="O2220" s="22" t="n">
        <f aca="false">ROUND(L2220+M2220+N2220,2)</f>
        <v>1058.52</v>
      </c>
    </row>
    <row r="2221" customFormat="false" ht="11.25" hidden="false" customHeight="true" outlineLevel="0" collapsed="false">
      <c r="A2221" s="17" t="n">
        <v>31009344</v>
      </c>
      <c r="B2221" s="17" t="s">
        <v>2246</v>
      </c>
      <c r="C2221" s="23" t="n">
        <v>1</v>
      </c>
      <c r="D2221" s="25" t="s">
        <v>264</v>
      </c>
      <c r="E2221" s="19" t="n">
        <v>30.41</v>
      </c>
      <c r="F2221" s="21" t="n">
        <v>1</v>
      </c>
      <c r="G2221" s="21" t="n">
        <v>5</v>
      </c>
      <c r="H2221" s="21"/>
      <c r="I2221" s="21"/>
      <c r="J2221" s="21"/>
      <c r="K2221" s="22" t="n">
        <f aca="false">INDEX('Porte Honorário'!B:D,MATCH(TabJud!D2221,'Porte Honorário'!A:A,0),1)</f>
        <v>852.02</v>
      </c>
      <c r="L2221" s="22" t="n">
        <f aca="false">ROUND(C2221*K2221,2)</f>
        <v>852.02</v>
      </c>
      <c r="M2221" s="22" t="n">
        <f aca="false">IF(E2221&gt;0,ROUND(E2221*'UCO e Filme'!$A$2,2),0)</f>
        <v>573.53</v>
      </c>
      <c r="N2221" s="22" t="n">
        <f aca="false">IF(I2221&gt;0,ROUND(I2221*'UCO e Filme'!$A$11,2),0)</f>
        <v>0</v>
      </c>
      <c r="O2221" s="22" t="n">
        <f aca="false">ROUND(L2221+M2221+N2221,2)</f>
        <v>1425.55</v>
      </c>
    </row>
    <row r="2222" customFormat="false" ht="22.5" hidden="false" customHeight="true" outlineLevel="0" collapsed="false">
      <c r="A2222" s="17" t="n">
        <v>31009352</v>
      </c>
      <c r="B2222" s="17" t="s">
        <v>2247</v>
      </c>
      <c r="C2222" s="23" t="n">
        <v>1</v>
      </c>
      <c r="D2222" s="25" t="s">
        <v>310</v>
      </c>
      <c r="E2222" s="19" t="n">
        <v>30.41</v>
      </c>
      <c r="F2222" s="21" t="n">
        <v>1</v>
      </c>
      <c r="G2222" s="21" t="n">
        <v>5</v>
      </c>
      <c r="H2222" s="21"/>
      <c r="I2222" s="21"/>
      <c r="J2222" s="21"/>
      <c r="K2222" s="22" t="n">
        <f aca="false">INDEX('Porte Honorário'!B:D,MATCH(TabJud!D2222,'Porte Honorário'!A:A,0),1)</f>
        <v>802.86</v>
      </c>
      <c r="L2222" s="22" t="n">
        <f aca="false">ROUND(C2222*K2222,2)</f>
        <v>802.86</v>
      </c>
      <c r="M2222" s="22" t="n">
        <f aca="false">IF(E2222&gt;0,ROUND(E2222*'UCO e Filme'!$A$2,2),0)</f>
        <v>573.53</v>
      </c>
      <c r="N2222" s="22" t="n">
        <f aca="false">IF(I2222&gt;0,ROUND(I2222*'UCO e Filme'!$A$11,2),0)</f>
        <v>0</v>
      </c>
      <c r="O2222" s="22" t="n">
        <f aca="false">ROUND(L2222+M2222+N2222,2)</f>
        <v>1376.39</v>
      </c>
    </row>
    <row r="2223" customFormat="false" ht="11.25" hidden="false" customHeight="true" outlineLevel="0" collapsed="false">
      <c r="A2223" s="17" t="n">
        <v>31009360</v>
      </c>
      <c r="B2223" s="17" t="s">
        <v>2248</v>
      </c>
      <c r="C2223" s="23" t="n">
        <v>1</v>
      </c>
      <c r="D2223" s="25" t="s">
        <v>600</v>
      </c>
      <c r="E2223" s="19"/>
      <c r="F2223" s="21" t="n">
        <v>1</v>
      </c>
      <c r="G2223" s="21" t="n">
        <v>2</v>
      </c>
      <c r="H2223" s="21"/>
      <c r="I2223" s="21"/>
      <c r="J2223" s="21"/>
      <c r="K2223" s="22" t="n">
        <f aca="false">INDEX('Porte Honorário'!B:D,MATCH(TabJud!D2223,'Porte Honorário'!A:A,0),1)</f>
        <v>599.66</v>
      </c>
      <c r="L2223" s="22" t="n">
        <f aca="false">ROUND(C2223*K2223,2)</f>
        <v>599.66</v>
      </c>
      <c r="M2223" s="22" t="n">
        <f aca="false">IF(E2223&gt;0,ROUND(E2223*'UCO e Filme'!$A$2,2),0)</f>
        <v>0</v>
      </c>
      <c r="N2223" s="22" t="n">
        <f aca="false">IF(I2223&gt;0,ROUND(I2223*'UCO e Filme'!$A$11,2),0)</f>
        <v>0</v>
      </c>
      <c r="O2223" s="22" t="n">
        <f aca="false">ROUND(L2223+M2223+N2223,2)</f>
        <v>599.66</v>
      </c>
    </row>
    <row r="2224" customFormat="false" ht="30.95" hidden="false" customHeight="true" outlineLevel="0" collapsed="false">
      <c r="A2224" s="14" t="s">
        <v>2249</v>
      </c>
      <c r="B2224" s="14"/>
      <c r="C2224" s="14"/>
      <c r="D2224" s="14"/>
      <c r="E2224" s="14"/>
      <c r="F2224" s="14"/>
      <c r="G2224" s="14"/>
      <c r="H2224" s="14"/>
      <c r="I2224" s="14"/>
      <c r="J2224" s="14"/>
      <c r="K2224" s="14"/>
      <c r="L2224" s="14"/>
      <c r="M2224" s="14"/>
      <c r="N2224" s="14"/>
      <c r="O2224" s="14"/>
    </row>
    <row r="2225" customFormat="false" ht="27.75" hidden="false" customHeight="true" outlineLevel="0" collapsed="false">
      <c r="A2225" s="17" t="n">
        <v>31101011</v>
      </c>
      <c r="B2225" s="17" t="s">
        <v>2250</v>
      </c>
      <c r="C2225" s="23" t="n">
        <v>1</v>
      </c>
      <c r="D2225" s="25" t="s">
        <v>337</v>
      </c>
      <c r="E2225" s="19"/>
      <c r="F2225" s="21" t="n">
        <v>1</v>
      </c>
      <c r="G2225" s="21" t="n">
        <v>3</v>
      </c>
      <c r="H2225" s="21"/>
      <c r="I2225" s="21"/>
      <c r="J2225" s="21"/>
      <c r="K2225" s="22" t="n">
        <f aca="false">INDEX('Porte Honorário'!B:D,MATCH(TabJud!D2225,'Porte Honorário'!A:A,0),1)</f>
        <v>417.82</v>
      </c>
      <c r="L2225" s="22" t="n">
        <f aca="false">ROUND(C2225*K2225,2)</f>
        <v>417.82</v>
      </c>
      <c r="M2225" s="22" t="n">
        <f aca="false">IF(E2225&gt;0,ROUND(E2225*'UCO e Filme'!$A$2,2),0)</f>
        <v>0</v>
      </c>
      <c r="N2225" s="22" t="n">
        <f aca="false">IF(I2225&gt;0,ROUND(I2225*'UCO e Filme'!$A$11,2),0)</f>
        <v>0</v>
      </c>
      <c r="O2225" s="22" t="n">
        <f aca="false">ROUND(L2225+M2225+N2225,2)</f>
        <v>417.82</v>
      </c>
    </row>
    <row r="2226" customFormat="false" ht="11.25" hidden="false" customHeight="true" outlineLevel="0" collapsed="false">
      <c r="A2226" s="17" t="n">
        <v>31101020</v>
      </c>
      <c r="B2226" s="17" t="s">
        <v>2251</v>
      </c>
      <c r="C2226" s="23" t="n">
        <v>1</v>
      </c>
      <c r="D2226" s="25" t="s">
        <v>337</v>
      </c>
      <c r="E2226" s="19"/>
      <c r="F2226" s="21" t="n">
        <v>1</v>
      </c>
      <c r="G2226" s="21" t="n">
        <v>3</v>
      </c>
      <c r="H2226" s="21"/>
      <c r="I2226" s="21"/>
      <c r="J2226" s="21"/>
      <c r="K2226" s="22" t="n">
        <f aca="false">INDEX('Porte Honorário'!B:D,MATCH(TabJud!D2226,'Porte Honorário'!A:A,0),1)</f>
        <v>417.82</v>
      </c>
      <c r="L2226" s="22" t="n">
        <f aca="false">ROUND(C2226*K2226,2)</f>
        <v>417.82</v>
      </c>
      <c r="M2226" s="22" t="n">
        <f aca="false">IF(E2226&gt;0,ROUND(E2226*'UCO e Filme'!$A$2,2),0)</f>
        <v>0</v>
      </c>
      <c r="N2226" s="22" t="n">
        <f aca="false">IF(I2226&gt;0,ROUND(I2226*'UCO e Filme'!$A$11,2),0)</f>
        <v>0</v>
      </c>
      <c r="O2226" s="22" t="n">
        <f aca="false">ROUND(L2226+M2226+N2226,2)</f>
        <v>417.82</v>
      </c>
    </row>
    <row r="2227" customFormat="false" ht="11.25" hidden="false" customHeight="true" outlineLevel="0" collapsed="false">
      <c r="A2227" s="17" t="n">
        <v>31101038</v>
      </c>
      <c r="B2227" s="17" t="s">
        <v>2252</v>
      </c>
      <c r="C2227" s="23" t="n">
        <v>1</v>
      </c>
      <c r="D2227" s="25" t="s">
        <v>449</v>
      </c>
      <c r="E2227" s="19"/>
      <c r="F2227" s="21" t="n">
        <v>2</v>
      </c>
      <c r="G2227" s="21" t="n">
        <v>6</v>
      </c>
      <c r="H2227" s="21"/>
      <c r="I2227" s="21"/>
      <c r="J2227" s="21"/>
      <c r="K2227" s="22" t="n">
        <f aca="false">INDEX('Porte Honorário'!B:D,MATCH(TabJud!D2227,'Porte Honorário'!A:A,0),1)</f>
        <v>1171.51</v>
      </c>
      <c r="L2227" s="22" t="n">
        <f aca="false">ROUND(C2227*K2227,2)</f>
        <v>1171.51</v>
      </c>
      <c r="M2227" s="22" t="n">
        <f aca="false">IF(E2227&gt;0,ROUND(E2227*'UCO e Filme'!$A$2,2),0)</f>
        <v>0</v>
      </c>
      <c r="N2227" s="22" t="n">
        <f aca="false">IF(I2227&gt;0,ROUND(I2227*'UCO e Filme'!$A$11,2),0)</f>
        <v>0</v>
      </c>
      <c r="O2227" s="22" t="n">
        <f aca="false">ROUND(L2227+M2227+N2227,2)</f>
        <v>1171.51</v>
      </c>
    </row>
    <row r="2228" customFormat="false" ht="11.25" hidden="false" customHeight="true" outlineLevel="0" collapsed="false">
      <c r="A2228" s="17" t="n">
        <v>31101046</v>
      </c>
      <c r="B2228" s="17" t="s">
        <v>2253</v>
      </c>
      <c r="C2228" s="23" t="n">
        <v>1</v>
      </c>
      <c r="D2228" s="25" t="s">
        <v>343</v>
      </c>
      <c r="E2228" s="19"/>
      <c r="F2228" s="21" t="n">
        <v>2</v>
      </c>
      <c r="G2228" s="21" t="n">
        <v>5</v>
      </c>
      <c r="H2228" s="21"/>
      <c r="I2228" s="21"/>
      <c r="J2228" s="21"/>
      <c r="K2228" s="22" t="n">
        <f aca="false">INDEX('Porte Honorário'!B:D,MATCH(TabJud!D2228,'Porte Honorário'!A:A,0),1)</f>
        <v>909.36</v>
      </c>
      <c r="L2228" s="22" t="n">
        <f aca="false">ROUND(C2228*K2228,2)</f>
        <v>909.36</v>
      </c>
      <c r="M2228" s="22" t="n">
        <f aca="false">IF(E2228&gt;0,ROUND(E2228*'UCO e Filme'!$A$2,2),0)</f>
        <v>0</v>
      </c>
      <c r="N2228" s="22" t="n">
        <f aca="false">IF(I2228&gt;0,ROUND(I2228*'UCO e Filme'!$A$11,2),0)</f>
        <v>0</v>
      </c>
      <c r="O2228" s="22" t="n">
        <f aca="false">ROUND(L2228+M2228+N2228,2)</f>
        <v>909.36</v>
      </c>
    </row>
    <row r="2229" customFormat="false" ht="11.25" hidden="false" customHeight="true" outlineLevel="0" collapsed="false">
      <c r="A2229" s="17" t="n">
        <v>31101054</v>
      </c>
      <c r="B2229" s="17" t="s">
        <v>2254</v>
      </c>
      <c r="C2229" s="23" t="n">
        <v>1</v>
      </c>
      <c r="D2229" s="25" t="s">
        <v>296</v>
      </c>
      <c r="E2229" s="19"/>
      <c r="F2229" s="21" t="n">
        <v>1</v>
      </c>
      <c r="G2229" s="21" t="n">
        <v>4</v>
      </c>
      <c r="H2229" s="21"/>
      <c r="I2229" s="21"/>
      <c r="J2229" s="21"/>
      <c r="K2229" s="22" t="n">
        <f aca="false">INDEX('Porte Honorário'!B:D,MATCH(TabJud!D2229,'Porte Honorário'!A:A,0),1)</f>
        <v>709.46</v>
      </c>
      <c r="L2229" s="22" t="n">
        <f aca="false">ROUND(C2229*K2229,2)</f>
        <v>709.46</v>
      </c>
      <c r="M2229" s="22" t="n">
        <f aca="false">IF(E2229&gt;0,ROUND(E2229*'UCO e Filme'!$A$2,2),0)</f>
        <v>0</v>
      </c>
      <c r="N2229" s="22" t="n">
        <f aca="false">IF(I2229&gt;0,ROUND(I2229*'UCO e Filme'!$A$11,2),0)</f>
        <v>0</v>
      </c>
      <c r="O2229" s="22" t="n">
        <f aca="false">ROUND(L2229+M2229+N2229,2)</f>
        <v>709.46</v>
      </c>
    </row>
    <row r="2230" customFormat="false" ht="11.25" hidden="false" customHeight="true" outlineLevel="0" collapsed="false">
      <c r="A2230" s="17" t="n">
        <v>31101062</v>
      </c>
      <c r="B2230" s="17" t="s">
        <v>2255</v>
      </c>
      <c r="C2230" s="23" t="n">
        <v>1</v>
      </c>
      <c r="D2230" s="25" t="s">
        <v>1691</v>
      </c>
      <c r="E2230" s="19"/>
      <c r="F2230" s="21" t="n">
        <v>2</v>
      </c>
      <c r="G2230" s="21" t="n">
        <v>8</v>
      </c>
      <c r="H2230" s="21"/>
      <c r="I2230" s="21"/>
      <c r="J2230" s="21"/>
      <c r="K2230" s="22" t="n">
        <f aca="false">INDEX('Porte Honorário'!B:D,MATCH(TabJud!D2230,'Porte Honorário'!A:A,0),1)</f>
        <v>3965.11</v>
      </c>
      <c r="L2230" s="22" t="n">
        <f aca="false">ROUND(C2230*K2230,2)</f>
        <v>3965.11</v>
      </c>
      <c r="M2230" s="22" t="n">
        <f aca="false">IF(E2230&gt;0,ROUND(E2230*'UCO e Filme'!$A$2,2),0)</f>
        <v>0</v>
      </c>
      <c r="N2230" s="22" t="n">
        <f aca="false">IF(I2230&gt;0,ROUND(I2230*'UCO e Filme'!$A$11,2),0)</f>
        <v>0</v>
      </c>
      <c r="O2230" s="22" t="n">
        <f aca="false">ROUND(L2230+M2230+N2230,2)</f>
        <v>3965.11</v>
      </c>
    </row>
    <row r="2231" customFormat="false" ht="11.25" hidden="false" customHeight="true" outlineLevel="0" collapsed="false">
      <c r="A2231" s="17" t="n">
        <v>31101070</v>
      </c>
      <c r="B2231" s="17" t="s">
        <v>2256</v>
      </c>
      <c r="C2231" s="23" t="n">
        <v>1</v>
      </c>
      <c r="D2231" s="25" t="s">
        <v>310</v>
      </c>
      <c r="E2231" s="19"/>
      <c r="F2231" s="21" t="n">
        <v>1</v>
      </c>
      <c r="G2231" s="21" t="n">
        <v>3</v>
      </c>
      <c r="H2231" s="21"/>
      <c r="I2231" s="21"/>
      <c r="J2231" s="21"/>
      <c r="K2231" s="22" t="n">
        <f aca="false">INDEX('Porte Honorário'!B:D,MATCH(TabJud!D2231,'Porte Honorário'!A:A,0),1)</f>
        <v>802.86</v>
      </c>
      <c r="L2231" s="22" t="n">
        <f aca="false">ROUND(C2231*K2231,2)</f>
        <v>802.86</v>
      </c>
      <c r="M2231" s="22" t="n">
        <f aca="false">IF(E2231&gt;0,ROUND(E2231*'UCO e Filme'!$A$2,2),0)</f>
        <v>0</v>
      </c>
      <c r="N2231" s="22" t="n">
        <f aca="false">IF(I2231&gt;0,ROUND(I2231*'UCO e Filme'!$A$11,2),0)</f>
        <v>0</v>
      </c>
      <c r="O2231" s="22" t="n">
        <f aca="false">ROUND(L2231+M2231+N2231,2)</f>
        <v>802.86</v>
      </c>
    </row>
    <row r="2232" customFormat="false" ht="11.25" hidden="false" customHeight="true" outlineLevel="0" collapsed="false">
      <c r="A2232" s="17" t="n">
        <v>31101089</v>
      </c>
      <c r="B2232" s="17" t="s">
        <v>2257</v>
      </c>
      <c r="C2232" s="23" t="n">
        <v>1</v>
      </c>
      <c r="D2232" s="25" t="s">
        <v>251</v>
      </c>
      <c r="E2232" s="19"/>
      <c r="F2232" s="21"/>
      <c r="G2232" s="21" t="n">
        <v>1</v>
      </c>
      <c r="H2232" s="21"/>
      <c r="I2232" s="21"/>
      <c r="J2232" s="21"/>
      <c r="K2232" s="22" t="n">
        <f aca="false">INDEX('Porte Honorário'!B:D,MATCH(TabJud!D2232,'Porte Honorário'!A:A,0),1)</f>
        <v>275.28</v>
      </c>
      <c r="L2232" s="22" t="n">
        <f aca="false">ROUND(C2232*K2232,2)</f>
        <v>275.28</v>
      </c>
      <c r="M2232" s="22" t="n">
        <f aca="false">IF(E2232&gt;0,ROUND(E2232*'UCO e Filme'!$A$2,2),0)</f>
        <v>0</v>
      </c>
      <c r="N2232" s="22" t="n">
        <f aca="false">IF(I2232&gt;0,ROUND(I2232*'UCO e Filme'!$A$11,2),0)</f>
        <v>0</v>
      </c>
      <c r="O2232" s="22" t="n">
        <f aca="false">ROUND(L2232+M2232+N2232,2)</f>
        <v>275.28</v>
      </c>
    </row>
    <row r="2233" customFormat="false" ht="11.25" hidden="false" customHeight="true" outlineLevel="0" collapsed="false">
      <c r="A2233" s="17" t="n">
        <v>31101097</v>
      </c>
      <c r="B2233" s="17" t="s">
        <v>2258</v>
      </c>
      <c r="C2233" s="23" t="n">
        <v>1</v>
      </c>
      <c r="D2233" s="25" t="s">
        <v>449</v>
      </c>
      <c r="E2233" s="19" t="n">
        <v>47.16</v>
      </c>
      <c r="F2233" s="21" t="n">
        <v>2</v>
      </c>
      <c r="G2233" s="21" t="n">
        <v>5</v>
      </c>
      <c r="H2233" s="21"/>
      <c r="I2233" s="21"/>
      <c r="J2233" s="21"/>
      <c r="K2233" s="22" t="n">
        <f aca="false">INDEX('Porte Honorário'!B:D,MATCH(TabJud!D2233,'Porte Honorário'!A:A,0),1)</f>
        <v>1171.51</v>
      </c>
      <c r="L2233" s="22" t="n">
        <f aca="false">ROUND(C2233*K2233,2)</f>
        <v>1171.51</v>
      </c>
      <c r="M2233" s="22" t="n">
        <f aca="false">IF(E2233&gt;0,ROUND(E2233*'UCO e Filme'!$A$2,2),0)</f>
        <v>889.44</v>
      </c>
      <c r="N2233" s="22" t="n">
        <f aca="false">IF(I2233&gt;0,ROUND(I2233*'UCO e Filme'!$A$11,2),0)</f>
        <v>0</v>
      </c>
      <c r="O2233" s="22" t="n">
        <f aca="false">ROUND(L2233+M2233+N2233,2)</f>
        <v>2060.95</v>
      </c>
    </row>
    <row r="2234" customFormat="false" ht="11.25" hidden="false" customHeight="true" outlineLevel="0" collapsed="false">
      <c r="A2234" s="17" t="n">
        <v>31101100</v>
      </c>
      <c r="B2234" s="17" t="s">
        <v>2259</v>
      </c>
      <c r="C2234" s="23" t="n">
        <v>1</v>
      </c>
      <c r="D2234" s="25" t="s">
        <v>264</v>
      </c>
      <c r="E2234" s="19"/>
      <c r="F2234" s="21" t="n">
        <v>1</v>
      </c>
      <c r="G2234" s="21" t="n">
        <v>5</v>
      </c>
      <c r="H2234" s="21"/>
      <c r="I2234" s="21"/>
      <c r="J2234" s="21"/>
      <c r="K2234" s="22" t="n">
        <f aca="false">INDEX('Porte Honorário'!B:D,MATCH(TabJud!D2234,'Porte Honorário'!A:A,0),1)</f>
        <v>852.02</v>
      </c>
      <c r="L2234" s="22" t="n">
        <f aca="false">ROUND(C2234*K2234,2)</f>
        <v>852.02</v>
      </c>
      <c r="M2234" s="22" t="n">
        <f aca="false">IF(E2234&gt;0,ROUND(E2234*'UCO e Filme'!$A$2,2),0)</f>
        <v>0</v>
      </c>
      <c r="N2234" s="22" t="n">
        <f aca="false">IF(I2234&gt;0,ROUND(I2234*'UCO e Filme'!$A$11,2),0)</f>
        <v>0</v>
      </c>
      <c r="O2234" s="22" t="n">
        <f aca="false">ROUND(L2234+M2234+N2234,2)</f>
        <v>852.02</v>
      </c>
    </row>
    <row r="2235" customFormat="false" ht="11.25" hidden="false" customHeight="true" outlineLevel="0" collapsed="false">
      <c r="A2235" s="17" t="n">
        <v>31101119</v>
      </c>
      <c r="B2235" s="17" t="s">
        <v>2260</v>
      </c>
      <c r="C2235" s="23" t="n">
        <v>1</v>
      </c>
      <c r="D2235" s="25" t="s">
        <v>73</v>
      </c>
      <c r="E2235" s="19"/>
      <c r="F2235" s="21" t="n">
        <v>2</v>
      </c>
      <c r="G2235" s="21" t="n">
        <v>3</v>
      </c>
      <c r="H2235" s="21"/>
      <c r="I2235" s="21"/>
      <c r="J2235" s="21"/>
      <c r="K2235" s="22" t="n">
        <f aca="false">INDEX('Porte Honorário'!B:D,MATCH(TabJud!D2235,'Porte Honorário'!A:A,0),1)</f>
        <v>360.46</v>
      </c>
      <c r="L2235" s="22" t="n">
        <f aca="false">ROUND(C2235*K2235,2)</f>
        <v>360.46</v>
      </c>
      <c r="M2235" s="22" t="n">
        <f aca="false">IF(E2235&gt;0,ROUND(E2235*'UCO e Filme'!$A$2,2),0)</f>
        <v>0</v>
      </c>
      <c r="N2235" s="22" t="n">
        <f aca="false">IF(I2235&gt;0,ROUND(I2235*'UCO e Filme'!$A$11,2),0)</f>
        <v>0</v>
      </c>
      <c r="O2235" s="22" t="n">
        <f aca="false">ROUND(L2235+M2235+N2235,2)</f>
        <v>360.46</v>
      </c>
    </row>
    <row r="2236" customFormat="false" ht="11.25" hidden="false" customHeight="true" outlineLevel="0" collapsed="false">
      <c r="A2236" s="17" t="n">
        <v>31101127</v>
      </c>
      <c r="B2236" s="17" t="s">
        <v>2261</v>
      </c>
      <c r="C2236" s="23" t="n">
        <v>1</v>
      </c>
      <c r="D2236" s="25" t="s">
        <v>247</v>
      </c>
      <c r="E2236" s="19"/>
      <c r="F2236" s="21" t="n">
        <v>2</v>
      </c>
      <c r="G2236" s="21" t="n">
        <v>3</v>
      </c>
      <c r="H2236" s="21"/>
      <c r="I2236" s="21"/>
      <c r="J2236" s="21"/>
      <c r="K2236" s="22" t="n">
        <f aca="false">INDEX('Porte Honorário'!B:D,MATCH(TabJud!D2236,'Porte Honorário'!A:A,0),1)</f>
        <v>542.33</v>
      </c>
      <c r="L2236" s="22" t="n">
        <f aca="false">ROUND(C2236*K2236,2)</f>
        <v>542.33</v>
      </c>
      <c r="M2236" s="22" t="n">
        <f aca="false">IF(E2236&gt;0,ROUND(E2236*'UCO e Filme'!$A$2,2),0)</f>
        <v>0</v>
      </c>
      <c r="N2236" s="22" t="n">
        <f aca="false">IF(I2236&gt;0,ROUND(I2236*'UCO e Filme'!$A$11,2),0)</f>
        <v>0</v>
      </c>
      <c r="O2236" s="22" t="n">
        <f aca="false">ROUND(L2236+M2236+N2236,2)</f>
        <v>542.33</v>
      </c>
    </row>
    <row r="2237" customFormat="false" ht="11.25" hidden="false" customHeight="true" outlineLevel="0" collapsed="false">
      <c r="A2237" s="17" t="n">
        <v>31101135</v>
      </c>
      <c r="B2237" s="17" t="s">
        <v>2262</v>
      </c>
      <c r="C2237" s="23" t="n">
        <v>1</v>
      </c>
      <c r="D2237" s="25" t="s">
        <v>310</v>
      </c>
      <c r="E2237" s="19"/>
      <c r="F2237" s="21" t="n">
        <v>1</v>
      </c>
      <c r="G2237" s="21" t="n">
        <v>3</v>
      </c>
      <c r="H2237" s="21"/>
      <c r="I2237" s="21"/>
      <c r="J2237" s="21"/>
      <c r="K2237" s="22" t="n">
        <f aca="false">INDEX('Porte Honorário'!B:D,MATCH(TabJud!D2237,'Porte Honorário'!A:A,0),1)</f>
        <v>802.86</v>
      </c>
      <c r="L2237" s="22" t="n">
        <f aca="false">ROUND(C2237*K2237,2)</f>
        <v>802.86</v>
      </c>
      <c r="M2237" s="22" t="n">
        <f aca="false">IF(E2237&gt;0,ROUND(E2237*'UCO e Filme'!$A$2,2),0)</f>
        <v>0</v>
      </c>
      <c r="N2237" s="22" t="n">
        <f aca="false">IF(I2237&gt;0,ROUND(I2237*'UCO e Filme'!$A$11,2),0)</f>
        <v>0</v>
      </c>
      <c r="O2237" s="22" t="n">
        <f aca="false">ROUND(L2237+M2237+N2237,2)</f>
        <v>802.86</v>
      </c>
    </row>
    <row r="2238" customFormat="false" ht="11.25" hidden="false" customHeight="true" outlineLevel="0" collapsed="false">
      <c r="A2238" s="17" t="n">
        <v>31101151</v>
      </c>
      <c r="B2238" s="17" t="s">
        <v>2263</v>
      </c>
      <c r="C2238" s="23" t="n">
        <v>1</v>
      </c>
      <c r="D2238" s="25" t="s">
        <v>473</v>
      </c>
      <c r="E2238" s="19"/>
      <c r="F2238" s="21" t="n">
        <v>2</v>
      </c>
      <c r="G2238" s="21" t="n">
        <v>5</v>
      </c>
      <c r="H2238" s="21"/>
      <c r="I2238" s="21"/>
      <c r="J2238" s="21"/>
      <c r="K2238" s="22" t="n">
        <f aca="false">INDEX('Porte Honorário'!B:D,MATCH(TabJud!D2238,'Porte Honorário'!A:A,0),1)</f>
        <v>1491.02</v>
      </c>
      <c r="L2238" s="22" t="n">
        <f aca="false">ROUND(C2238*K2238,2)</f>
        <v>1491.02</v>
      </c>
      <c r="M2238" s="22" t="n">
        <f aca="false">IF(E2238&gt;0,ROUND(E2238*'UCO e Filme'!$A$2,2),0)</f>
        <v>0</v>
      </c>
      <c r="N2238" s="22" t="n">
        <f aca="false">IF(I2238&gt;0,ROUND(I2238*'UCO e Filme'!$A$11,2),0)</f>
        <v>0</v>
      </c>
      <c r="O2238" s="22" t="n">
        <f aca="false">ROUND(L2238+M2238+N2238,2)</f>
        <v>1491.02</v>
      </c>
    </row>
    <row r="2239" customFormat="false" ht="11.25" hidden="false" customHeight="true" outlineLevel="0" collapsed="false">
      <c r="A2239" s="17" t="n">
        <v>31101160</v>
      </c>
      <c r="B2239" s="17" t="s">
        <v>2264</v>
      </c>
      <c r="C2239" s="23" t="n">
        <v>1</v>
      </c>
      <c r="D2239" s="25" t="s">
        <v>473</v>
      </c>
      <c r="E2239" s="19"/>
      <c r="F2239" s="21" t="n">
        <v>2</v>
      </c>
      <c r="G2239" s="21" t="n">
        <v>4</v>
      </c>
      <c r="H2239" s="21"/>
      <c r="I2239" s="21"/>
      <c r="J2239" s="21"/>
      <c r="K2239" s="22" t="n">
        <f aca="false">INDEX('Porte Honorário'!B:D,MATCH(TabJud!D2239,'Porte Honorário'!A:A,0),1)</f>
        <v>1491.02</v>
      </c>
      <c r="L2239" s="22" t="n">
        <f aca="false">ROUND(C2239*K2239,2)</f>
        <v>1491.02</v>
      </c>
      <c r="M2239" s="22" t="n">
        <f aca="false">IF(E2239&gt;0,ROUND(E2239*'UCO e Filme'!$A$2,2),0)</f>
        <v>0</v>
      </c>
      <c r="N2239" s="22" t="n">
        <f aca="false">IF(I2239&gt;0,ROUND(I2239*'UCO e Filme'!$A$11,2),0)</f>
        <v>0</v>
      </c>
      <c r="O2239" s="22" t="n">
        <f aca="false">ROUND(L2239+M2239+N2239,2)</f>
        <v>1491.02</v>
      </c>
    </row>
    <row r="2240" customFormat="false" ht="11.25" hidden="false" customHeight="true" outlineLevel="0" collapsed="false">
      <c r="A2240" s="17" t="n">
        <v>31101178</v>
      </c>
      <c r="B2240" s="17" t="s">
        <v>2265</v>
      </c>
      <c r="C2240" s="23" t="n">
        <v>1</v>
      </c>
      <c r="D2240" s="25" t="s">
        <v>274</v>
      </c>
      <c r="E2240" s="19"/>
      <c r="F2240" s="21" t="n">
        <v>2</v>
      </c>
      <c r="G2240" s="21" t="n">
        <v>6</v>
      </c>
      <c r="H2240" s="21"/>
      <c r="I2240" s="21"/>
      <c r="J2240" s="21"/>
      <c r="K2240" s="22" t="n">
        <f aca="false">INDEX('Porte Honorário'!B:D,MATCH(TabJud!D2240,'Porte Honorário'!A:A,0),1)</f>
        <v>3645.61</v>
      </c>
      <c r="L2240" s="22" t="n">
        <f aca="false">ROUND(C2240*K2240,2)</f>
        <v>3645.61</v>
      </c>
      <c r="M2240" s="22" t="n">
        <f aca="false">IF(E2240&gt;0,ROUND(E2240*'UCO e Filme'!$A$2,2),0)</f>
        <v>0</v>
      </c>
      <c r="N2240" s="22" t="n">
        <f aca="false">IF(I2240&gt;0,ROUND(I2240*'UCO e Filme'!$A$11,2),0)</f>
        <v>0</v>
      </c>
      <c r="O2240" s="22" t="n">
        <f aca="false">ROUND(L2240+M2240+N2240,2)</f>
        <v>3645.61</v>
      </c>
    </row>
    <row r="2241" customFormat="false" ht="11.25" hidden="false" customHeight="true" outlineLevel="0" collapsed="false">
      <c r="A2241" s="17" t="n">
        <v>31101186</v>
      </c>
      <c r="B2241" s="17" t="s">
        <v>2266</v>
      </c>
      <c r="C2241" s="23" t="n">
        <v>1</v>
      </c>
      <c r="D2241" s="25" t="s">
        <v>262</v>
      </c>
      <c r="E2241" s="19"/>
      <c r="F2241" s="21" t="n">
        <v>2</v>
      </c>
      <c r="G2241" s="21" t="n">
        <v>5</v>
      </c>
      <c r="H2241" s="21"/>
      <c r="I2241" s="21"/>
      <c r="J2241" s="21"/>
      <c r="K2241" s="22" t="n">
        <f aca="false">INDEX('Porte Honorário'!B:D,MATCH(TabJud!D2241,'Porte Honorário'!A:A,0),1)</f>
        <v>1635.2</v>
      </c>
      <c r="L2241" s="22" t="n">
        <f aca="false">ROUND(C2241*K2241,2)</f>
        <v>1635.2</v>
      </c>
      <c r="M2241" s="22" t="n">
        <f aca="false">IF(E2241&gt;0,ROUND(E2241*'UCO e Filme'!$A$2,2),0)</f>
        <v>0</v>
      </c>
      <c r="N2241" s="22" t="n">
        <f aca="false">IF(I2241&gt;0,ROUND(I2241*'UCO e Filme'!$A$11,2),0)</f>
        <v>0</v>
      </c>
      <c r="O2241" s="22" t="n">
        <f aca="false">ROUND(L2241+M2241+N2241,2)</f>
        <v>1635.2</v>
      </c>
    </row>
    <row r="2242" customFormat="false" ht="11.25" hidden="false" customHeight="true" outlineLevel="0" collapsed="false">
      <c r="A2242" s="17" t="n">
        <v>31101194</v>
      </c>
      <c r="B2242" s="17" t="s">
        <v>2267</v>
      </c>
      <c r="C2242" s="23" t="n">
        <v>1</v>
      </c>
      <c r="D2242" s="25" t="s">
        <v>436</v>
      </c>
      <c r="E2242" s="19"/>
      <c r="F2242" s="21" t="n">
        <v>2</v>
      </c>
      <c r="G2242" s="21" t="n">
        <v>5</v>
      </c>
      <c r="H2242" s="21"/>
      <c r="I2242" s="21"/>
      <c r="J2242" s="21"/>
      <c r="K2242" s="22" t="n">
        <f aca="false">INDEX('Porte Honorário'!B:D,MATCH(TabJud!D2242,'Porte Honorário'!A:A,0),1)</f>
        <v>1269.81</v>
      </c>
      <c r="L2242" s="22" t="n">
        <f aca="false">ROUND(C2242*K2242,2)</f>
        <v>1269.81</v>
      </c>
      <c r="M2242" s="22" t="n">
        <f aca="false">IF(E2242&gt;0,ROUND(E2242*'UCO e Filme'!$A$2,2),0)</f>
        <v>0</v>
      </c>
      <c r="N2242" s="22" t="n">
        <f aca="false">IF(I2242&gt;0,ROUND(I2242*'UCO e Filme'!$A$11,2),0)</f>
        <v>0</v>
      </c>
      <c r="O2242" s="22" t="n">
        <f aca="false">ROUND(L2242+M2242+N2242,2)</f>
        <v>1269.81</v>
      </c>
    </row>
    <row r="2243" customFormat="false" ht="11.25" hidden="false" customHeight="true" outlineLevel="0" collapsed="false">
      <c r="A2243" s="17" t="n">
        <v>31101208</v>
      </c>
      <c r="B2243" s="17" t="s">
        <v>2268</v>
      </c>
      <c r="C2243" s="23" t="n">
        <v>1</v>
      </c>
      <c r="D2243" s="25" t="s">
        <v>490</v>
      </c>
      <c r="E2243" s="19"/>
      <c r="F2243" s="21" t="n">
        <v>2</v>
      </c>
      <c r="G2243" s="21" t="n">
        <v>5</v>
      </c>
      <c r="H2243" s="21"/>
      <c r="I2243" s="21"/>
      <c r="J2243" s="21"/>
      <c r="K2243" s="22" t="n">
        <f aca="false">INDEX('Porte Honorário'!B:D,MATCH(TabJud!D2243,'Porte Honorário'!A:A,0),1)</f>
        <v>1409.1</v>
      </c>
      <c r="L2243" s="22" t="n">
        <f aca="false">ROUND(C2243*K2243,2)</f>
        <v>1409.1</v>
      </c>
      <c r="M2243" s="22" t="n">
        <f aca="false">IF(E2243&gt;0,ROUND(E2243*'UCO e Filme'!$A$2,2),0)</f>
        <v>0</v>
      </c>
      <c r="N2243" s="22" t="n">
        <f aca="false">IF(I2243&gt;0,ROUND(I2243*'UCO e Filme'!$A$11,2),0)</f>
        <v>0</v>
      </c>
      <c r="O2243" s="22" t="n">
        <f aca="false">ROUND(L2243+M2243+N2243,2)</f>
        <v>1409.1</v>
      </c>
    </row>
    <row r="2244" customFormat="false" ht="11.25" hidden="false" customHeight="true" outlineLevel="0" collapsed="false">
      <c r="A2244" s="17" t="n">
        <v>31101216</v>
      </c>
      <c r="B2244" s="17" t="s">
        <v>2269</v>
      </c>
      <c r="C2244" s="23" t="n">
        <v>1</v>
      </c>
      <c r="D2244" s="25" t="s">
        <v>473</v>
      </c>
      <c r="E2244" s="19"/>
      <c r="F2244" s="21" t="n">
        <v>2</v>
      </c>
      <c r="G2244" s="21" t="n">
        <v>6</v>
      </c>
      <c r="H2244" s="21"/>
      <c r="I2244" s="21"/>
      <c r="J2244" s="21"/>
      <c r="K2244" s="22" t="n">
        <f aca="false">INDEX('Porte Honorário'!B:D,MATCH(TabJud!D2244,'Porte Honorário'!A:A,0),1)</f>
        <v>1491.02</v>
      </c>
      <c r="L2244" s="22" t="n">
        <f aca="false">ROUND(C2244*K2244,2)</f>
        <v>1491.02</v>
      </c>
      <c r="M2244" s="22" t="n">
        <f aca="false">IF(E2244&gt;0,ROUND(E2244*'UCO e Filme'!$A$2,2),0)</f>
        <v>0</v>
      </c>
      <c r="N2244" s="22" t="n">
        <f aca="false">IF(I2244&gt;0,ROUND(I2244*'UCO e Filme'!$A$11,2),0)</f>
        <v>0</v>
      </c>
      <c r="O2244" s="22" t="n">
        <f aca="false">ROUND(L2244+M2244+N2244,2)</f>
        <v>1491.02</v>
      </c>
    </row>
    <row r="2245" customFormat="false" ht="11.25" hidden="false" customHeight="true" outlineLevel="0" collapsed="false">
      <c r="A2245" s="17" t="n">
        <v>31101224</v>
      </c>
      <c r="B2245" s="17" t="s">
        <v>2270</v>
      </c>
      <c r="C2245" s="23" t="n">
        <v>1</v>
      </c>
      <c r="D2245" s="25" t="s">
        <v>449</v>
      </c>
      <c r="E2245" s="19" t="n">
        <v>50.31</v>
      </c>
      <c r="F2245" s="21" t="n">
        <v>2</v>
      </c>
      <c r="G2245" s="21" t="n">
        <v>5</v>
      </c>
      <c r="H2245" s="21"/>
      <c r="I2245" s="21"/>
      <c r="J2245" s="21"/>
      <c r="K2245" s="22" t="n">
        <f aca="false">INDEX('Porte Honorário'!B:D,MATCH(TabJud!D2245,'Porte Honorário'!A:A,0),1)</f>
        <v>1171.51</v>
      </c>
      <c r="L2245" s="22" t="n">
        <f aca="false">ROUND(C2245*K2245,2)</f>
        <v>1171.51</v>
      </c>
      <c r="M2245" s="22" t="n">
        <f aca="false">IF(E2245&gt;0,ROUND(E2245*'UCO e Filme'!$A$2,2),0)</f>
        <v>948.85</v>
      </c>
      <c r="N2245" s="22" t="n">
        <f aca="false">IF(I2245&gt;0,ROUND(I2245*'UCO e Filme'!$A$11,2),0)</f>
        <v>0</v>
      </c>
      <c r="O2245" s="22" t="n">
        <f aca="false">ROUND(L2245+M2245+N2245,2)</f>
        <v>2120.36</v>
      </c>
    </row>
    <row r="2246" customFormat="false" ht="11.25" hidden="false" customHeight="true" outlineLevel="0" collapsed="false">
      <c r="A2246" s="17" t="n">
        <v>31101232</v>
      </c>
      <c r="B2246" s="17" t="s">
        <v>2271</v>
      </c>
      <c r="C2246" s="23" t="n">
        <v>1</v>
      </c>
      <c r="D2246" s="25" t="s">
        <v>339</v>
      </c>
      <c r="E2246" s="19"/>
      <c r="F2246" s="21" t="n">
        <v>2</v>
      </c>
      <c r="G2246" s="21" t="n">
        <v>4</v>
      </c>
      <c r="H2246" s="21"/>
      <c r="I2246" s="21"/>
      <c r="J2246" s="21"/>
      <c r="K2246" s="22" t="n">
        <f aca="false">INDEX('Porte Honorário'!B:D,MATCH(TabJud!D2246,'Porte Honorário'!A:A,0),1)</f>
        <v>991.29</v>
      </c>
      <c r="L2246" s="22" t="n">
        <f aca="false">ROUND(C2246*K2246,2)</f>
        <v>991.29</v>
      </c>
      <c r="M2246" s="22" t="n">
        <f aca="false">IF(E2246&gt;0,ROUND(E2246*'UCO e Filme'!$A$2,2),0)</f>
        <v>0</v>
      </c>
      <c r="N2246" s="22" t="n">
        <f aca="false">IF(I2246&gt;0,ROUND(I2246*'UCO e Filme'!$A$11,2),0)</f>
        <v>0</v>
      </c>
      <c r="O2246" s="22" t="n">
        <f aca="false">ROUND(L2246+M2246+N2246,2)</f>
        <v>991.29</v>
      </c>
    </row>
    <row r="2247" customFormat="false" ht="11.25" hidden="false" customHeight="true" outlineLevel="0" collapsed="false">
      <c r="A2247" s="17" t="n">
        <v>31101240</v>
      </c>
      <c r="B2247" s="17" t="s">
        <v>2272</v>
      </c>
      <c r="C2247" s="23" t="n">
        <v>1</v>
      </c>
      <c r="D2247" s="25" t="s">
        <v>385</v>
      </c>
      <c r="E2247" s="19" t="n">
        <v>54.94</v>
      </c>
      <c r="F2247" s="21"/>
      <c r="G2247" s="21" t="n">
        <v>4</v>
      </c>
      <c r="H2247" s="21"/>
      <c r="I2247" s="21"/>
      <c r="J2247" s="21"/>
      <c r="K2247" s="22" t="n">
        <f aca="false">INDEX('Porte Honorário'!B:D,MATCH(TabJud!D2247,'Porte Honorário'!A:A,0),1)</f>
        <v>766.81</v>
      </c>
      <c r="L2247" s="22" t="n">
        <f aca="false">ROUND(C2247*K2247,2)</f>
        <v>766.81</v>
      </c>
      <c r="M2247" s="22" t="n">
        <f aca="false">IF(E2247&gt;0,ROUND(E2247*'UCO e Filme'!$A$2,2),0)</f>
        <v>1036.17</v>
      </c>
      <c r="N2247" s="22" t="n">
        <f aca="false">IF(I2247&gt;0,ROUND(I2247*'UCO e Filme'!$A$11,2),0)</f>
        <v>0</v>
      </c>
      <c r="O2247" s="22" t="n">
        <f aca="false">ROUND(L2247+M2247+N2247,2)</f>
        <v>1802.98</v>
      </c>
    </row>
    <row r="2248" customFormat="false" ht="11.25" hidden="false" customHeight="true" outlineLevel="0" collapsed="false">
      <c r="A2248" s="17" t="n">
        <v>31101259</v>
      </c>
      <c r="B2248" s="17" t="s">
        <v>2273</v>
      </c>
      <c r="C2248" s="23" t="n">
        <v>1</v>
      </c>
      <c r="D2248" s="25" t="s">
        <v>71</v>
      </c>
      <c r="E2248" s="19" t="n">
        <v>54.94</v>
      </c>
      <c r="F2248" s="21"/>
      <c r="G2248" s="21" t="n">
        <v>4</v>
      </c>
      <c r="H2248" s="21"/>
      <c r="I2248" s="21"/>
      <c r="J2248" s="21"/>
      <c r="K2248" s="22" t="n">
        <f aca="false">INDEX('Porte Honorário'!B:D,MATCH(TabJud!D2248,'Porte Honorário'!A:A,0),1)</f>
        <v>309.68</v>
      </c>
      <c r="L2248" s="22" t="n">
        <f aca="false">ROUND(C2248*K2248,2)</f>
        <v>309.68</v>
      </c>
      <c r="M2248" s="22" t="n">
        <f aca="false">IF(E2248&gt;0,ROUND(E2248*'UCO e Filme'!$A$2,2),0)</f>
        <v>1036.17</v>
      </c>
      <c r="N2248" s="22" t="n">
        <f aca="false">IF(I2248&gt;0,ROUND(I2248*'UCO e Filme'!$A$11,2),0)</f>
        <v>0</v>
      </c>
      <c r="O2248" s="22" t="n">
        <f aca="false">ROUND(L2248+M2248+N2248,2)</f>
        <v>1345.85</v>
      </c>
    </row>
    <row r="2249" customFormat="false" ht="11.25" hidden="false" customHeight="true" outlineLevel="0" collapsed="false">
      <c r="A2249" s="17" t="n">
        <v>31101275</v>
      </c>
      <c r="B2249" s="17" t="s">
        <v>2274</v>
      </c>
      <c r="C2249" s="23" t="n">
        <v>1</v>
      </c>
      <c r="D2249" s="25" t="s">
        <v>490</v>
      </c>
      <c r="E2249" s="19" t="n">
        <v>81.34</v>
      </c>
      <c r="F2249" s="21" t="n">
        <v>2</v>
      </c>
      <c r="G2249" s="21" t="n">
        <v>6</v>
      </c>
      <c r="H2249" s="21"/>
      <c r="I2249" s="21"/>
      <c r="J2249" s="21"/>
      <c r="K2249" s="22" t="n">
        <f aca="false">INDEX('Porte Honorário'!B:D,MATCH(TabJud!D2249,'Porte Honorário'!A:A,0),1)</f>
        <v>1409.1</v>
      </c>
      <c r="L2249" s="22" t="n">
        <f aca="false">ROUND(C2249*K2249,2)</f>
        <v>1409.1</v>
      </c>
      <c r="M2249" s="22" t="n">
        <f aca="false">IF(E2249&gt;0,ROUND(E2249*'UCO e Filme'!$A$2,2),0)</f>
        <v>1534.07</v>
      </c>
      <c r="N2249" s="22" t="n">
        <f aca="false">IF(I2249&gt;0,ROUND(I2249*'UCO e Filme'!$A$11,2),0)</f>
        <v>0</v>
      </c>
      <c r="O2249" s="22" t="n">
        <f aca="false">ROUND(L2249+M2249+N2249,2)</f>
        <v>2943.17</v>
      </c>
    </row>
    <row r="2250" customFormat="false" ht="11.25" hidden="false" customHeight="true" outlineLevel="0" collapsed="false">
      <c r="A2250" s="17" t="n">
        <v>31101283</v>
      </c>
      <c r="B2250" s="17" t="s">
        <v>2275</v>
      </c>
      <c r="C2250" s="23" t="n">
        <v>1</v>
      </c>
      <c r="D2250" s="25" t="s">
        <v>310</v>
      </c>
      <c r="E2250" s="19"/>
      <c r="F2250" s="21" t="n">
        <v>1</v>
      </c>
      <c r="G2250" s="21" t="n">
        <v>3</v>
      </c>
      <c r="H2250" s="21"/>
      <c r="I2250" s="21"/>
      <c r="J2250" s="21"/>
      <c r="K2250" s="22" t="n">
        <f aca="false">INDEX('Porte Honorário'!B:D,MATCH(TabJud!D2250,'Porte Honorário'!A:A,0),1)</f>
        <v>802.86</v>
      </c>
      <c r="L2250" s="22" t="n">
        <f aca="false">ROUND(C2250*K2250,2)</f>
        <v>802.86</v>
      </c>
      <c r="M2250" s="22" t="n">
        <f aca="false">IF(E2250&gt;0,ROUND(E2250*'UCO e Filme'!$A$2,2),0)</f>
        <v>0</v>
      </c>
      <c r="N2250" s="22" t="n">
        <f aca="false">IF(I2250&gt;0,ROUND(I2250*'UCO e Filme'!$A$11,2),0)</f>
        <v>0</v>
      </c>
      <c r="O2250" s="22" t="n">
        <f aca="false">ROUND(L2250+M2250+N2250,2)</f>
        <v>802.86</v>
      </c>
    </row>
    <row r="2251" customFormat="false" ht="11.25" hidden="false" customHeight="true" outlineLevel="0" collapsed="false">
      <c r="A2251" s="17" t="n">
        <v>31101291</v>
      </c>
      <c r="B2251" s="17" t="s">
        <v>2276</v>
      </c>
      <c r="C2251" s="23" t="n">
        <v>1</v>
      </c>
      <c r="D2251" s="25" t="s">
        <v>264</v>
      </c>
      <c r="E2251" s="19"/>
      <c r="F2251" s="21" t="n">
        <v>1</v>
      </c>
      <c r="G2251" s="21" t="n">
        <v>4</v>
      </c>
      <c r="H2251" s="21"/>
      <c r="I2251" s="21"/>
      <c r="J2251" s="21"/>
      <c r="K2251" s="22" t="n">
        <f aca="false">INDEX('Porte Honorário'!B:D,MATCH(TabJud!D2251,'Porte Honorário'!A:A,0),1)</f>
        <v>852.02</v>
      </c>
      <c r="L2251" s="22" t="n">
        <f aca="false">ROUND(C2251*K2251,2)</f>
        <v>852.02</v>
      </c>
      <c r="M2251" s="22" t="n">
        <f aca="false">IF(E2251&gt;0,ROUND(E2251*'UCO e Filme'!$A$2,2),0)</f>
        <v>0</v>
      </c>
      <c r="N2251" s="22" t="n">
        <f aca="false">IF(I2251&gt;0,ROUND(I2251*'UCO e Filme'!$A$11,2),0)</f>
        <v>0</v>
      </c>
      <c r="O2251" s="22" t="n">
        <f aca="false">ROUND(L2251+M2251+N2251,2)</f>
        <v>852.02</v>
      </c>
    </row>
    <row r="2252" customFormat="false" ht="11.25" hidden="false" customHeight="true" outlineLevel="0" collapsed="false">
      <c r="A2252" s="17" t="n">
        <v>31101305</v>
      </c>
      <c r="B2252" s="17" t="s">
        <v>2277</v>
      </c>
      <c r="C2252" s="23" t="n">
        <v>1</v>
      </c>
      <c r="D2252" s="25" t="s">
        <v>264</v>
      </c>
      <c r="E2252" s="19"/>
      <c r="F2252" s="21" t="n">
        <v>1</v>
      </c>
      <c r="G2252" s="21" t="n">
        <v>3</v>
      </c>
      <c r="H2252" s="21"/>
      <c r="I2252" s="21"/>
      <c r="J2252" s="21"/>
      <c r="K2252" s="22" t="n">
        <f aca="false">INDEX('Porte Honorário'!B:D,MATCH(TabJud!D2252,'Porte Honorário'!A:A,0),1)</f>
        <v>852.02</v>
      </c>
      <c r="L2252" s="22" t="n">
        <f aca="false">ROUND(C2252*K2252,2)</f>
        <v>852.02</v>
      </c>
      <c r="M2252" s="22" t="n">
        <f aca="false">IF(E2252&gt;0,ROUND(E2252*'UCO e Filme'!$A$2,2),0)</f>
        <v>0</v>
      </c>
      <c r="N2252" s="22" t="n">
        <f aca="false">IF(I2252&gt;0,ROUND(I2252*'UCO e Filme'!$A$11,2),0)</f>
        <v>0</v>
      </c>
      <c r="O2252" s="22" t="n">
        <f aca="false">ROUND(L2252+M2252+N2252,2)</f>
        <v>852.02</v>
      </c>
    </row>
    <row r="2253" customFormat="false" ht="11.25" hidden="false" customHeight="true" outlineLevel="0" collapsed="false">
      <c r="A2253" s="17" t="n">
        <v>31101313</v>
      </c>
      <c r="B2253" s="17" t="s">
        <v>2278</v>
      </c>
      <c r="C2253" s="23" t="n">
        <v>1</v>
      </c>
      <c r="D2253" s="25" t="s">
        <v>310</v>
      </c>
      <c r="E2253" s="19" t="n">
        <v>37.73</v>
      </c>
      <c r="F2253" s="21" t="n">
        <v>1</v>
      </c>
      <c r="G2253" s="21" t="n">
        <v>3</v>
      </c>
      <c r="H2253" s="21"/>
      <c r="I2253" s="21"/>
      <c r="J2253" s="21"/>
      <c r="K2253" s="22" t="n">
        <f aca="false">INDEX('Porte Honorário'!B:D,MATCH(TabJud!D2253,'Porte Honorário'!A:A,0),1)</f>
        <v>802.86</v>
      </c>
      <c r="L2253" s="22" t="n">
        <f aca="false">ROUND(C2253*K2253,2)</f>
        <v>802.86</v>
      </c>
      <c r="M2253" s="22" t="n">
        <f aca="false">IF(E2253&gt;0,ROUND(E2253*'UCO e Filme'!$A$2,2),0)</f>
        <v>711.59</v>
      </c>
      <c r="N2253" s="22" t="n">
        <f aca="false">IF(I2253&gt;0,ROUND(I2253*'UCO e Filme'!$A$11,2),0)</f>
        <v>0</v>
      </c>
      <c r="O2253" s="22" t="n">
        <f aca="false">ROUND(L2253+M2253+N2253,2)</f>
        <v>1514.45</v>
      </c>
    </row>
    <row r="2254" customFormat="false" ht="11.25" hidden="false" customHeight="true" outlineLevel="0" collapsed="false">
      <c r="A2254" s="17" t="n">
        <v>31101321</v>
      </c>
      <c r="B2254" s="17" t="s">
        <v>2279</v>
      </c>
      <c r="C2254" s="23" t="n">
        <v>1</v>
      </c>
      <c r="D2254" s="25" t="s">
        <v>490</v>
      </c>
      <c r="E2254" s="19"/>
      <c r="F2254" s="21" t="n">
        <v>2</v>
      </c>
      <c r="G2254" s="21" t="n">
        <v>6</v>
      </c>
      <c r="H2254" s="21"/>
      <c r="I2254" s="21"/>
      <c r="J2254" s="21"/>
      <c r="K2254" s="22" t="n">
        <f aca="false">INDEX('Porte Honorário'!B:D,MATCH(TabJud!D2254,'Porte Honorário'!A:A,0),1)</f>
        <v>1409.1</v>
      </c>
      <c r="L2254" s="22" t="n">
        <f aca="false">ROUND(C2254*K2254,2)</f>
        <v>1409.1</v>
      </c>
      <c r="M2254" s="22" t="n">
        <f aca="false">IF(E2254&gt;0,ROUND(E2254*'UCO e Filme'!$A$2,2),0)</f>
        <v>0</v>
      </c>
      <c r="N2254" s="22" t="n">
        <f aca="false">IF(I2254&gt;0,ROUND(I2254*'UCO e Filme'!$A$11,2),0)</f>
        <v>0</v>
      </c>
      <c r="O2254" s="22" t="n">
        <f aca="false">ROUND(L2254+M2254+N2254,2)</f>
        <v>1409.1</v>
      </c>
    </row>
    <row r="2255" customFormat="false" ht="11.25" hidden="false" customHeight="true" outlineLevel="0" collapsed="false">
      <c r="A2255" s="17" t="n">
        <v>31101330</v>
      </c>
      <c r="B2255" s="17" t="s">
        <v>2280</v>
      </c>
      <c r="C2255" s="23" t="n">
        <v>1</v>
      </c>
      <c r="D2255" s="25" t="s">
        <v>343</v>
      </c>
      <c r="E2255" s="19"/>
      <c r="F2255" s="21" t="n">
        <v>2</v>
      </c>
      <c r="G2255" s="21" t="n">
        <v>5</v>
      </c>
      <c r="H2255" s="21"/>
      <c r="I2255" s="21"/>
      <c r="J2255" s="21"/>
      <c r="K2255" s="22" t="n">
        <f aca="false">INDEX('Porte Honorário'!B:D,MATCH(TabJud!D2255,'Porte Honorário'!A:A,0),1)</f>
        <v>909.36</v>
      </c>
      <c r="L2255" s="22" t="n">
        <f aca="false">ROUND(C2255*K2255,2)</f>
        <v>909.36</v>
      </c>
      <c r="M2255" s="22" t="n">
        <f aca="false">IF(E2255&gt;0,ROUND(E2255*'UCO e Filme'!$A$2,2),0)</f>
        <v>0</v>
      </c>
      <c r="N2255" s="22" t="n">
        <f aca="false">IF(I2255&gt;0,ROUND(I2255*'UCO e Filme'!$A$11,2),0)</f>
        <v>0</v>
      </c>
      <c r="O2255" s="22" t="n">
        <f aca="false">ROUND(L2255+M2255+N2255,2)</f>
        <v>909.36</v>
      </c>
    </row>
    <row r="2256" customFormat="false" ht="11.25" hidden="false" customHeight="true" outlineLevel="0" collapsed="false">
      <c r="A2256" s="17" t="n">
        <v>31101348</v>
      </c>
      <c r="B2256" s="17" t="s">
        <v>2281</v>
      </c>
      <c r="C2256" s="23" t="n">
        <v>1</v>
      </c>
      <c r="D2256" s="25" t="s">
        <v>343</v>
      </c>
      <c r="E2256" s="19"/>
      <c r="F2256" s="21" t="n">
        <v>2</v>
      </c>
      <c r="G2256" s="21" t="n">
        <v>4</v>
      </c>
      <c r="H2256" s="21"/>
      <c r="I2256" s="21"/>
      <c r="J2256" s="21"/>
      <c r="K2256" s="22" t="n">
        <f aca="false">INDEX('Porte Honorário'!B:D,MATCH(TabJud!D2256,'Porte Honorário'!A:A,0),1)</f>
        <v>909.36</v>
      </c>
      <c r="L2256" s="22" t="n">
        <f aca="false">ROUND(C2256*K2256,2)</f>
        <v>909.36</v>
      </c>
      <c r="M2256" s="22" t="n">
        <f aca="false">IF(E2256&gt;0,ROUND(E2256*'UCO e Filme'!$A$2,2),0)</f>
        <v>0</v>
      </c>
      <c r="N2256" s="22" t="n">
        <f aca="false">IF(I2256&gt;0,ROUND(I2256*'UCO e Filme'!$A$11,2),0)</f>
        <v>0</v>
      </c>
      <c r="O2256" s="22" t="n">
        <f aca="false">ROUND(L2256+M2256+N2256,2)</f>
        <v>909.36</v>
      </c>
    </row>
    <row r="2257" customFormat="false" ht="11.25" hidden="false" customHeight="true" outlineLevel="0" collapsed="false">
      <c r="A2257" s="17" t="n">
        <v>31101356</v>
      </c>
      <c r="B2257" s="17" t="s">
        <v>2282</v>
      </c>
      <c r="C2257" s="23" t="n">
        <v>1</v>
      </c>
      <c r="D2257" s="25" t="s">
        <v>385</v>
      </c>
      <c r="E2257" s="19"/>
      <c r="F2257" s="21" t="n">
        <v>2</v>
      </c>
      <c r="G2257" s="21" t="n">
        <v>3</v>
      </c>
      <c r="H2257" s="21"/>
      <c r="I2257" s="21"/>
      <c r="J2257" s="21"/>
      <c r="K2257" s="22" t="n">
        <f aca="false">INDEX('Porte Honorário'!B:D,MATCH(TabJud!D2257,'Porte Honorário'!A:A,0),1)</f>
        <v>766.81</v>
      </c>
      <c r="L2257" s="22" t="n">
        <f aca="false">ROUND(C2257*K2257,2)</f>
        <v>766.81</v>
      </c>
      <c r="M2257" s="22" t="n">
        <f aca="false">IF(E2257&gt;0,ROUND(E2257*'UCO e Filme'!$A$2,2),0)</f>
        <v>0</v>
      </c>
      <c r="N2257" s="22" t="n">
        <f aca="false">IF(I2257&gt;0,ROUND(I2257*'UCO e Filme'!$A$11,2),0)</f>
        <v>0</v>
      </c>
      <c r="O2257" s="22" t="n">
        <f aca="false">ROUND(L2257+M2257+N2257,2)</f>
        <v>766.81</v>
      </c>
    </row>
    <row r="2258" customFormat="false" ht="11.25" hidden="false" customHeight="true" outlineLevel="0" collapsed="false">
      <c r="A2258" s="17" t="n">
        <v>31101364</v>
      </c>
      <c r="B2258" s="17" t="s">
        <v>2283</v>
      </c>
      <c r="C2258" s="23" t="n">
        <v>1</v>
      </c>
      <c r="D2258" s="25" t="s">
        <v>335</v>
      </c>
      <c r="E2258" s="19"/>
      <c r="F2258" s="21" t="n">
        <v>2</v>
      </c>
      <c r="G2258" s="21" t="n">
        <v>5</v>
      </c>
      <c r="H2258" s="21"/>
      <c r="I2258" s="21"/>
      <c r="J2258" s="21"/>
      <c r="K2258" s="22" t="n">
        <f aca="false">INDEX('Porte Honorário'!B:D,MATCH(TabJud!D2258,'Porte Honorário'!A:A,0),1)</f>
        <v>1091.25</v>
      </c>
      <c r="L2258" s="22" t="n">
        <f aca="false">ROUND(C2258*K2258,2)</f>
        <v>1091.25</v>
      </c>
      <c r="M2258" s="22" t="n">
        <f aca="false">IF(E2258&gt;0,ROUND(E2258*'UCO e Filme'!$A$2,2),0)</f>
        <v>0</v>
      </c>
      <c r="N2258" s="22" t="n">
        <f aca="false">IF(I2258&gt;0,ROUND(I2258*'UCO e Filme'!$A$11,2),0)</f>
        <v>0</v>
      </c>
      <c r="O2258" s="22" t="n">
        <f aca="false">ROUND(L2258+M2258+N2258,2)</f>
        <v>1091.25</v>
      </c>
    </row>
    <row r="2259" customFormat="false" ht="11.25" hidden="false" customHeight="true" outlineLevel="0" collapsed="false">
      <c r="A2259" s="17" t="n">
        <v>31101372</v>
      </c>
      <c r="B2259" s="17" t="s">
        <v>2284</v>
      </c>
      <c r="C2259" s="23" t="n">
        <v>1</v>
      </c>
      <c r="D2259" s="25" t="s">
        <v>73</v>
      </c>
      <c r="E2259" s="19"/>
      <c r="F2259" s="21" t="n">
        <v>2</v>
      </c>
      <c r="G2259" s="21" t="n">
        <v>3</v>
      </c>
      <c r="H2259" s="21"/>
      <c r="I2259" s="21"/>
      <c r="J2259" s="21"/>
      <c r="K2259" s="22" t="n">
        <f aca="false">INDEX('Porte Honorário'!B:D,MATCH(TabJud!D2259,'Porte Honorário'!A:A,0),1)</f>
        <v>360.46</v>
      </c>
      <c r="L2259" s="22" t="n">
        <f aca="false">ROUND(C2259*K2259,2)</f>
        <v>360.46</v>
      </c>
      <c r="M2259" s="22" t="n">
        <f aca="false">IF(E2259&gt;0,ROUND(E2259*'UCO e Filme'!$A$2,2),0)</f>
        <v>0</v>
      </c>
      <c r="N2259" s="22" t="n">
        <f aca="false">IF(I2259&gt;0,ROUND(I2259*'UCO e Filme'!$A$11,2),0)</f>
        <v>0</v>
      </c>
      <c r="O2259" s="22" t="n">
        <f aca="false">ROUND(L2259+M2259+N2259,2)</f>
        <v>360.46</v>
      </c>
    </row>
    <row r="2260" customFormat="false" ht="11.25" hidden="false" customHeight="true" outlineLevel="0" collapsed="false">
      <c r="A2260" s="17" t="n">
        <v>31101380</v>
      </c>
      <c r="B2260" s="17" t="s">
        <v>2285</v>
      </c>
      <c r="C2260" s="23" t="n">
        <v>1</v>
      </c>
      <c r="D2260" s="25" t="s">
        <v>310</v>
      </c>
      <c r="E2260" s="19"/>
      <c r="F2260" s="21" t="n">
        <v>2</v>
      </c>
      <c r="G2260" s="21" t="n">
        <v>3</v>
      </c>
      <c r="H2260" s="21"/>
      <c r="I2260" s="21"/>
      <c r="J2260" s="21"/>
      <c r="K2260" s="22" t="n">
        <f aca="false">INDEX('Porte Honorário'!B:D,MATCH(TabJud!D2260,'Porte Honorário'!A:A,0),1)</f>
        <v>802.86</v>
      </c>
      <c r="L2260" s="22" t="n">
        <f aca="false">ROUND(C2260*K2260,2)</f>
        <v>802.86</v>
      </c>
      <c r="M2260" s="22" t="n">
        <f aca="false">IF(E2260&gt;0,ROUND(E2260*'UCO e Filme'!$A$2,2),0)</f>
        <v>0</v>
      </c>
      <c r="N2260" s="22" t="n">
        <f aca="false">IF(I2260&gt;0,ROUND(I2260*'UCO e Filme'!$A$11,2),0)</f>
        <v>0</v>
      </c>
      <c r="O2260" s="22" t="n">
        <f aca="false">ROUND(L2260+M2260+N2260,2)</f>
        <v>802.86</v>
      </c>
    </row>
    <row r="2261" customFormat="false" ht="11.25" hidden="false" customHeight="true" outlineLevel="0" collapsed="false">
      <c r="A2261" s="17" t="n">
        <v>31101399</v>
      </c>
      <c r="B2261" s="17" t="s">
        <v>2286</v>
      </c>
      <c r="C2261" s="23" t="n">
        <v>1</v>
      </c>
      <c r="D2261" s="25" t="s">
        <v>103</v>
      </c>
      <c r="E2261" s="19"/>
      <c r="F2261" s="21"/>
      <c r="G2261" s="21" t="n">
        <v>2</v>
      </c>
      <c r="H2261" s="21"/>
      <c r="I2261" s="21"/>
      <c r="J2261" s="21"/>
      <c r="K2261" s="22" t="n">
        <f aca="false">INDEX('Porte Honorário'!B:D,MATCH(TabJud!D2261,'Porte Honorário'!A:A,0),1)</f>
        <v>183.5</v>
      </c>
      <c r="L2261" s="22" t="n">
        <f aca="false">ROUND(C2261*K2261,2)</f>
        <v>183.5</v>
      </c>
      <c r="M2261" s="22" t="n">
        <f aca="false">IF(E2261&gt;0,ROUND(E2261*'UCO e Filme'!$A$2,2),0)</f>
        <v>0</v>
      </c>
      <c r="N2261" s="22" t="n">
        <f aca="false">IF(I2261&gt;0,ROUND(I2261*'UCO e Filme'!$A$11,2),0)</f>
        <v>0</v>
      </c>
      <c r="O2261" s="22" t="n">
        <f aca="false">ROUND(L2261+M2261+N2261,2)</f>
        <v>183.5</v>
      </c>
    </row>
    <row r="2262" customFormat="false" ht="11.25" hidden="false" customHeight="true" outlineLevel="0" collapsed="false">
      <c r="A2262" s="17" t="n">
        <v>31101402</v>
      </c>
      <c r="B2262" s="17" t="s">
        <v>2287</v>
      </c>
      <c r="C2262" s="23" t="n">
        <v>1</v>
      </c>
      <c r="D2262" s="25" t="s">
        <v>93</v>
      </c>
      <c r="E2262" s="19"/>
      <c r="F2262" s="21"/>
      <c r="G2262" s="21" t="n">
        <v>0</v>
      </c>
      <c r="H2262" s="21"/>
      <c r="I2262" s="21"/>
      <c r="J2262" s="21"/>
      <c r="K2262" s="22" t="n">
        <f aca="false">INDEX('Porte Honorário'!B:D,MATCH(TabJud!D2262,'Porte Honorário'!A:A,0),1)</f>
        <v>250.68</v>
      </c>
      <c r="L2262" s="22" t="n">
        <f aca="false">ROUND(C2262*K2262,2)</f>
        <v>250.68</v>
      </c>
      <c r="M2262" s="22" t="n">
        <f aca="false">IF(E2262&gt;0,ROUND(E2262*'UCO e Filme'!$A$2,2),0)</f>
        <v>0</v>
      </c>
      <c r="N2262" s="22" t="n">
        <f aca="false">IF(I2262&gt;0,ROUND(I2262*'UCO e Filme'!$A$11,2),0)</f>
        <v>0</v>
      </c>
      <c r="O2262" s="22" t="n">
        <f aca="false">ROUND(L2262+M2262+N2262,2)</f>
        <v>250.68</v>
      </c>
    </row>
    <row r="2263" customFormat="false" ht="11.25" hidden="false" customHeight="true" outlineLevel="0" collapsed="false">
      <c r="A2263" s="17" t="n">
        <v>31101410</v>
      </c>
      <c r="B2263" s="17" t="s">
        <v>2288</v>
      </c>
      <c r="C2263" s="23" t="n">
        <v>1</v>
      </c>
      <c r="D2263" s="25" t="s">
        <v>368</v>
      </c>
      <c r="E2263" s="19"/>
      <c r="F2263" s="21" t="n">
        <v>2</v>
      </c>
      <c r="G2263" s="21" t="n">
        <v>6</v>
      </c>
      <c r="H2263" s="21"/>
      <c r="I2263" s="21"/>
      <c r="J2263" s="21"/>
      <c r="K2263" s="22" t="n">
        <f aca="false">INDEX('Porte Honorário'!B:D,MATCH(TabJud!D2263,'Porte Honorário'!A:A,0),1)</f>
        <v>1794.15</v>
      </c>
      <c r="L2263" s="22" t="n">
        <f aca="false">ROUND(C2263*K2263,2)</f>
        <v>1794.15</v>
      </c>
      <c r="M2263" s="22" t="n">
        <f aca="false">IF(E2263&gt;0,ROUND(E2263*'UCO e Filme'!$A$2,2),0)</f>
        <v>0</v>
      </c>
      <c r="N2263" s="22" t="n">
        <f aca="false">IF(I2263&gt;0,ROUND(I2263*'UCO e Filme'!$A$11,2),0)</f>
        <v>0</v>
      </c>
      <c r="O2263" s="22" t="n">
        <f aca="false">ROUND(L2263+M2263+N2263,2)</f>
        <v>1794.15</v>
      </c>
    </row>
    <row r="2264" customFormat="false" ht="11.25" hidden="false" customHeight="true" outlineLevel="0" collapsed="false">
      <c r="A2264" s="17" t="n">
        <v>31101429</v>
      </c>
      <c r="B2264" s="17" t="s">
        <v>2289</v>
      </c>
      <c r="C2264" s="23" t="n">
        <v>1</v>
      </c>
      <c r="D2264" s="25" t="s">
        <v>310</v>
      </c>
      <c r="E2264" s="19"/>
      <c r="F2264" s="21" t="n">
        <v>2</v>
      </c>
      <c r="G2264" s="21" t="n">
        <v>4</v>
      </c>
      <c r="H2264" s="21"/>
      <c r="I2264" s="21"/>
      <c r="J2264" s="21"/>
      <c r="K2264" s="22" t="n">
        <f aca="false">INDEX('Porte Honorário'!B:D,MATCH(TabJud!D2264,'Porte Honorário'!A:A,0),1)</f>
        <v>802.86</v>
      </c>
      <c r="L2264" s="22" t="n">
        <f aca="false">ROUND(C2264*K2264,2)</f>
        <v>802.86</v>
      </c>
      <c r="M2264" s="22" t="n">
        <f aca="false">IF(E2264&gt;0,ROUND(E2264*'UCO e Filme'!$A$2,2),0)</f>
        <v>0</v>
      </c>
      <c r="N2264" s="22" t="n">
        <f aca="false">IF(I2264&gt;0,ROUND(I2264*'UCO e Filme'!$A$11,2),0)</f>
        <v>0</v>
      </c>
      <c r="O2264" s="22" t="n">
        <f aca="false">ROUND(L2264+M2264+N2264,2)</f>
        <v>802.86</v>
      </c>
    </row>
    <row r="2265" customFormat="false" ht="11.25" hidden="false" customHeight="true" outlineLevel="0" collapsed="false">
      <c r="A2265" s="17" t="n">
        <v>31101437</v>
      </c>
      <c r="B2265" s="17" t="s">
        <v>2290</v>
      </c>
      <c r="C2265" s="23" t="n">
        <v>1</v>
      </c>
      <c r="D2265" s="25" t="s">
        <v>385</v>
      </c>
      <c r="E2265" s="19"/>
      <c r="F2265" s="21" t="n">
        <v>2</v>
      </c>
      <c r="G2265" s="21" t="n">
        <v>5</v>
      </c>
      <c r="H2265" s="21"/>
      <c r="I2265" s="21"/>
      <c r="J2265" s="21"/>
      <c r="K2265" s="22" t="n">
        <f aca="false">INDEX('Porte Honorário'!B:D,MATCH(TabJud!D2265,'Porte Honorário'!A:A,0),1)</f>
        <v>766.81</v>
      </c>
      <c r="L2265" s="22" t="n">
        <f aca="false">ROUND(C2265*K2265,2)</f>
        <v>766.81</v>
      </c>
      <c r="M2265" s="22" t="n">
        <f aca="false">IF(E2265&gt;0,ROUND(E2265*'UCO e Filme'!$A$2,2),0)</f>
        <v>0</v>
      </c>
      <c r="N2265" s="22" t="n">
        <f aca="false">IF(I2265&gt;0,ROUND(I2265*'UCO e Filme'!$A$11,2),0)</f>
        <v>0</v>
      </c>
      <c r="O2265" s="22" t="n">
        <f aca="false">ROUND(L2265+M2265+N2265,2)</f>
        <v>766.81</v>
      </c>
    </row>
    <row r="2266" customFormat="false" ht="11.25" hidden="false" customHeight="true" outlineLevel="0" collapsed="false">
      <c r="A2266" s="17" t="n">
        <v>31101445</v>
      </c>
      <c r="B2266" s="17" t="s">
        <v>2291</v>
      </c>
      <c r="C2266" s="23" t="n">
        <v>1</v>
      </c>
      <c r="D2266" s="25" t="s">
        <v>339</v>
      </c>
      <c r="E2266" s="19"/>
      <c r="F2266" s="21" t="n">
        <v>2</v>
      </c>
      <c r="G2266" s="21" t="n">
        <v>4</v>
      </c>
      <c r="H2266" s="21"/>
      <c r="I2266" s="21"/>
      <c r="J2266" s="21"/>
      <c r="K2266" s="22" t="n">
        <f aca="false">INDEX('Porte Honorário'!B:D,MATCH(TabJud!D2266,'Porte Honorário'!A:A,0),1)</f>
        <v>991.29</v>
      </c>
      <c r="L2266" s="22" t="n">
        <f aca="false">ROUND(C2266*K2266,2)</f>
        <v>991.29</v>
      </c>
      <c r="M2266" s="22" t="n">
        <f aca="false">IF(E2266&gt;0,ROUND(E2266*'UCO e Filme'!$A$2,2),0)</f>
        <v>0</v>
      </c>
      <c r="N2266" s="22" t="n">
        <f aca="false">IF(I2266&gt;0,ROUND(I2266*'UCO e Filme'!$A$11,2),0)</f>
        <v>0</v>
      </c>
      <c r="O2266" s="22" t="n">
        <f aca="false">ROUND(L2266+M2266+N2266,2)</f>
        <v>991.29</v>
      </c>
    </row>
    <row r="2267" customFormat="false" ht="11.25" hidden="false" customHeight="true" outlineLevel="0" collapsed="false">
      <c r="A2267" s="17" t="n">
        <v>31101453</v>
      </c>
      <c r="B2267" s="17" t="s">
        <v>2292</v>
      </c>
      <c r="C2267" s="23" t="n">
        <v>1</v>
      </c>
      <c r="D2267" s="25" t="s">
        <v>449</v>
      </c>
      <c r="E2267" s="19"/>
      <c r="F2267" s="21" t="n">
        <v>2</v>
      </c>
      <c r="G2267" s="21" t="n">
        <v>4</v>
      </c>
      <c r="H2267" s="21"/>
      <c r="I2267" s="21"/>
      <c r="J2267" s="21"/>
      <c r="K2267" s="22" t="n">
        <f aca="false">INDEX('Porte Honorário'!B:D,MATCH(TabJud!D2267,'Porte Honorário'!A:A,0),1)</f>
        <v>1171.51</v>
      </c>
      <c r="L2267" s="22" t="n">
        <f aca="false">ROUND(C2267*K2267,2)</f>
        <v>1171.51</v>
      </c>
      <c r="M2267" s="22" t="n">
        <f aca="false">IF(E2267&gt;0,ROUND(E2267*'UCO e Filme'!$A$2,2),0)</f>
        <v>0</v>
      </c>
      <c r="N2267" s="22" t="n">
        <f aca="false">IF(I2267&gt;0,ROUND(I2267*'UCO e Filme'!$A$11,2),0)</f>
        <v>0</v>
      </c>
      <c r="O2267" s="22" t="n">
        <f aca="false">ROUND(L2267+M2267+N2267,2)</f>
        <v>1171.51</v>
      </c>
    </row>
    <row r="2268" customFormat="false" ht="11.25" hidden="false" customHeight="true" outlineLevel="0" collapsed="false">
      <c r="A2268" s="17" t="n">
        <v>31101461</v>
      </c>
      <c r="B2268" s="17" t="s">
        <v>2293</v>
      </c>
      <c r="C2268" s="23" t="n">
        <v>1</v>
      </c>
      <c r="D2268" s="25" t="s">
        <v>368</v>
      </c>
      <c r="E2268" s="19"/>
      <c r="F2268" s="21" t="n">
        <v>2</v>
      </c>
      <c r="G2268" s="21" t="n">
        <v>6</v>
      </c>
      <c r="H2268" s="21"/>
      <c r="I2268" s="21"/>
      <c r="J2268" s="21"/>
      <c r="K2268" s="22" t="n">
        <f aca="false">INDEX('Porte Honorário'!B:D,MATCH(TabJud!D2268,'Porte Honorário'!A:A,0),1)</f>
        <v>1794.15</v>
      </c>
      <c r="L2268" s="22" t="n">
        <f aca="false">ROUND(C2268*K2268,2)</f>
        <v>1794.15</v>
      </c>
      <c r="M2268" s="22" t="n">
        <f aca="false">IF(E2268&gt;0,ROUND(E2268*'UCO e Filme'!$A$2,2),0)</f>
        <v>0</v>
      </c>
      <c r="N2268" s="22" t="n">
        <f aca="false">IF(I2268&gt;0,ROUND(I2268*'UCO e Filme'!$A$11,2),0)</f>
        <v>0</v>
      </c>
      <c r="O2268" s="22" t="n">
        <f aca="false">ROUND(L2268+M2268+N2268,2)</f>
        <v>1794.15</v>
      </c>
    </row>
    <row r="2269" customFormat="false" ht="11.25" hidden="false" customHeight="true" outlineLevel="0" collapsed="false">
      <c r="A2269" s="17" t="n">
        <v>31101470</v>
      </c>
      <c r="B2269" s="17" t="s">
        <v>2294</v>
      </c>
      <c r="C2269" s="23" t="n">
        <v>1</v>
      </c>
      <c r="D2269" s="25" t="s">
        <v>961</v>
      </c>
      <c r="E2269" s="19"/>
      <c r="F2269" s="21" t="n">
        <v>2</v>
      </c>
      <c r="G2269" s="21" t="n">
        <v>5</v>
      </c>
      <c r="H2269" s="21"/>
      <c r="I2269" s="21"/>
      <c r="J2269" s="21"/>
      <c r="K2269" s="22" t="n">
        <f aca="false">INDEX('Porte Honorário'!B:D,MATCH(TabJud!D2269,'Porte Honorário'!A:A,0),1)</f>
        <v>1859.66</v>
      </c>
      <c r="L2269" s="22" t="n">
        <f aca="false">ROUND(C2269*K2269,2)</f>
        <v>1859.66</v>
      </c>
      <c r="M2269" s="22" t="n">
        <f aca="false">IF(E2269&gt;0,ROUND(E2269*'UCO e Filme'!$A$2,2),0)</f>
        <v>0</v>
      </c>
      <c r="N2269" s="22" t="n">
        <f aca="false">IF(I2269&gt;0,ROUND(I2269*'UCO e Filme'!$A$11,2),0)</f>
        <v>0</v>
      </c>
      <c r="O2269" s="22" t="n">
        <f aca="false">ROUND(L2269+M2269+N2269,2)</f>
        <v>1859.66</v>
      </c>
    </row>
    <row r="2270" customFormat="false" ht="11.25" hidden="false" customHeight="true" outlineLevel="0" collapsed="false">
      <c r="A2270" s="17" t="n">
        <v>31101488</v>
      </c>
      <c r="B2270" s="17" t="s">
        <v>2295</v>
      </c>
      <c r="C2270" s="23" t="n">
        <v>1</v>
      </c>
      <c r="D2270" s="25" t="s">
        <v>368</v>
      </c>
      <c r="E2270" s="19" t="n">
        <v>48.66</v>
      </c>
      <c r="F2270" s="21" t="n">
        <v>2</v>
      </c>
      <c r="G2270" s="21" t="n">
        <v>7</v>
      </c>
      <c r="H2270" s="21"/>
      <c r="I2270" s="21"/>
      <c r="J2270" s="21"/>
      <c r="K2270" s="22" t="n">
        <f aca="false">INDEX('Porte Honorário'!B:D,MATCH(TabJud!D2270,'Porte Honorário'!A:A,0),1)</f>
        <v>1794.15</v>
      </c>
      <c r="L2270" s="22" t="n">
        <f aca="false">ROUND(C2270*K2270,2)</f>
        <v>1794.15</v>
      </c>
      <c r="M2270" s="22" t="n">
        <f aca="false">IF(E2270&gt;0,ROUND(E2270*'UCO e Filme'!$A$2,2),0)</f>
        <v>917.73</v>
      </c>
      <c r="N2270" s="22" t="n">
        <f aca="false">IF(I2270&gt;0,ROUND(I2270*'UCO e Filme'!$A$11,2),0)</f>
        <v>0</v>
      </c>
      <c r="O2270" s="22" t="n">
        <f aca="false">ROUND(L2270+M2270+N2270,2)</f>
        <v>2711.88</v>
      </c>
    </row>
    <row r="2271" customFormat="false" ht="11.25" hidden="false" customHeight="true" outlineLevel="0" collapsed="false">
      <c r="A2271" s="17" t="n">
        <v>31101496</v>
      </c>
      <c r="B2271" s="17" t="s">
        <v>2296</v>
      </c>
      <c r="C2271" s="23" t="n">
        <v>1</v>
      </c>
      <c r="D2271" s="25" t="s">
        <v>449</v>
      </c>
      <c r="E2271" s="19" t="n">
        <v>30.41</v>
      </c>
      <c r="F2271" s="21" t="n">
        <v>1</v>
      </c>
      <c r="G2271" s="21" t="n">
        <v>5</v>
      </c>
      <c r="H2271" s="21"/>
      <c r="I2271" s="21"/>
      <c r="J2271" s="21"/>
      <c r="K2271" s="22" t="n">
        <f aca="false">INDEX('Porte Honorário'!B:D,MATCH(TabJud!D2271,'Porte Honorário'!A:A,0),1)</f>
        <v>1171.51</v>
      </c>
      <c r="L2271" s="22" t="n">
        <f aca="false">ROUND(C2271*K2271,2)</f>
        <v>1171.51</v>
      </c>
      <c r="M2271" s="22" t="n">
        <f aca="false">IF(E2271&gt;0,ROUND(E2271*'UCO e Filme'!$A$2,2),0)</f>
        <v>573.53</v>
      </c>
      <c r="N2271" s="22" t="n">
        <f aca="false">IF(I2271&gt;0,ROUND(I2271*'UCO e Filme'!$A$11,2),0)</f>
        <v>0</v>
      </c>
      <c r="O2271" s="22" t="n">
        <f aca="false">ROUND(L2271+M2271+N2271,2)</f>
        <v>1745.04</v>
      </c>
    </row>
    <row r="2272" customFormat="false" ht="11.25" hidden="false" customHeight="true" outlineLevel="0" collapsed="false">
      <c r="A2272" s="17" t="n">
        <v>31101500</v>
      </c>
      <c r="B2272" s="17" t="s">
        <v>2297</v>
      </c>
      <c r="C2272" s="23" t="n">
        <v>1</v>
      </c>
      <c r="D2272" s="25" t="s">
        <v>449</v>
      </c>
      <c r="E2272" s="19" t="n">
        <v>26.36</v>
      </c>
      <c r="F2272" s="21" t="n">
        <v>1</v>
      </c>
      <c r="G2272" s="21" t="n">
        <v>5</v>
      </c>
      <c r="H2272" s="21"/>
      <c r="I2272" s="21"/>
      <c r="J2272" s="21"/>
      <c r="K2272" s="22" t="n">
        <f aca="false">INDEX('Porte Honorário'!B:D,MATCH(TabJud!D2272,'Porte Honorário'!A:A,0),1)</f>
        <v>1171.51</v>
      </c>
      <c r="L2272" s="22" t="n">
        <f aca="false">ROUND(C2272*K2272,2)</f>
        <v>1171.51</v>
      </c>
      <c r="M2272" s="22" t="n">
        <f aca="false">IF(E2272&gt;0,ROUND(E2272*'UCO e Filme'!$A$2,2),0)</f>
        <v>497.15</v>
      </c>
      <c r="N2272" s="22" t="n">
        <f aca="false">IF(I2272&gt;0,ROUND(I2272*'UCO e Filme'!$A$11,2),0)</f>
        <v>0</v>
      </c>
      <c r="O2272" s="22" t="n">
        <f aca="false">ROUND(L2272+M2272+N2272,2)</f>
        <v>1668.66</v>
      </c>
    </row>
    <row r="2273" customFormat="false" ht="11.25" hidden="false" customHeight="true" outlineLevel="0" collapsed="false">
      <c r="A2273" s="17" t="n">
        <v>31101518</v>
      </c>
      <c r="B2273" s="17" t="s">
        <v>2298</v>
      </c>
      <c r="C2273" s="23" t="n">
        <v>1</v>
      </c>
      <c r="D2273" s="25" t="s">
        <v>449</v>
      </c>
      <c r="E2273" s="19" t="n">
        <v>36.5</v>
      </c>
      <c r="F2273" s="21" t="n">
        <v>2</v>
      </c>
      <c r="G2273" s="21" t="n">
        <v>5</v>
      </c>
      <c r="H2273" s="21"/>
      <c r="I2273" s="21"/>
      <c r="J2273" s="21"/>
      <c r="K2273" s="22" t="n">
        <f aca="false">INDEX('Porte Honorário'!B:D,MATCH(TabJud!D2273,'Porte Honorário'!A:A,0),1)</f>
        <v>1171.51</v>
      </c>
      <c r="L2273" s="22" t="n">
        <f aca="false">ROUND(C2273*K2273,2)</f>
        <v>1171.51</v>
      </c>
      <c r="M2273" s="22" t="n">
        <f aca="false">IF(E2273&gt;0,ROUND(E2273*'UCO e Filme'!$A$2,2),0)</f>
        <v>688.39</v>
      </c>
      <c r="N2273" s="22" t="n">
        <f aca="false">IF(I2273&gt;0,ROUND(I2273*'UCO e Filme'!$A$11,2),0)</f>
        <v>0</v>
      </c>
      <c r="O2273" s="22" t="n">
        <f aca="false">ROUND(L2273+M2273+N2273,2)</f>
        <v>1859.9</v>
      </c>
    </row>
    <row r="2274" customFormat="false" ht="11.25" hidden="false" customHeight="true" outlineLevel="0" collapsed="false">
      <c r="A2274" s="17" t="n">
        <v>31101526</v>
      </c>
      <c r="B2274" s="17" t="s">
        <v>2299</v>
      </c>
      <c r="C2274" s="23" t="n">
        <v>1</v>
      </c>
      <c r="D2274" s="25" t="s">
        <v>368</v>
      </c>
      <c r="E2274" s="19" t="n">
        <v>48.66</v>
      </c>
      <c r="F2274" s="21" t="n">
        <v>2</v>
      </c>
      <c r="G2274" s="21" t="n">
        <v>6</v>
      </c>
      <c r="H2274" s="21"/>
      <c r="I2274" s="21"/>
      <c r="J2274" s="21"/>
      <c r="K2274" s="22" t="n">
        <f aca="false">INDEX('Porte Honorário'!B:D,MATCH(TabJud!D2274,'Porte Honorário'!A:A,0),1)</f>
        <v>1794.15</v>
      </c>
      <c r="L2274" s="22" t="n">
        <f aca="false">ROUND(C2274*K2274,2)</f>
        <v>1794.15</v>
      </c>
      <c r="M2274" s="22" t="n">
        <f aca="false">IF(E2274&gt;0,ROUND(E2274*'UCO e Filme'!$A$2,2),0)</f>
        <v>917.73</v>
      </c>
      <c r="N2274" s="22" t="n">
        <f aca="false">IF(I2274&gt;0,ROUND(I2274*'UCO e Filme'!$A$11,2),0)</f>
        <v>0</v>
      </c>
      <c r="O2274" s="22" t="n">
        <f aca="false">ROUND(L2274+M2274+N2274,2)</f>
        <v>2711.88</v>
      </c>
    </row>
    <row r="2275" customFormat="false" ht="11.25" hidden="false" customHeight="true" outlineLevel="0" collapsed="false">
      <c r="A2275" s="17" t="n">
        <v>31101534</v>
      </c>
      <c r="B2275" s="17" t="s">
        <v>2300</v>
      </c>
      <c r="C2275" s="23" t="n">
        <v>1</v>
      </c>
      <c r="D2275" s="25" t="s">
        <v>449</v>
      </c>
      <c r="E2275" s="19" t="n">
        <v>36.5</v>
      </c>
      <c r="F2275" s="21" t="n">
        <v>2</v>
      </c>
      <c r="G2275" s="21" t="n">
        <v>5</v>
      </c>
      <c r="H2275" s="21"/>
      <c r="I2275" s="21"/>
      <c r="J2275" s="21"/>
      <c r="K2275" s="22" t="n">
        <f aca="false">INDEX('Porte Honorário'!B:D,MATCH(TabJud!D2275,'Porte Honorário'!A:A,0),1)</f>
        <v>1171.51</v>
      </c>
      <c r="L2275" s="22" t="n">
        <f aca="false">ROUND(C2275*K2275,2)</f>
        <v>1171.51</v>
      </c>
      <c r="M2275" s="22" t="n">
        <f aca="false">IF(E2275&gt;0,ROUND(E2275*'UCO e Filme'!$A$2,2),0)</f>
        <v>688.39</v>
      </c>
      <c r="N2275" s="22" t="n">
        <f aca="false">IF(I2275&gt;0,ROUND(I2275*'UCO e Filme'!$A$11,2),0)</f>
        <v>0</v>
      </c>
      <c r="O2275" s="22" t="n">
        <f aca="false">ROUND(L2275+M2275+N2275,2)</f>
        <v>1859.9</v>
      </c>
    </row>
    <row r="2276" customFormat="false" ht="11.25" hidden="false" customHeight="true" outlineLevel="0" collapsed="false">
      <c r="A2276" s="17" t="n">
        <v>31101542</v>
      </c>
      <c r="B2276" s="17" t="s">
        <v>2301</v>
      </c>
      <c r="C2276" s="23" t="n">
        <v>1</v>
      </c>
      <c r="D2276" s="25" t="s">
        <v>999</v>
      </c>
      <c r="E2276" s="19" t="n">
        <v>60.83</v>
      </c>
      <c r="F2276" s="21" t="n">
        <v>2</v>
      </c>
      <c r="G2276" s="21" t="n">
        <v>6</v>
      </c>
      <c r="H2276" s="21"/>
      <c r="I2276" s="21"/>
      <c r="J2276" s="21"/>
      <c r="K2276" s="22" t="n">
        <f aca="false">INDEX('Porte Honorário'!B:D,MATCH(TabJud!D2276,'Porte Honorário'!A:A,0),1)</f>
        <v>2449.52</v>
      </c>
      <c r="L2276" s="22" t="n">
        <f aca="false">ROUND(C2276*K2276,2)</f>
        <v>2449.52</v>
      </c>
      <c r="M2276" s="22" t="n">
        <f aca="false">IF(E2276&gt;0,ROUND(E2276*'UCO e Filme'!$A$2,2),0)</f>
        <v>1147.25</v>
      </c>
      <c r="N2276" s="22" t="n">
        <f aca="false">IF(I2276&gt;0,ROUND(I2276*'UCO e Filme'!$A$11,2),0)</f>
        <v>0</v>
      </c>
      <c r="O2276" s="22" t="n">
        <f aca="false">ROUND(L2276+M2276+N2276,2)</f>
        <v>3596.77</v>
      </c>
    </row>
    <row r="2277" customFormat="false" ht="11.25" hidden="false" customHeight="true" outlineLevel="0" collapsed="false">
      <c r="A2277" s="17" t="n">
        <v>31101550</v>
      </c>
      <c r="B2277" s="17" t="s">
        <v>2302</v>
      </c>
      <c r="C2277" s="23" t="n">
        <v>1</v>
      </c>
      <c r="D2277" s="25" t="s">
        <v>999</v>
      </c>
      <c r="E2277" s="19" t="n">
        <v>52.72</v>
      </c>
      <c r="F2277" s="21" t="n">
        <v>2</v>
      </c>
      <c r="G2277" s="21" t="n">
        <v>6</v>
      </c>
      <c r="H2277" s="21"/>
      <c r="I2277" s="21"/>
      <c r="J2277" s="21"/>
      <c r="K2277" s="22" t="n">
        <f aca="false">INDEX('Porte Honorário'!B:D,MATCH(TabJud!D2277,'Porte Honorário'!A:A,0),1)</f>
        <v>2449.52</v>
      </c>
      <c r="L2277" s="22" t="n">
        <f aca="false">ROUND(C2277*K2277,2)</f>
        <v>2449.52</v>
      </c>
      <c r="M2277" s="22" t="n">
        <f aca="false">IF(E2277&gt;0,ROUND(E2277*'UCO e Filme'!$A$2,2),0)</f>
        <v>994.3</v>
      </c>
      <c r="N2277" s="22" t="n">
        <f aca="false">IF(I2277&gt;0,ROUND(I2277*'UCO e Filme'!$A$11,2),0)</f>
        <v>0</v>
      </c>
      <c r="O2277" s="22" t="n">
        <f aca="false">ROUND(L2277+M2277+N2277,2)</f>
        <v>3443.82</v>
      </c>
    </row>
    <row r="2278" customFormat="false" ht="11.25" hidden="false" customHeight="true" outlineLevel="0" collapsed="false">
      <c r="A2278" s="17" t="n">
        <v>31101569</v>
      </c>
      <c r="B2278" s="17" t="s">
        <v>2303</v>
      </c>
      <c r="C2278" s="23" t="n">
        <v>1</v>
      </c>
      <c r="D2278" s="25" t="s">
        <v>999</v>
      </c>
      <c r="E2278" s="19" t="n">
        <v>56.77</v>
      </c>
      <c r="F2278" s="21" t="n">
        <v>2</v>
      </c>
      <c r="G2278" s="21" t="n">
        <v>5</v>
      </c>
      <c r="H2278" s="21"/>
      <c r="I2278" s="21"/>
      <c r="J2278" s="21"/>
      <c r="K2278" s="22" t="n">
        <f aca="false">INDEX('Porte Honorário'!B:D,MATCH(TabJud!D2278,'Porte Honorário'!A:A,0),1)</f>
        <v>2449.52</v>
      </c>
      <c r="L2278" s="22" t="n">
        <f aca="false">ROUND(C2278*K2278,2)</f>
        <v>2449.52</v>
      </c>
      <c r="M2278" s="22" t="n">
        <f aca="false">IF(E2278&gt;0,ROUND(E2278*'UCO e Filme'!$A$2,2),0)</f>
        <v>1070.68</v>
      </c>
      <c r="N2278" s="22" t="n">
        <f aca="false">IF(I2278&gt;0,ROUND(I2278*'UCO e Filme'!$A$11,2),0)</f>
        <v>0</v>
      </c>
      <c r="O2278" s="22" t="n">
        <f aca="false">ROUND(L2278+M2278+N2278,2)</f>
        <v>3520.2</v>
      </c>
    </row>
    <row r="2279" customFormat="false" ht="11.25" hidden="false" customHeight="true" outlineLevel="0" collapsed="false">
      <c r="A2279" s="17" t="n">
        <v>31101577</v>
      </c>
      <c r="B2279" s="17" t="s">
        <v>2304</v>
      </c>
      <c r="C2279" s="23" t="n">
        <v>1</v>
      </c>
      <c r="D2279" s="25" t="s">
        <v>449</v>
      </c>
      <c r="E2279" s="19" t="n">
        <v>221.96</v>
      </c>
      <c r="F2279" s="21" t="n">
        <v>2</v>
      </c>
      <c r="G2279" s="21" t="n">
        <v>6</v>
      </c>
      <c r="H2279" s="21"/>
      <c r="I2279" s="21"/>
      <c r="J2279" s="21"/>
      <c r="K2279" s="22" t="n">
        <f aca="false">INDEX('Porte Honorário'!B:D,MATCH(TabJud!D2279,'Porte Honorário'!A:A,0),1)</f>
        <v>1171.51</v>
      </c>
      <c r="L2279" s="22" t="n">
        <f aca="false">ROUND(C2279*K2279,2)</f>
        <v>1171.51</v>
      </c>
      <c r="M2279" s="22" t="n">
        <f aca="false">IF(E2279&gt;0,ROUND(E2279*'UCO e Filme'!$A$2,2),0)</f>
        <v>4186.17</v>
      </c>
      <c r="N2279" s="22" t="n">
        <f aca="false">IF(I2279&gt;0,ROUND(I2279*'UCO e Filme'!$A$11,2),0)</f>
        <v>0</v>
      </c>
      <c r="O2279" s="22" t="n">
        <f aca="false">ROUND(L2279+M2279+N2279,2)</f>
        <v>5357.68</v>
      </c>
    </row>
    <row r="2280" customFormat="false" ht="11.25" hidden="false" customHeight="true" outlineLevel="0" collapsed="false">
      <c r="A2280" s="17" t="n">
        <v>31101585</v>
      </c>
      <c r="B2280" s="17" t="s">
        <v>2305</v>
      </c>
      <c r="C2280" s="23" t="n">
        <v>1</v>
      </c>
      <c r="D2280" s="25" t="s">
        <v>961</v>
      </c>
      <c r="E2280" s="19" t="n">
        <v>49.8</v>
      </c>
      <c r="F2280" s="21" t="n">
        <v>2</v>
      </c>
      <c r="G2280" s="21" t="n">
        <v>6</v>
      </c>
      <c r="H2280" s="21"/>
      <c r="I2280" s="21"/>
      <c r="J2280" s="21"/>
      <c r="K2280" s="22" t="n">
        <f aca="false">INDEX('Porte Honorário'!B:D,MATCH(TabJud!D2280,'Porte Honorário'!A:A,0),1)</f>
        <v>1859.66</v>
      </c>
      <c r="L2280" s="22" t="n">
        <f aca="false">ROUND(C2280*K2280,2)</f>
        <v>1859.66</v>
      </c>
      <c r="M2280" s="22" t="n">
        <f aca="false">IF(E2280&gt;0,ROUND(E2280*'UCO e Filme'!$A$2,2),0)</f>
        <v>939.23</v>
      </c>
      <c r="N2280" s="22" t="n">
        <f aca="false">IF(I2280&gt;0,ROUND(I2280*'UCO e Filme'!$A$11,2),0)</f>
        <v>0</v>
      </c>
      <c r="O2280" s="22" t="n">
        <f aca="false">ROUND(L2280+M2280+N2280,2)</f>
        <v>2798.89</v>
      </c>
    </row>
    <row r="2281" customFormat="false" ht="30.95" hidden="false" customHeight="true" outlineLevel="0" collapsed="false">
      <c r="A2281" s="14" t="s">
        <v>2306</v>
      </c>
      <c r="B2281" s="14"/>
      <c r="C2281" s="14"/>
      <c r="D2281" s="14"/>
      <c r="E2281" s="14"/>
      <c r="F2281" s="14"/>
      <c r="G2281" s="14"/>
      <c r="H2281" s="14"/>
      <c r="I2281" s="14"/>
      <c r="J2281" s="14"/>
      <c r="K2281" s="14"/>
      <c r="L2281" s="14"/>
      <c r="M2281" s="14"/>
      <c r="N2281" s="14"/>
      <c r="O2281" s="14"/>
    </row>
    <row r="2282" customFormat="false" ht="27.75" hidden="false" customHeight="true" outlineLevel="0" collapsed="false">
      <c r="A2282" s="17" t="n">
        <v>31102018</v>
      </c>
      <c r="B2282" s="17" t="s">
        <v>2307</v>
      </c>
      <c r="C2282" s="23" t="n">
        <v>1</v>
      </c>
      <c r="D2282" s="25" t="s">
        <v>337</v>
      </c>
      <c r="E2282" s="19"/>
      <c r="F2282" s="21" t="n">
        <v>1</v>
      </c>
      <c r="G2282" s="21" t="n">
        <v>1</v>
      </c>
      <c r="H2282" s="21"/>
      <c r="I2282" s="21"/>
      <c r="J2282" s="21"/>
      <c r="K2282" s="22" t="n">
        <f aca="false">INDEX('Porte Honorário'!B:D,MATCH(TabJud!D2282,'Porte Honorário'!A:A,0),1)</f>
        <v>417.82</v>
      </c>
      <c r="L2282" s="22" t="n">
        <f aca="false">ROUND(C2282*K2282,2)</f>
        <v>417.82</v>
      </c>
      <c r="M2282" s="22" t="n">
        <f aca="false">IF(E2282&gt;0,ROUND(E2282*'UCO e Filme'!$A$2,2),0)</f>
        <v>0</v>
      </c>
      <c r="N2282" s="22" t="n">
        <f aca="false">IF(I2282&gt;0,ROUND(I2282*'UCO e Filme'!$A$11,2),0)</f>
        <v>0</v>
      </c>
      <c r="O2282" s="22" t="n">
        <f aca="false">ROUND(L2282+M2282+N2282,2)</f>
        <v>417.82</v>
      </c>
    </row>
    <row r="2283" customFormat="false" ht="11.25" hidden="false" customHeight="true" outlineLevel="0" collapsed="false">
      <c r="A2283" s="17" t="n">
        <v>31102026</v>
      </c>
      <c r="B2283" s="17" t="s">
        <v>2308</v>
      </c>
      <c r="C2283" s="23" t="n">
        <v>1</v>
      </c>
      <c r="D2283" s="25" t="s">
        <v>73</v>
      </c>
      <c r="E2283" s="19" t="n">
        <v>16.68</v>
      </c>
      <c r="F2283" s="21" t="n">
        <v>1</v>
      </c>
      <c r="G2283" s="21" t="n">
        <v>1</v>
      </c>
      <c r="H2283" s="21"/>
      <c r="I2283" s="21"/>
      <c r="J2283" s="21"/>
      <c r="K2283" s="22" t="n">
        <f aca="false">INDEX('Porte Honorário'!B:D,MATCH(TabJud!D2283,'Porte Honorário'!A:A,0),1)</f>
        <v>360.46</v>
      </c>
      <c r="L2283" s="22" t="n">
        <f aca="false">ROUND(C2283*K2283,2)</f>
        <v>360.46</v>
      </c>
      <c r="M2283" s="22" t="n">
        <f aca="false">IF(E2283&gt;0,ROUND(E2283*'UCO e Filme'!$A$2,2),0)</f>
        <v>314.58</v>
      </c>
      <c r="N2283" s="22" t="n">
        <f aca="false">IF(I2283&gt;0,ROUND(I2283*'UCO e Filme'!$A$11,2),0)</f>
        <v>0</v>
      </c>
      <c r="O2283" s="22" t="n">
        <f aca="false">ROUND(L2283+M2283+N2283,2)</f>
        <v>675.04</v>
      </c>
    </row>
    <row r="2284" customFormat="false" ht="11.25" hidden="false" customHeight="true" outlineLevel="0" collapsed="false">
      <c r="A2284" s="17" t="n">
        <v>31102034</v>
      </c>
      <c r="B2284" s="17" t="s">
        <v>2309</v>
      </c>
      <c r="C2284" s="23" t="n">
        <v>1</v>
      </c>
      <c r="D2284" s="25" t="s">
        <v>69</v>
      </c>
      <c r="E2284" s="19" t="n">
        <v>3.98</v>
      </c>
      <c r="F2284" s="21" t="n">
        <v>1</v>
      </c>
      <c r="G2284" s="21" t="n">
        <v>2</v>
      </c>
      <c r="H2284" s="21"/>
      <c r="I2284" s="21"/>
      <c r="J2284" s="21"/>
      <c r="K2284" s="22" t="n">
        <f aca="false">INDEX('Porte Honorário'!B:D,MATCH(TabJud!D2284,'Porte Honorário'!A:A,0),1)</f>
        <v>209.71</v>
      </c>
      <c r="L2284" s="22" t="n">
        <f aca="false">ROUND(C2284*K2284,2)</f>
        <v>209.71</v>
      </c>
      <c r="M2284" s="22" t="n">
        <f aca="false">IF(E2284&gt;0,ROUND(E2284*'UCO e Filme'!$A$2,2),0)</f>
        <v>75.06</v>
      </c>
      <c r="N2284" s="22" t="n">
        <f aca="false">IF(I2284&gt;0,ROUND(I2284*'UCO e Filme'!$A$11,2),0)</f>
        <v>0</v>
      </c>
      <c r="O2284" s="22" t="n">
        <f aca="false">ROUND(L2284+M2284+N2284,2)</f>
        <v>284.77</v>
      </c>
    </row>
    <row r="2285" customFormat="false" ht="11.25" hidden="false" customHeight="true" outlineLevel="0" collapsed="false">
      <c r="A2285" s="17" t="n">
        <v>31102042</v>
      </c>
      <c r="B2285" s="17" t="s">
        <v>2310</v>
      </c>
      <c r="C2285" s="23" t="n">
        <v>1</v>
      </c>
      <c r="D2285" s="25" t="s">
        <v>337</v>
      </c>
      <c r="E2285" s="19"/>
      <c r="F2285" s="21" t="n">
        <v>1</v>
      </c>
      <c r="G2285" s="21" t="n">
        <v>3</v>
      </c>
      <c r="H2285" s="21"/>
      <c r="I2285" s="21"/>
      <c r="J2285" s="21"/>
      <c r="K2285" s="22" t="n">
        <f aca="false">INDEX('Porte Honorário'!B:D,MATCH(TabJud!D2285,'Porte Honorário'!A:A,0),1)</f>
        <v>417.82</v>
      </c>
      <c r="L2285" s="22" t="n">
        <f aca="false">ROUND(C2285*K2285,2)</f>
        <v>417.82</v>
      </c>
      <c r="M2285" s="22" t="n">
        <f aca="false">IF(E2285&gt;0,ROUND(E2285*'UCO e Filme'!$A$2,2),0)</f>
        <v>0</v>
      </c>
      <c r="N2285" s="22" t="n">
        <f aca="false">IF(I2285&gt;0,ROUND(I2285*'UCO e Filme'!$A$11,2),0)</f>
        <v>0</v>
      </c>
      <c r="O2285" s="22" t="n">
        <f aca="false">ROUND(L2285+M2285+N2285,2)</f>
        <v>417.82</v>
      </c>
    </row>
    <row r="2286" customFormat="false" ht="11.25" hidden="false" customHeight="true" outlineLevel="0" collapsed="false">
      <c r="A2286" s="17" t="n">
        <v>31102050</v>
      </c>
      <c r="B2286" s="17" t="s">
        <v>2311</v>
      </c>
      <c r="C2286" s="23" t="n">
        <v>1</v>
      </c>
      <c r="D2286" s="25" t="s">
        <v>73</v>
      </c>
      <c r="E2286" s="19" t="n">
        <v>4.96</v>
      </c>
      <c r="F2286" s="21" t="n">
        <v>1</v>
      </c>
      <c r="G2286" s="21" t="n">
        <v>2</v>
      </c>
      <c r="H2286" s="21"/>
      <c r="I2286" s="21"/>
      <c r="J2286" s="21"/>
      <c r="K2286" s="22" t="n">
        <f aca="false">INDEX('Porte Honorário'!B:D,MATCH(TabJud!D2286,'Porte Honorário'!A:A,0),1)</f>
        <v>360.46</v>
      </c>
      <c r="L2286" s="22" t="n">
        <f aca="false">ROUND(C2286*K2286,2)</f>
        <v>360.46</v>
      </c>
      <c r="M2286" s="22" t="n">
        <f aca="false">IF(E2286&gt;0,ROUND(E2286*'UCO e Filme'!$A$2,2),0)</f>
        <v>93.55</v>
      </c>
      <c r="N2286" s="22" t="n">
        <f aca="false">IF(I2286&gt;0,ROUND(I2286*'UCO e Filme'!$A$11,2),0)</f>
        <v>0</v>
      </c>
      <c r="O2286" s="22" t="n">
        <f aca="false">ROUND(L2286+M2286+N2286,2)</f>
        <v>454.01</v>
      </c>
    </row>
    <row r="2287" customFormat="false" ht="11.25" hidden="false" customHeight="true" outlineLevel="0" collapsed="false">
      <c r="A2287" s="17" t="n">
        <v>31102069</v>
      </c>
      <c r="B2287" s="17" t="s">
        <v>2312</v>
      </c>
      <c r="C2287" s="23" t="n">
        <v>1</v>
      </c>
      <c r="D2287" s="25" t="s">
        <v>504</v>
      </c>
      <c r="E2287" s="19" t="n">
        <v>40.87</v>
      </c>
      <c r="F2287" s="21" t="n">
        <v>1</v>
      </c>
      <c r="G2287" s="21" t="n">
        <v>3</v>
      </c>
      <c r="H2287" s="21"/>
      <c r="I2287" s="21"/>
      <c r="J2287" s="21"/>
      <c r="K2287" s="22" t="n">
        <f aca="false">INDEX('Porte Honorário'!B:D,MATCH(TabJud!D2287,'Porte Honorário'!A:A,0),1)</f>
        <v>458.79</v>
      </c>
      <c r="L2287" s="22" t="n">
        <f aca="false">ROUND(C2287*K2287,2)</f>
        <v>458.79</v>
      </c>
      <c r="M2287" s="22" t="n">
        <f aca="false">IF(E2287&gt;0,ROUND(E2287*'UCO e Filme'!$A$2,2),0)</f>
        <v>770.81</v>
      </c>
      <c r="N2287" s="22" t="n">
        <f aca="false">IF(I2287&gt;0,ROUND(I2287*'UCO e Filme'!$A$11,2),0)</f>
        <v>0</v>
      </c>
      <c r="O2287" s="22" t="n">
        <f aca="false">ROUND(L2287+M2287+N2287,2)</f>
        <v>1229.6</v>
      </c>
    </row>
    <row r="2288" customFormat="false" ht="11.25" hidden="false" customHeight="true" outlineLevel="0" collapsed="false">
      <c r="A2288" s="17" t="n">
        <v>31102077</v>
      </c>
      <c r="B2288" s="17" t="s">
        <v>2313</v>
      </c>
      <c r="C2288" s="23" t="n">
        <v>1</v>
      </c>
      <c r="D2288" s="25" t="s">
        <v>337</v>
      </c>
      <c r="E2288" s="19" t="n">
        <v>18.07</v>
      </c>
      <c r="F2288" s="21" t="n">
        <v>1</v>
      </c>
      <c r="G2288" s="21" t="n">
        <v>3</v>
      </c>
      <c r="H2288" s="21"/>
      <c r="I2288" s="21"/>
      <c r="J2288" s="21"/>
      <c r="K2288" s="22" t="n">
        <f aca="false">INDEX('Porte Honorário'!B:D,MATCH(TabJud!D2288,'Porte Honorário'!A:A,0),1)</f>
        <v>417.82</v>
      </c>
      <c r="L2288" s="22" t="n">
        <f aca="false">ROUND(C2288*K2288,2)</f>
        <v>417.82</v>
      </c>
      <c r="M2288" s="22" t="n">
        <f aca="false">IF(E2288&gt;0,ROUND(E2288*'UCO e Filme'!$A$2,2),0)</f>
        <v>340.8</v>
      </c>
      <c r="N2288" s="22" t="n">
        <f aca="false">IF(I2288&gt;0,ROUND(I2288*'UCO e Filme'!$A$11,2),0)</f>
        <v>0</v>
      </c>
      <c r="O2288" s="22" t="n">
        <f aca="false">ROUND(L2288+M2288+N2288,2)</f>
        <v>758.62</v>
      </c>
    </row>
    <row r="2289" customFormat="false" ht="11.25" hidden="false" customHeight="true" outlineLevel="0" collapsed="false">
      <c r="A2289" s="17" t="n">
        <v>31102085</v>
      </c>
      <c r="B2289" s="17" t="s">
        <v>2314</v>
      </c>
      <c r="C2289" s="23" t="n">
        <v>1</v>
      </c>
      <c r="D2289" s="25" t="s">
        <v>71</v>
      </c>
      <c r="E2289" s="19" t="n">
        <v>13.9</v>
      </c>
      <c r="F2289" s="21" t="n">
        <v>1</v>
      </c>
      <c r="G2289" s="21" t="n">
        <v>1</v>
      </c>
      <c r="H2289" s="21"/>
      <c r="I2289" s="21"/>
      <c r="J2289" s="21"/>
      <c r="K2289" s="22" t="n">
        <f aca="false">INDEX('Porte Honorário'!B:D,MATCH(TabJud!D2289,'Porte Honorário'!A:A,0),1)</f>
        <v>309.68</v>
      </c>
      <c r="L2289" s="22" t="n">
        <f aca="false">ROUND(C2289*K2289,2)</f>
        <v>309.68</v>
      </c>
      <c r="M2289" s="22" t="n">
        <f aca="false">IF(E2289&gt;0,ROUND(E2289*'UCO e Filme'!$A$2,2),0)</f>
        <v>262.15</v>
      </c>
      <c r="N2289" s="22" t="n">
        <f aca="false">IF(I2289&gt;0,ROUND(I2289*'UCO e Filme'!$A$11,2),0)</f>
        <v>0</v>
      </c>
      <c r="O2289" s="22" t="n">
        <f aca="false">ROUND(L2289+M2289+N2289,2)</f>
        <v>571.83</v>
      </c>
    </row>
    <row r="2290" customFormat="false" ht="11.25" hidden="false" customHeight="true" outlineLevel="0" collapsed="false">
      <c r="A2290" s="17" t="n">
        <v>31102093</v>
      </c>
      <c r="B2290" s="17" t="s">
        <v>2315</v>
      </c>
      <c r="C2290" s="23" t="n">
        <v>1</v>
      </c>
      <c r="D2290" s="25" t="s">
        <v>264</v>
      </c>
      <c r="E2290" s="19"/>
      <c r="F2290" s="21" t="n">
        <v>1</v>
      </c>
      <c r="G2290" s="21" t="n">
        <v>5</v>
      </c>
      <c r="H2290" s="21"/>
      <c r="I2290" s="21"/>
      <c r="J2290" s="21"/>
      <c r="K2290" s="22" t="n">
        <f aca="false">INDEX('Porte Honorário'!B:D,MATCH(TabJud!D2290,'Porte Honorário'!A:A,0),1)</f>
        <v>852.02</v>
      </c>
      <c r="L2290" s="22" t="n">
        <f aca="false">ROUND(C2290*K2290,2)</f>
        <v>852.02</v>
      </c>
      <c r="M2290" s="22" t="n">
        <f aca="false">IF(E2290&gt;0,ROUND(E2290*'UCO e Filme'!$A$2,2),0)</f>
        <v>0</v>
      </c>
      <c r="N2290" s="22" t="n">
        <f aca="false">IF(I2290&gt;0,ROUND(I2290*'UCO e Filme'!$A$11,2),0)</f>
        <v>0</v>
      </c>
      <c r="O2290" s="22" t="n">
        <f aca="false">ROUND(L2290+M2290+N2290,2)</f>
        <v>852.02</v>
      </c>
    </row>
    <row r="2291" customFormat="false" ht="11.25" hidden="false" customHeight="true" outlineLevel="0" collapsed="false">
      <c r="A2291" s="17" t="n">
        <v>31102107</v>
      </c>
      <c r="B2291" s="17" t="s">
        <v>2316</v>
      </c>
      <c r="C2291" s="23" t="n">
        <v>1</v>
      </c>
      <c r="D2291" s="25" t="s">
        <v>310</v>
      </c>
      <c r="E2291" s="19"/>
      <c r="F2291" s="21" t="n">
        <v>1</v>
      </c>
      <c r="G2291" s="21" t="n">
        <v>4</v>
      </c>
      <c r="H2291" s="21"/>
      <c r="I2291" s="21"/>
      <c r="J2291" s="21"/>
      <c r="K2291" s="22" t="n">
        <f aca="false">INDEX('Porte Honorário'!B:D,MATCH(TabJud!D2291,'Porte Honorário'!A:A,0),1)</f>
        <v>802.86</v>
      </c>
      <c r="L2291" s="22" t="n">
        <f aca="false">ROUND(C2291*K2291,2)</f>
        <v>802.86</v>
      </c>
      <c r="M2291" s="22" t="n">
        <f aca="false">IF(E2291&gt;0,ROUND(E2291*'UCO e Filme'!$A$2,2),0)</f>
        <v>0</v>
      </c>
      <c r="N2291" s="22" t="n">
        <f aca="false">IF(I2291&gt;0,ROUND(I2291*'UCO e Filme'!$A$11,2),0)</f>
        <v>0</v>
      </c>
      <c r="O2291" s="22" t="n">
        <f aca="false">ROUND(L2291+M2291+N2291,2)</f>
        <v>802.86</v>
      </c>
    </row>
    <row r="2292" customFormat="false" ht="11.25" hidden="false" customHeight="true" outlineLevel="0" collapsed="false">
      <c r="A2292" s="17" t="n">
        <v>31102115</v>
      </c>
      <c r="B2292" s="17" t="s">
        <v>2317</v>
      </c>
      <c r="C2292" s="23" t="n">
        <v>1</v>
      </c>
      <c r="D2292" s="25" t="s">
        <v>339</v>
      </c>
      <c r="E2292" s="19"/>
      <c r="F2292" s="21" t="n">
        <v>2</v>
      </c>
      <c r="G2292" s="21" t="n">
        <v>4</v>
      </c>
      <c r="H2292" s="21"/>
      <c r="I2292" s="21"/>
      <c r="J2292" s="21"/>
      <c r="K2292" s="22" t="n">
        <f aca="false">INDEX('Porte Honorário'!B:D,MATCH(TabJud!D2292,'Porte Honorário'!A:A,0),1)</f>
        <v>991.29</v>
      </c>
      <c r="L2292" s="22" t="n">
        <f aca="false">ROUND(C2292*K2292,2)</f>
        <v>991.29</v>
      </c>
      <c r="M2292" s="22" t="n">
        <f aca="false">IF(E2292&gt;0,ROUND(E2292*'UCO e Filme'!$A$2,2),0)</f>
        <v>0</v>
      </c>
      <c r="N2292" s="22" t="n">
        <f aca="false">IF(I2292&gt;0,ROUND(I2292*'UCO e Filme'!$A$11,2),0)</f>
        <v>0</v>
      </c>
      <c r="O2292" s="22" t="n">
        <f aca="false">ROUND(L2292+M2292+N2292,2)</f>
        <v>991.29</v>
      </c>
    </row>
    <row r="2293" customFormat="false" ht="11.25" hidden="false" customHeight="true" outlineLevel="0" collapsed="false">
      <c r="A2293" s="17" t="n">
        <v>31102123</v>
      </c>
      <c r="B2293" s="17" t="s">
        <v>2318</v>
      </c>
      <c r="C2293" s="23" t="n">
        <v>1</v>
      </c>
      <c r="D2293" s="25" t="s">
        <v>335</v>
      </c>
      <c r="E2293" s="19"/>
      <c r="F2293" s="21" t="n">
        <v>2</v>
      </c>
      <c r="G2293" s="21" t="n">
        <v>4</v>
      </c>
      <c r="H2293" s="21"/>
      <c r="I2293" s="21"/>
      <c r="J2293" s="21"/>
      <c r="K2293" s="22" t="n">
        <f aca="false">INDEX('Porte Honorário'!B:D,MATCH(TabJud!D2293,'Porte Honorário'!A:A,0),1)</f>
        <v>1091.25</v>
      </c>
      <c r="L2293" s="22" t="n">
        <f aca="false">ROUND(C2293*K2293,2)</f>
        <v>1091.25</v>
      </c>
      <c r="M2293" s="22" t="n">
        <f aca="false">IF(E2293&gt;0,ROUND(E2293*'UCO e Filme'!$A$2,2),0)</f>
        <v>0</v>
      </c>
      <c r="N2293" s="22" t="n">
        <f aca="false">IF(I2293&gt;0,ROUND(I2293*'UCO e Filme'!$A$11,2),0)</f>
        <v>0</v>
      </c>
      <c r="O2293" s="22" t="n">
        <f aca="false">ROUND(L2293+M2293+N2293,2)</f>
        <v>1091.25</v>
      </c>
    </row>
    <row r="2294" customFormat="false" ht="11.25" hidden="false" customHeight="true" outlineLevel="0" collapsed="false">
      <c r="A2294" s="17" t="n">
        <v>31102131</v>
      </c>
      <c r="B2294" s="17" t="s">
        <v>2319</v>
      </c>
      <c r="C2294" s="23" t="n">
        <v>1</v>
      </c>
      <c r="D2294" s="25" t="s">
        <v>71</v>
      </c>
      <c r="E2294" s="19" t="n">
        <v>4.22</v>
      </c>
      <c r="F2294" s="21" t="n">
        <v>1</v>
      </c>
      <c r="G2294" s="21" t="n">
        <v>1</v>
      </c>
      <c r="H2294" s="21"/>
      <c r="I2294" s="21"/>
      <c r="J2294" s="21"/>
      <c r="K2294" s="22" t="n">
        <f aca="false">INDEX('Porte Honorário'!B:D,MATCH(TabJud!D2294,'Porte Honorário'!A:A,0),1)</f>
        <v>309.68</v>
      </c>
      <c r="L2294" s="22" t="n">
        <f aca="false">ROUND(C2294*K2294,2)</f>
        <v>309.68</v>
      </c>
      <c r="M2294" s="22" t="n">
        <f aca="false">IF(E2294&gt;0,ROUND(E2294*'UCO e Filme'!$A$2,2),0)</f>
        <v>79.59</v>
      </c>
      <c r="N2294" s="22" t="n">
        <f aca="false">IF(I2294&gt;0,ROUND(I2294*'UCO e Filme'!$A$11,2),0)</f>
        <v>0</v>
      </c>
      <c r="O2294" s="22" t="n">
        <f aca="false">ROUND(L2294+M2294+N2294,2)</f>
        <v>389.27</v>
      </c>
    </row>
    <row r="2295" customFormat="false" ht="11.25" hidden="false" customHeight="true" outlineLevel="0" collapsed="false">
      <c r="A2295" s="17" t="n">
        <v>31102174</v>
      </c>
      <c r="B2295" s="17" t="s">
        <v>2320</v>
      </c>
      <c r="C2295" s="23" t="n">
        <v>1</v>
      </c>
      <c r="D2295" s="25" t="s">
        <v>335</v>
      </c>
      <c r="E2295" s="19"/>
      <c r="F2295" s="21" t="n">
        <v>2</v>
      </c>
      <c r="G2295" s="21" t="n">
        <v>5</v>
      </c>
      <c r="H2295" s="21"/>
      <c r="I2295" s="21"/>
      <c r="J2295" s="21"/>
      <c r="K2295" s="22" t="n">
        <f aca="false">INDEX('Porte Honorário'!B:D,MATCH(TabJud!D2295,'Porte Honorário'!A:A,0),1)</f>
        <v>1091.25</v>
      </c>
      <c r="L2295" s="22" t="n">
        <f aca="false">ROUND(C2295*K2295,2)</f>
        <v>1091.25</v>
      </c>
      <c r="M2295" s="22" t="n">
        <f aca="false">IF(E2295&gt;0,ROUND(E2295*'UCO e Filme'!$A$2,2),0)</f>
        <v>0</v>
      </c>
      <c r="N2295" s="22" t="n">
        <f aca="false">IF(I2295&gt;0,ROUND(I2295*'UCO e Filme'!$A$11,2),0)</f>
        <v>0</v>
      </c>
      <c r="O2295" s="22" t="n">
        <f aca="false">ROUND(L2295+M2295+N2295,2)</f>
        <v>1091.25</v>
      </c>
    </row>
    <row r="2296" customFormat="false" ht="11.25" hidden="false" customHeight="true" outlineLevel="0" collapsed="false">
      <c r="A2296" s="17" t="n">
        <v>31102182</v>
      </c>
      <c r="B2296" s="17" t="s">
        <v>2321</v>
      </c>
      <c r="C2296" s="23" t="n">
        <v>1</v>
      </c>
      <c r="D2296" s="25" t="s">
        <v>335</v>
      </c>
      <c r="E2296" s="19"/>
      <c r="F2296" s="21" t="n">
        <v>1</v>
      </c>
      <c r="G2296" s="21" t="n">
        <v>5</v>
      </c>
      <c r="H2296" s="21"/>
      <c r="I2296" s="21"/>
      <c r="J2296" s="21"/>
      <c r="K2296" s="22" t="n">
        <f aca="false">INDEX('Porte Honorário'!B:D,MATCH(TabJud!D2296,'Porte Honorário'!A:A,0),1)</f>
        <v>1091.25</v>
      </c>
      <c r="L2296" s="22" t="n">
        <f aca="false">ROUND(C2296*K2296,2)</f>
        <v>1091.25</v>
      </c>
      <c r="M2296" s="22" t="n">
        <f aca="false">IF(E2296&gt;0,ROUND(E2296*'UCO e Filme'!$A$2,2),0)</f>
        <v>0</v>
      </c>
      <c r="N2296" s="22" t="n">
        <f aca="false">IF(I2296&gt;0,ROUND(I2296*'UCO e Filme'!$A$11,2),0)</f>
        <v>0</v>
      </c>
      <c r="O2296" s="22" t="n">
        <f aca="false">ROUND(L2296+M2296+N2296,2)</f>
        <v>1091.25</v>
      </c>
    </row>
    <row r="2297" customFormat="false" ht="11.25" hidden="false" customHeight="true" outlineLevel="0" collapsed="false">
      <c r="A2297" s="17" t="n">
        <v>31102204</v>
      </c>
      <c r="B2297" s="17" t="s">
        <v>2322</v>
      </c>
      <c r="C2297" s="23" t="n">
        <v>1</v>
      </c>
      <c r="D2297" s="25" t="s">
        <v>335</v>
      </c>
      <c r="E2297" s="19"/>
      <c r="F2297" s="21" t="n">
        <v>2</v>
      </c>
      <c r="G2297" s="21" t="n">
        <v>5</v>
      </c>
      <c r="H2297" s="21"/>
      <c r="I2297" s="21"/>
      <c r="J2297" s="21"/>
      <c r="K2297" s="22" t="n">
        <f aca="false">INDEX('Porte Honorário'!B:D,MATCH(TabJud!D2297,'Porte Honorário'!A:A,0),1)</f>
        <v>1091.25</v>
      </c>
      <c r="L2297" s="22" t="n">
        <f aca="false">ROUND(C2297*K2297,2)</f>
        <v>1091.25</v>
      </c>
      <c r="M2297" s="22" t="n">
        <f aca="false">IF(E2297&gt;0,ROUND(E2297*'UCO e Filme'!$A$2,2),0)</f>
        <v>0</v>
      </c>
      <c r="N2297" s="22" t="n">
        <f aca="false">IF(I2297&gt;0,ROUND(I2297*'UCO e Filme'!$A$11,2),0)</f>
        <v>0</v>
      </c>
      <c r="O2297" s="22" t="n">
        <f aca="false">ROUND(L2297+M2297+N2297,2)</f>
        <v>1091.25</v>
      </c>
    </row>
    <row r="2298" customFormat="false" ht="11.25" hidden="false" customHeight="true" outlineLevel="0" collapsed="false">
      <c r="A2298" s="17" t="n">
        <v>31102220</v>
      </c>
      <c r="B2298" s="17" t="s">
        <v>2323</v>
      </c>
      <c r="C2298" s="23" t="n">
        <v>1</v>
      </c>
      <c r="D2298" s="25" t="s">
        <v>504</v>
      </c>
      <c r="E2298" s="19" t="n">
        <v>5.55</v>
      </c>
      <c r="F2298" s="21" t="n">
        <v>1</v>
      </c>
      <c r="G2298" s="21" t="n">
        <v>3</v>
      </c>
      <c r="H2298" s="21"/>
      <c r="I2298" s="21"/>
      <c r="J2298" s="21"/>
      <c r="K2298" s="22" t="n">
        <f aca="false">INDEX('Porte Honorário'!B:D,MATCH(TabJud!D2298,'Porte Honorário'!A:A,0),1)</f>
        <v>458.79</v>
      </c>
      <c r="L2298" s="22" t="n">
        <f aca="false">ROUND(C2298*K2298,2)</f>
        <v>458.79</v>
      </c>
      <c r="M2298" s="22" t="n">
        <f aca="false">IF(E2298&gt;0,ROUND(E2298*'UCO e Filme'!$A$2,2),0)</f>
        <v>104.67</v>
      </c>
      <c r="N2298" s="22" t="n">
        <f aca="false">IF(I2298&gt;0,ROUND(I2298*'UCO e Filme'!$A$11,2),0)</f>
        <v>0</v>
      </c>
      <c r="O2298" s="22" t="n">
        <f aca="false">ROUND(L2298+M2298+N2298,2)</f>
        <v>563.46</v>
      </c>
    </row>
    <row r="2299" customFormat="false" ht="11.25" hidden="false" customHeight="true" outlineLevel="0" collapsed="false">
      <c r="A2299" s="17" t="n">
        <v>31102239</v>
      </c>
      <c r="B2299" s="17" t="s">
        <v>2324</v>
      </c>
      <c r="C2299" s="23" t="n">
        <v>1</v>
      </c>
      <c r="D2299" s="25" t="s">
        <v>449</v>
      </c>
      <c r="E2299" s="19"/>
      <c r="F2299" s="21" t="n">
        <v>2</v>
      </c>
      <c r="G2299" s="21" t="n">
        <v>3</v>
      </c>
      <c r="H2299" s="21"/>
      <c r="I2299" s="21"/>
      <c r="J2299" s="21"/>
      <c r="K2299" s="22" t="n">
        <f aca="false">INDEX('Porte Honorário'!B:D,MATCH(TabJud!D2299,'Porte Honorário'!A:A,0),1)</f>
        <v>1171.51</v>
      </c>
      <c r="L2299" s="22" t="n">
        <f aca="false">ROUND(C2299*K2299,2)</f>
        <v>1171.51</v>
      </c>
      <c r="M2299" s="22" t="n">
        <f aca="false">IF(E2299&gt;0,ROUND(E2299*'UCO e Filme'!$A$2,2),0)</f>
        <v>0</v>
      </c>
      <c r="N2299" s="22" t="n">
        <f aca="false">IF(I2299&gt;0,ROUND(I2299*'UCO e Filme'!$A$11,2),0)</f>
        <v>0</v>
      </c>
      <c r="O2299" s="22" t="n">
        <f aca="false">ROUND(L2299+M2299+N2299,2)</f>
        <v>1171.51</v>
      </c>
    </row>
    <row r="2300" customFormat="false" ht="11.25" hidden="false" customHeight="true" outlineLevel="0" collapsed="false">
      <c r="A2300" s="17" t="n">
        <v>31102247</v>
      </c>
      <c r="B2300" s="17" t="s">
        <v>2325</v>
      </c>
      <c r="C2300" s="23" t="n">
        <v>1</v>
      </c>
      <c r="D2300" s="25" t="s">
        <v>385</v>
      </c>
      <c r="E2300" s="19"/>
      <c r="F2300" s="21" t="n">
        <v>1</v>
      </c>
      <c r="G2300" s="21" t="n">
        <v>3</v>
      </c>
      <c r="H2300" s="21"/>
      <c r="I2300" s="21"/>
      <c r="J2300" s="21"/>
      <c r="K2300" s="22" t="n">
        <f aca="false">INDEX('Porte Honorário'!B:D,MATCH(TabJud!D2300,'Porte Honorário'!A:A,0),1)</f>
        <v>766.81</v>
      </c>
      <c r="L2300" s="22" t="n">
        <f aca="false">ROUND(C2300*K2300,2)</f>
        <v>766.81</v>
      </c>
      <c r="M2300" s="22" t="n">
        <f aca="false">IF(E2300&gt;0,ROUND(E2300*'UCO e Filme'!$A$2,2),0)</f>
        <v>0</v>
      </c>
      <c r="N2300" s="22" t="n">
        <f aca="false">IF(I2300&gt;0,ROUND(I2300*'UCO e Filme'!$A$11,2),0)</f>
        <v>0</v>
      </c>
      <c r="O2300" s="22" t="n">
        <f aca="false">ROUND(L2300+M2300+N2300,2)</f>
        <v>766.81</v>
      </c>
    </row>
    <row r="2301" customFormat="false" ht="11.25" hidden="false" customHeight="true" outlineLevel="0" collapsed="false">
      <c r="A2301" s="17" t="n">
        <v>31102255</v>
      </c>
      <c r="B2301" s="17" t="s">
        <v>2326</v>
      </c>
      <c r="C2301" s="23" t="n">
        <v>1</v>
      </c>
      <c r="D2301" s="25" t="s">
        <v>385</v>
      </c>
      <c r="E2301" s="19"/>
      <c r="F2301" s="21" t="n">
        <v>1</v>
      </c>
      <c r="G2301" s="21" t="n">
        <v>3</v>
      </c>
      <c r="H2301" s="21"/>
      <c r="I2301" s="21"/>
      <c r="J2301" s="21"/>
      <c r="K2301" s="22" t="n">
        <f aca="false">INDEX('Porte Honorário'!B:D,MATCH(TabJud!D2301,'Porte Honorário'!A:A,0),1)</f>
        <v>766.81</v>
      </c>
      <c r="L2301" s="22" t="n">
        <f aca="false">ROUND(C2301*K2301,2)</f>
        <v>766.81</v>
      </c>
      <c r="M2301" s="22" t="n">
        <f aca="false">IF(E2301&gt;0,ROUND(E2301*'UCO e Filme'!$A$2,2),0)</f>
        <v>0</v>
      </c>
      <c r="N2301" s="22" t="n">
        <f aca="false">IF(I2301&gt;0,ROUND(I2301*'UCO e Filme'!$A$11,2),0)</f>
        <v>0</v>
      </c>
      <c r="O2301" s="22" t="n">
        <f aca="false">ROUND(L2301+M2301+N2301,2)</f>
        <v>766.81</v>
      </c>
    </row>
    <row r="2302" customFormat="false" ht="11.25" hidden="false" customHeight="true" outlineLevel="0" collapsed="false">
      <c r="A2302" s="17" t="n">
        <v>31102263</v>
      </c>
      <c r="B2302" s="17" t="s">
        <v>2327</v>
      </c>
      <c r="C2302" s="23" t="n">
        <v>1</v>
      </c>
      <c r="D2302" s="25" t="s">
        <v>296</v>
      </c>
      <c r="E2302" s="19" t="n">
        <v>5.23</v>
      </c>
      <c r="F2302" s="21" t="n">
        <v>1</v>
      </c>
      <c r="G2302" s="21" t="n">
        <v>3</v>
      </c>
      <c r="H2302" s="21"/>
      <c r="I2302" s="21"/>
      <c r="J2302" s="21"/>
      <c r="K2302" s="22" t="n">
        <f aca="false">INDEX('Porte Honorário'!B:D,MATCH(TabJud!D2302,'Porte Honorário'!A:A,0),1)</f>
        <v>709.46</v>
      </c>
      <c r="L2302" s="22" t="n">
        <f aca="false">ROUND(C2302*K2302,2)</f>
        <v>709.46</v>
      </c>
      <c r="M2302" s="22" t="n">
        <f aca="false">IF(E2302&gt;0,ROUND(E2302*'UCO e Filme'!$A$2,2),0)</f>
        <v>98.64</v>
      </c>
      <c r="N2302" s="22" t="n">
        <f aca="false">IF(I2302&gt;0,ROUND(I2302*'UCO e Filme'!$A$11,2),0)</f>
        <v>0</v>
      </c>
      <c r="O2302" s="22" t="n">
        <f aca="false">ROUND(L2302+M2302+N2302,2)</f>
        <v>808.1</v>
      </c>
    </row>
    <row r="2303" customFormat="false" ht="11.25" hidden="false" customHeight="true" outlineLevel="0" collapsed="false">
      <c r="A2303" s="17" t="n">
        <v>31102271</v>
      </c>
      <c r="B2303" s="17" t="s">
        <v>2328</v>
      </c>
      <c r="C2303" s="23" t="n">
        <v>1</v>
      </c>
      <c r="D2303" s="25" t="s">
        <v>449</v>
      </c>
      <c r="E2303" s="19"/>
      <c r="F2303" s="21" t="n">
        <v>2</v>
      </c>
      <c r="G2303" s="21" t="n">
        <v>7</v>
      </c>
      <c r="H2303" s="21"/>
      <c r="I2303" s="21"/>
      <c r="J2303" s="21"/>
      <c r="K2303" s="22" t="n">
        <f aca="false">INDEX('Porte Honorário'!B:D,MATCH(TabJud!D2303,'Porte Honorário'!A:A,0),1)</f>
        <v>1171.51</v>
      </c>
      <c r="L2303" s="22" t="n">
        <f aca="false">ROUND(C2303*K2303,2)</f>
        <v>1171.51</v>
      </c>
      <c r="M2303" s="22" t="n">
        <f aca="false">IF(E2303&gt;0,ROUND(E2303*'UCO e Filme'!$A$2,2),0)</f>
        <v>0</v>
      </c>
      <c r="N2303" s="22" t="n">
        <f aca="false">IF(I2303&gt;0,ROUND(I2303*'UCO e Filme'!$A$11,2),0)</f>
        <v>0</v>
      </c>
      <c r="O2303" s="22" t="n">
        <f aca="false">ROUND(L2303+M2303+N2303,2)</f>
        <v>1171.51</v>
      </c>
    </row>
    <row r="2304" customFormat="false" ht="11.25" hidden="false" customHeight="true" outlineLevel="0" collapsed="false">
      <c r="A2304" s="17" t="n">
        <v>31102280</v>
      </c>
      <c r="B2304" s="17" t="s">
        <v>2329</v>
      </c>
      <c r="C2304" s="23" t="n">
        <v>1</v>
      </c>
      <c r="D2304" s="25" t="s">
        <v>436</v>
      </c>
      <c r="E2304" s="19"/>
      <c r="F2304" s="21" t="n">
        <v>2</v>
      </c>
      <c r="G2304" s="21" t="n">
        <v>5</v>
      </c>
      <c r="H2304" s="21"/>
      <c r="I2304" s="21"/>
      <c r="J2304" s="21"/>
      <c r="K2304" s="22" t="n">
        <f aca="false">INDEX('Porte Honorário'!B:D,MATCH(TabJud!D2304,'Porte Honorário'!A:A,0),1)</f>
        <v>1269.81</v>
      </c>
      <c r="L2304" s="22" t="n">
        <f aca="false">ROUND(C2304*K2304,2)</f>
        <v>1269.81</v>
      </c>
      <c r="M2304" s="22" t="n">
        <f aca="false">IF(E2304&gt;0,ROUND(E2304*'UCO e Filme'!$A$2,2),0)</f>
        <v>0</v>
      </c>
      <c r="N2304" s="22" t="n">
        <f aca="false">IF(I2304&gt;0,ROUND(I2304*'UCO e Filme'!$A$11,2),0)</f>
        <v>0</v>
      </c>
      <c r="O2304" s="22" t="n">
        <f aca="false">ROUND(L2304+M2304+N2304,2)</f>
        <v>1269.81</v>
      </c>
    </row>
    <row r="2305" customFormat="false" ht="11.25" hidden="false" customHeight="true" outlineLevel="0" collapsed="false">
      <c r="A2305" s="17" t="n">
        <v>31102298</v>
      </c>
      <c r="B2305" s="17" t="s">
        <v>2330</v>
      </c>
      <c r="C2305" s="23" t="n">
        <v>1</v>
      </c>
      <c r="D2305" s="25" t="s">
        <v>504</v>
      </c>
      <c r="E2305" s="19"/>
      <c r="F2305" s="21" t="n">
        <v>1</v>
      </c>
      <c r="G2305" s="21" t="n">
        <v>4</v>
      </c>
      <c r="H2305" s="21"/>
      <c r="I2305" s="21"/>
      <c r="J2305" s="21"/>
      <c r="K2305" s="22" t="n">
        <f aca="false">INDEX('Porte Honorário'!B:D,MATCH(TabJud!D2305,'Porte Honorário'!A:A,0),1)</f>
        <v>458.79</v>
      </c>
      <c r="L2305" s="22" t="n">
        <f aca="false">ROUND(C2305*K2305,2)</f>
        <v>458.79</v>
      </c>
      <c r="M2305" s="22" t="n">
        <f aca="false">IF(E2305&gt;0,ROUND(E2305*'UCO e Filme'!$A$2,2),0)</f>
        <v>0</v>
      </c>
      <c r="N2305" s="22" t="n">
        <f aca="false">IF(I2305&gt;0,ROUND(I2305*'UCO e Filme'!$A$11,2),0)</f>
        <v>0</v>
      </c>
      <c r="O2305" s="22" t="n">
        <f aca="false">ROUND(L2305+M2305+N2305,2)</f>
        <v>458.79</v>
      </c>
    </row>
    <row r="2306" customFormat="false" ht="11.25" hidden="false" customHeight="true" outlineLevel="0" collapsed="false">
      <c r="A2306" s="17" t="n">
        <v>31102301</v>
      </c>
      <c r="B2306" s="17" t="s">
        <v>2331</v>
      </c>
      <c r="C2306" s="23" t="n">
        <v>1</v>
      </c>
      <c r="D2306" s="25" t="s">
        <v>247</v>
      </c>
      <c r="E2306" s="19"/>
      <c r="F2306" s="21" t="n">
        <v>1</v>
      </c>
      <c r="G2306" s="21" t="n">
        <v>3</v>
      </c>
      <c r="H2306" s="21"/>
      <c r="I2306" s="21"/>
      <c r="J2306" s="21"/>
      <c r="K2306" s="22" t="n">
        <f aca="false">INDEX('Porte Honorário'!B:D,MATCH(TabJud!D2306,'Porte Honorário'!A:A,0),1)</f>
        <v>542.33</v>
      </c>
      <c r="L2306" s="22" t="n">
        <f aca="false">ROUND(C2306*K2306,2)</f>
        <v>542.33</v>
      </c>
      <c r="M2306" s="22" t="n">
        <f aca="false">IF(E2306&gt;0,ROUND(E2306*'UCO e Filme'!$A$2,2),0)</f>
        <v>0</v>
      </c>
      <c r="N2306" s="22" t="n">
        <f aca="false">IF(I2306&gt;0,ROUND(I2306*'UCO e Filme'!$A$11,2),0)</f>
        <v>0</v>
      </c>
      <c r="O2306" s="22" t="n">
        <f aca="false">ROUND(L2306+M2306+N2306,2)</f>
        <v>542.33</v>
      </c>
    </row>
    <row r="2307" customFormat="false" ht="11.25" hidden="false" customHeight="true" outlineLevel="0" collapsed="false">
      <c r="A2307" s="17" t="n">
        <v>31102310</v>
      </c>
      <c r="B2307" s="17" t="s">
        <v>2332</v>
      </c>
      <c r="C2307" s="23" t="n">
        <v>1</v>
      </c>
      <c r="D2307" s="25" t="s">
        <v>385</v>
      </c>
      <c r="E2307" s="19" t="n">
        <v>64.1</v>
      </c>
      <c r="F2307" s="21"/>
      <c r="G2307" s="21" t="n">
        <v>4</v>
      </c>
      <c r="H2307" s="21"/>
      <c r="I2307" s="21"/>
      <c r="J2307" s="21"/>
      <c r="K2307" s="22" t="n">
        <f aca="false">INDEX('Porte Honorário'!B:D,MATCH(TabJud!D2307,'Porte Honorário'!A:A,0),1)</f>
        <v>766.81</v>
      </c>
      <c r="L2307" s="22" t="n">
        <f aca="false">ROUND(C2307*K2307,2)</f>
        <v>766.81</v>
      </c>
      <c r="M2307" s="22" t="n">
        <f aca="false">IF(E2307&gt;0,ROUND(E2307*'UCO e Filme'!$A$2,2),0)</f>
        <v>1208.93</v>
      </c>
      <c r="N2307" s="22" t="n">
        <f aca="false">IF(I2307&gt;0,ROUND(I2307*'UCO e Filme'!$A$11,2),0)</f>
        <v>0</v>
      </c>
      <c r="O2307" s="22" t="n">
        <f aca="false">ROUND(L2307+M2307+N2307,2)</f>
        <v>1975.74</v>
      </c>
    </row>
    <row r="2308" customFormat="false" ht="11.25" hidden="false" customHeight="true" outlineLevel="0" collapsed="false">
      <c r="A2308" s="17" t="n">
        <v>31102328</v>
      </c>
      <c r="B2308" s="17" t="s">
        <v>2333</v>
      </c>
      <c r="C2308" s="23" t="n">
        <v>1</v>
      </c>
      <c r="D2308" s="25" t="s">
        <v>71</v>
      </c>
      <c r="E2308" s="19" t="n">
        <v>64.1</v>
      </c>
      <c r="F2308" s="21"/>
      <c r="G2308" s="21" t="n">
        <v>4</v>
      </c>
      <c r="H2308" s="21"/>
      <c r="I2308" s="21"/>
      <c r="J2308" s="21"/>
      <c r="K2308" s="22" t="n">
        <f aca="false">INDEX('Porte Honorário'!B:D,MATCH(TabJud!D2308,'Porte Honorário'!A:A,0),1)</f>
        <v>309.68</v>
      </c>
      <c r="L2308" s="22" t="n">
        <f aca="false">ROUND(C2308*K2308,2)</f>
        <v>309.68</v>
      </c>
      <c r="M2308" s="22" t="n">
        <f aca="false">IF(E2308&gt;0,ROUND(E2308*'UCO e Filme'!$A$2,2),0)</f>
        <v>1208.93</v>
      </c>
      <c r="N2308" s="22" t="n">
        <f aca="false">IF(I2308&gt;0,ROUND(I2308*'UCO e Filme'!$A$11,2),0)</f>
        <v>0</v>
      </c>
      <c r="O2308" s="22" t="n">
        <f aca="false">ROUND(L2308+M2308+N2308,2)</f>
        <v>1518.61</v>
      </c>
    </row>
    <row r="2309" customFormat="false" ht="11.25" hidden="false" customHeight="true" outlineLevel="0" collapsed="false">
      <c r="A2309" s="17" t="n">
        <v>31102344</v>
      </c>
      <c r="B2309" s="17" t="s">
        <v>2334</v>
      </c>
      <c r="C2309" s="23" t="n">
        <v>1</v>
      </c>
      <c r="D2309" s="25" t="s">
        <v>335</v>
      </c>
      <c r="E2309" s="19"/>
      <c r="F2309" s="21" t="n">
        <v>2</v>
      </c>
      <c r="G2309" s="21" t="n">
        <v>4</v>
      </c>
      <c r="H2309" s="21"/>
      <c r="I2309" s="21"/>
      <c r="J2309" s="21"/>
      <c r="K2309" s="22" t="n">
        <f aca="false">INDEX('Porte Honorário'!B:D,MATCH(TabJud!D2309,'Porte Honorário'!A:A,0),1)</f>
        <v>1091.25</v>
      </c>
      <c r="L2309" s="22" t="n">
        <f aca="false">ROUND(C2309*K2309,2)</f>
        <v>1091.25</v>
      </c>
      <c r="M2309" s="22" t="n">
        <f aca="false">IF(E2309&gt;0,ROUND(E2309*'UCO e Filme'!$A$2,2),0)</f>
        <v>0</v>
      </c>
      <c r="N2309" s="22" t="n">
        <f aca="false">IF(I2309&gt;0,ROUND(I2309*'UCO e Filme'!$A$11,2),0)</f>
        <v>0</v>
      </c>
      <c r="O2309" s="22" t="n">
        <f aca="false">ROUND(L2309+M2309+N2309,2)</f>
        <v>1091.25</v>
      </c>
    </row>
    <row r="2310" customFormat="false" ht="11.25" hidden="false" customHeight="true" outlineLevel="0" collapsed="false">
      <c r="A2310" s="17" t="n">
        <v>31102352</v>
      </c>
      <c r="B2310" s="17" t="s">
        <v>2335</v>
      </c>
      <c r="C2310" s="23" t="n">
        <v>1</v>
      </c>
      <c r="D2310" s="25" t="s">
        <v>343</v>
      </c>
      <c r="E2310" s="19" t="n">
        <v>18.23</v>
      </c>
      <c r="F2310" s="21" t="n">
        <v>1</v>
      </c>
      <c r="G2310" s="21" t="n">
        <v>5</v>
      </c>
      <c r="H2310" s="21"/>
      <c r="I2310" s="21"/>
      <c r="J2310" s="21"/>
      <c r="K2310" s="22" t="n">
        <f aca="false">INDEX('Porte Honorário'!B:D,MATCH(TabJud!D2310,'Porte Honorário'!A:A,0),1)</f>
        <v>909.36</v>
      </c>
      <c r="L2310" s="22" t="n">
        <f aca="false">ROUND(C2310*K2310,2)</f>
        <v>909.36</v>
      </c>
      <c r="M2310" s="22" t="n">
        <f aca="false">IF(E2310&gt;0,ROUND(E2310*'UCO e Filme'!$A$2,2),0)</f>
        <v>343.82</v>
      </c>
      <c r="N2310" s="22" t="n">
        <f aca="false">IF(I2310&gt;0,ROUND(I2310*'UCO e Filme'!$A$11,2),0)</f>
        <v>0</v>
      </c>
      <c r="O2310" s="22" t="n">
        <f aca="false">ROUND(L2310+M2310+N2310,2)</f>
        <v>1253.18</v>
      </c>
    </row>
    <row r="2311" customFormat="false" ht="11.25" hidden="false" customHeight="true" outlineLevel="0" collapsed="false">
      <c r="A2311" s="17" t="n">
        <v>31102360</v>
      </c>
      <c r="B2311" s="17" t="s">
        <v>2336</v>
      </c>
      <c r="C2311" s="23" t="n">
        <v>1</v>
      </c>
      <c r="D2311" s="25" t="s">
        <v>473</v>
      </c>
      <c r="E2311" s="19" t="n">
        <v>221.96</v>
      </c>
      <c r="F2311" s="21" t="n">
        <v>1</v>
      </c>
      <c r="G2311" s="21" t="n">
        <v>5</v>
      </c>
      <c r="H2311" s="21"/>
      <c r="I2311" s="21"/>
      <c r="J2311" s="21"/>
      <c r="K2311" s="22" t="n">
        <f aca="false">INDEX('Porte Honorário'!B:D,MATCH(TabJud!D2311,'Porte Honorário'!A:A,0),1)</f>
        <v>1491.02</v>
      </c>
      <c r="L2311" s="22" t="n">
        <f aca="false">ROUND(C2311*K2311,2)</f>
        <v>1491.02</v>
      </c>
      <c r="M2311" s="22" t="n">
        <f aca="false">IF(E2311&gt;0,ROUND(E2311*'UCO e Filme'!$A$2,2),0)</f>
        <v>4186.17</v>
      </c>
      <c r="N2311" s="22" t="n">
        <f aca="false">IF(I2311&gt;0,ROUND(I2311*'UCO e Filme'!$A$11,2),0)</f>
        <v>0</v>
      </c>
      <c r="O2311" s="22" t="n">
        <f aca="false">ROUND(L2311+M2311+N2311,2)</f>
        <v>5677.19</v>
      </c>
    </row>
    <row r="2312" customFormat="false" ht="11.25" hidden="false" customHeight="true" outlineLevel="0" collapsed="false">
      <c r="A2312" s="17" t="n">
        <v>31102379</v>
      </c>
      <c r="B2312" s="17" t="s">
        <v>2337</v>
      </c>
      <c r="C2312" s="23" t="n">
        <v>1</v>
      </c>
      <c r="D2312" s="25" t="s">
        <v>436</v>
      </c>
      <c r="E2312" s="19" t="n">
        <v>39.06</v>
      </c>
      <c r="F2312" s="21" t="n">
        <v>1</v>
      </c>
      <c r="G2312" s="21" t="n">
        <v>6</v>
      </c>
      <c r="H2312" s="21"/>
      <c r="I2312" s="21"/>
      <c r="J2312" s="21"/>
      <c r="K2312" s="22" t="n">
        <f aca="false">INDEX('Porte Honorário'!B:D,MATCH(TabJud!D2312,'Porte Honorário'!A:A,0),1)</f>
        <v>1269.81</v>
      </c>
      <c r="L2312" s="22" t="n">
        <f aca="false">ROUND(C2312*K2312,2)</f>
        <v>1269.81</v>
      </c>
      <c r="M2312" s="22" t="n">
        <f aca="false">IF(E2312&gt;0,ROUND(E2312*'UCO e Filme'!$A$2,2),0)</f>
        <v>736.67</v>
      </c>
      <c r="N2312" s="22" t="n">
        <f aca="false">IF(I2312&gt;0,ROUND(I2312*'UCO e Filme'!$A$11,2),0)</f>
        <v>0</v>
      </c>
      <c r="O2312" s="22" t="n">
        <f aca="false">ROUND(L2312+M2312+N2312,2)</f>
        <v>2006.48</v>
      </c>
    </row>
    <row r="2313" customFormat="false" ht="11.25" hidden="false" customHeight="true" outlineLevel="0" collapsed="false">
      <c r="A2313" s="17" t="n">
        <v>31102409</v>
      </c>
      <c r="B2313" s="17" t="s">
        <v>2338</v>
      </c>
      <c r="C2313" s="23" t="n">
        <v>1</v>
      </c>
      <c r="D2313" s="25" t="s">
        <v>449</v>
      </c>
      <c r="E2313" s="19"/>
      <c r="F2313" s="21" t="n">
        <v>2</v>
      </c>
      <c r="G2313" s="21" t="n">
        <v>5</v>
      </c>
      <c r="H2313" s="21"/>
      <c r="I2313" s="21"/>
      <c r="J2313" s="21"/>
      <c r="K2313" s="22" t="n">
        <f aca="false">INDEX('Porte Honorário'!B:D,MATCH(TabJud!D2313,'Porte Honorário'!A:A,0),1)</f>
        <v>1171.51</v>
      </c>
      <c r="L2313" s="22" t="n">
        <f aca="false">ROUND(C2313*K2313,2)</f>
        <v>1171.51</v>
      </c>
      <c r="M2313" s="22" t="n">
        <f aca="false">IF(E2313&gt;0,ROUND(E2313*'UCO e Filme'!$A$2,2),0)</f>
        <v>0</v>
      </c>
      <c r="N2313" s="22" t="n">
        <f aca="false">IF(I2313&gt;0,ROUND(I2313*'UCO e Filme'!$A$11,2),0)</f>
        <v>0</v>
      </c>
      <c r="O2313" s="22" t="n">
        <f aca="false">ROUND(L2313+M2313+N2313,2)</f>
        <v>1171.51</v>
      </c>
    </row>
    <row r="2314" customFormat="false" ht="11.25" hidden="false" customHeight="true" outlineLevel="0" collapsed="false">
      <c r="A2314" s="17" t="n">
        <v>31102417</v>
      </c>
      <c r="B2314" s="17" t="s">
        <v>2339</v>
      </c>
      <c r="C2314" s="23" t="n">
        <v>1</v>
      </c>
      <c r="D2314" s="25" t="s">
        <v>449</v>
      </c>
      <c r="E2314" s="19"/>
      <c r="F2314" s="21" t="n">
        <v>2</v>
      </c>
      <c r="G2314" s="21" t="n">
        <v>5</v>
      </c>
      <c r="H2314" s="21"/>
      <c r="I2314" s="21"/>
      <c r="J2314" s="21"/>
      <c r="K2314" s="22" t="n">
        <f aca="false">INDEX('Porte Honorário'!B:D,MATCH(TabJud!D2314,'Porte Honorário'!A:A,0),1)</f>
        <v>1171.51</v>
      </c>
      <c r="L2314" s="22" t="n">
        <f aca="false">ROUND(C2314*K2314,2)</f>
        <v>1171.51</v>
      </c>
      <c r="M2314" s="22" t="n">
        <f aca="false">IF(E2314&gt;0,ROUND(E2314*'UCO e Filme'!$A$2,2),0)</f>
        <v>0</v>
      </c>
      <c r="N2314" s="22" t="n">
        <f aca="false">IF(I2314&gt;0,ROUND(I2314*'UCO e Filme'!$A$11,2),0)</f>
        <v>0</v>
      </c>
      <c r="O2314" s="22" t="n">
        <f aca="false">ROUND(L2314+M2314+N2314,2)</f>
        <v>1171.51</v>
      </c>
    </row>
    <row r="2315" customFormat="false" ht="11.25" hidden="false" customHeight="true" outlineLevel="0" collapsed="false">
      <c r="A2315" s="17" t="n">
        <v>31102425</v>
      </c>
      <c r="B2315" s="17" t="s">
        <v>2340</v>
      </c>
      <c r="C2315" s="23" t="n">
        <v>1</v>
      </c>
      <c r="D2315" s="25" t="s">
        <v>385</v>
      </c>
      <c r="E2315" s="19"/>
      <c r="F2315" s="21" t="n">
        <v>2</v>
      </c>
      <c r="G2315" s="21" t="n">
        <v>3</v>
      </c>
      <c r="H2315" s="21"/>
      <c r="I2315" s="21"/>
      <c r="J2315" s="21"/>
      <c r="K2315" s="22" t="n">
        <f aca="false">INDEX('Porte Honorário'!B:D,MATCH(TabJud!D2315,'Porte Honorário'!A:A,0),1)</f>
        <v>766.81</v>
      </c>
      <c r="L2315" s="22" t="n">
        <f aca="false">ROUND(C2315*K2315,2)</f>
        <v>766.81</v>
      </c>
      <c r="M2315" s="22" t="n">
        <f aca="false">IF(E2315&gt;0,ROUND(E2315*'UCO e Filme'!$A$2,2),0)</f>
        <v>0</v>
      </c>
      <c r="N2315" s="22" t="n">
        <f aca="false">IF(I2315&gt;0,ROUND(I2315*'UCO e Filme'!$A$11,2),0)</f>
        <v>0</v>
      </c>
      <c r="O2315" s="22" t="n">
        <f aca="false">ROUND(L2315+M2315+N2315,2)</f>
        <v>766.81</v>
      </c>
    </row>
    <row r="2316" customFormat="false" ht="11.25" hidden="false" customHeight="true" outlineLevel="0" collapsed="false">
      <c r="A2316" s="17" t="n">
        <v>31102433</v>
      </c>
      <c r="B2316" s="17" t="s">
        <v>2341</v>
      </c>
      <c r="C2316" s="23" t="n">
        <v>1</v>
      </c>
      <c r="D2316" s="25" t="s">
        <v>343</v>
      </c>
      <c r="E2316" s="19" t="n">
        <v>47.16</v>
      </c>
      <c r="F2316" s="21" t="n">
        <v>1</v>
      </c>
      <c r="G2316" s="21" t="n">
        <v>4</v>
      </c>
      <c r="H2316" s="21"/>
      <c r="I2316" s="21"/>
      <c r="J2316" s="21"/>
      <c r="K2316" s="22" t="n">
        <f aca="false">INDEX('Porte Honorário'!B:D,MATCH(TabJud!D2316,'Porte Honorário'!A:A,0),1)</f>
        <v>909.36</v>
      </c>
      <c r="L2316" s="22" t="n">
        <f aca="false">ROUND(C2316*K2316,2)</f>
        <v>909.36</v>
      </c>
      <c r="M2316" s="22" t="n">
        <f aca="false">IF(E2316&gt;0,ROUND(E2316*'UCO e Filme'!$A$2,2),0)</f>
        <v>889.44</v>
      </c>
      <c r="N2316" s="22" t="n">
        <f aca="false">IF(I2316&gt;0,ROUND(I2316*'UCO e Filme'!$A$11,2),0)</f>
        <v>0</v>
      </c>
      <c r="O2316" s="22" t="n">
        <f aca="false">ROUND(L2316+M2316+N2316,2)</f>
        <v>1798.8</v>
      </c>
    </row>
    <row r="2317" customFormat="false" ht="11.25" hidden="false" customHeight="true" outlineLevel="0" collapsed="false">
      <c r="A2317" s="17" t="n">
        <v>31102441</v>
      </c>
      <c r="B2317" s="17" t="s">
        <v>2342</v>
      </c>
      <c r="C2317" s="23" t="n">
        <v>1</v>
      </c>
      <c r="D2317" s="25" t="s">
        <v>144</v>
      </c>
      <c r="E2317" s="19" t="n">
        <v>126.73</v>
      </c>
      <c r="F2317" s="21" t="n">
        <v>1</v>
      </c>
      <c r="G2317" s="21" t="n">
        <v>4</v>
      </c>
      <c r="H2317" s="21"/>
      <c r="I2317" s="21"/>
      <c r="J2317" s="21"/>
      <c r="K2317" s="22" t="n">
        <f aca="false">INDEX('Porte Honorário'!B:D,MATCH(TabJud!D2317,'Porte Honorário'!A:A,0),1)</f>
        <v>501.37</v>
      </c>
      <c r="L2317" s="22" t="n">
        <f aca="false">ROUND(C2317*K2317,2)</f>
        <v>501.37</v>
      </c>
      <c r="M2317" s="22" t="n">
        <f aca="false">IF(E2317&gt;0,ROUND(E2317*'UCO e Filme'!$A$2,2),0)</f>
        <v>2390.13</v>
      </c>
      <c r="N2317" s="22" t="n">
        <f aca="false">IF(I2317&gt;0,ROUND(I2317*'UCO e Filme'!$A$11,2),0)</f>
        <v>0</v>
      </c>
      <c r="O2317" s="22" t="n">
        <f aca="false">ROUND(L2317+M2317+N2317,2)</f>
        <v>2891.5</v>
      </c>
    </row>
    <row r="2318" customFormat="false" ht="11.25" hidden="false" customHeight="true" outlineLevel="0" collapsed="false">
      <c r="A2318" s="17" t="n">
        <v>31102450</v>
      </c>
      <c r="B2318" s="17" t="s">
        <v>2343</v>
      </c>
      <c r="C2318" s="23" t="n">
        <v>1</v>
      </c>
      <c r="D2318" s="25" t="s">
        <v>337</v>
      </c>
      <c r="E2318" s="19" t="n">
        <v>18.07</v>
      </c>
      <c r="F2318" s="21" t="n">
        <v>1</v>
      </c>
      <c r="G2318" s="21" t="n">
        <v>4</v>
      </c>
      <c r="H2318" s="21"/>
      <c r="I2318" s="21"/>
      <c r="J2318" s="21"/>
      <c r="K2318" s="22" t="n">
        <f aca="false">INDEX('Porte Honorário'!B:D,MATCH(TabJud!D2318,'Porte Honorário'!A:A,0),1)</f>
        <v>417.82</v>
      </c>
      <c r="L2318" s="22" t="n">
        <f aca="false">ROUND(C2318*K2318,2)</f>
        <v>417.82</v>
      </c>
      <c r="M2318" s="22" t="n">
        <f aca="false">IF(E2318&gt;0,ROUND(E2318*'UCO e Filme'!$A$2,2),0)</f>
        <v>340.8</v>
      </c>
      <c r="N2318" s="22" t="n">
        <f aca="false">IF(I2318&gt;0,ROUND(I2318*'UCO e Filme'!$A$11,2),0)</f>
        <v>0</v>
      </c>
      <c r="O2318" s="22" t="n">
        <f aca="false">ROUND(L2318+M2318+N2318,2)</f>
        <v>758.62</v>
      </c>
    </row>
    <row r="2319" customFormat="false" ht="11.25" hidden="false" customHeight="true" outlineLevel="0" collapsed="false">
      <c r="A2319" s="17" t="n">
        <v>31102468</v>
      </c>
      <c r="B2319" s="17" t="s">
        <v>2344</v>
      </c>
      <c r="C2319" s="23" t="n">
        <v>1</v>
      </c>
      <c r="D2319" s="25" t="s">
        <v>449</v>
      </c>
      <c r="E2319" s="19"/>
      <c r="F2319" s="21" t="n">
        <v>2</v>
      </c>
      <c r="G2319" s="21" t="n">
        <v>5</v>
      </c>
      <c r="H2319" s="21"/>
      <c r="I2319" s="21"/>
      <c r="J2319" s="21"/>
      <c r="K2319" s="22" t="n">
        <f aca="false">INDEX('Porte Honorário'!B:D,MATCH(TabJud!D2319,'Porte Honorário'!A:A,0),1)</f>
        <v>1171.51</v>
      </c>
      <c r="L2319" s="22" t="n">
        <f aca="false">ROUND(C2319*K2319,2)</f>
        <v>1171.51</v>
      </c>
      <c r="M2319" s="22" t="n">
        <f aca="false">IF(E2319&gt;0,ROUND(E2319*'UCO e Filme'!$A$2,2),0)</f>
        <v>0</v>
      </c>
      <c r="N2319" s="22" t="n">
        <f aca="false">IF(I2319&gt;0,ROUND(I2319*'UCO e Filme'!$A$11,2),0)</f>
        <v>0</v>
      </c>
      <c r="O2319" s="22" t="n">
        <f aca="false">ROUND(L2319+M2319+N2319,2)</f>
        <v>1171.51</v>
      </c>
    </row>
    <row r="2320" customFormat="false" ht="11.25" hidden="false" customHeight="true" outlineLevel="0" collapsed="false">
      <c r="A2320" s="17" t="n">
        <v>31102476</v>
      </c>
      <c r="B2320" s="17" t="s">
        <v>2345</v>
      </c>
      <c r="C2320" s="23" t="n">
        <v>1</v>
      </c>
      <c r="D2320" s="25" t="s">
        <v>339</v>
      </c>
      <c r="E2320" s="19"/>
      <c r="F2320" s="21" t="n">
        <v>2</v>
      </c>
      <c r="G2320" s="21" t="n">
        <v>4</v>
      </c>
      <c r="H2320" s="21"/>
      <c r="I2320" s="21"/>
      <c r="J2320" s="21"/>
      <c r="K2320" s="22" t="n">
        <f aca="false">INDEX('Porte Honorário'!B:D,MATCH(TabJud!D2320,'Porte Honorário'!A:A,0),1)</f>
        <v>991.29</v>
      </c>
      <c r="L2320" s="22" t="n">
        <f aca="false">ROUND(C2320*K2320,2)</f>
        <v>991.29</v>
      </c>
      <c r="M2320" s="22" t="n">
        <f aca="false">IF(E2320&gt;0,ROUND(E2320*'UCO e Filme'!$A$2,2),0)</f>
        <v>0</v>
      </c>
      <c r="N2320" s="22" t="n">
        <f aca="false">IF(I2320&gt;0,ROUND(I2320*'UCO e Filme'!$A$11,2),0)</f>
        <v>0</v>
      </c>
      <c r="O2320" s="22" t="n">
        <f aca="false">ROUND(L2320+M2320+N2320,2)</f>
        <v>991.29</v>
      </c>
    </row>
    <row r="2321" customFormat="false" ht="11.25" hidden="false" customHeight="true" outlineLevel="0" collapsed="false">
      <c r="A2321" s="17" t="n">
        <v>31102492</v>
      </c>
      <c r="B2321" s="17" t="s">
        <v>2346</v>
      </c>
      <c r="C2321" s="23" t="n">
        <v>1</v>
      </c>
      <c r="D2321" s="25" t="s">
        <v>296</v>
      </c>
      <c r="E2321" s="19" t="n">
        <v>34.47</v>
      </c>
      <c r="F2321" s="21" t="n">
        <v>1</v>
      </c>
      <c r="G2321" s="21" t="n">
        <v>5</v>
      </c>
      <c r="H2321" s="21"/>
      <c r="I2321" s="21"/>
      <c r="J2321" s="21"/>
      <c r="K2321" s="22" t="n">
        <f aca="false">INDEX('Porte Honorário'!B:D,MATCH(TabJud!D2321,'Porte Honorário'!A:A,0),1)</f>
        <v>709.46</v>
      </c>
      <c r="L2321" s="22" t="n">
        <f aca="false">ROUND(C2321*K2321,2)</f>
        <v>709.46</v>
      </c>
      <c r="M2321" s="22" t="n">
        <f aca="false">IF(E2321&gt;0,ROUND(E2321*'UCO e Filme'!$A$2,2),0)</f>
        <v>650.1</v>
      </c>
      <c r="N2321" s="22" t="n">
        <f aca="false">IF(I2321&gt;0,ROUND(I2321*'UCO e Filme'!$A$11,2),0)</f>
        <v>0</v>
      </c>
      <c r="O2321" s="22" t="n">
        <f aca="false">ROUND(L2321+M2321+N2321,2)</f>
        <v>1359.56</v>
      </c>
    </row>
    <row r="2322" customFormat="false" ht="11.25" hidden="false" customHeight="true" outlineLevel="0" collapsed="false">
      <c r="A2322" s="17" t="n">
        <v>31102506</v>
      </c>
      <c r="B2322" s="17" t="s">
        <v>2347</v>
      </c>
      <c r="C2322" s="23" t="n">
        <v>1</v>
      </c>
      <c r="D2322" s="25" t="s">
        <v>296</v>
      </c>
      <c r="E2322" s="19" t="n">
        <v>36.5</v>
      </c>
      <c r="F2322" s="21" t="n">
        <v>1</v>
      </c>
      <c r="G2322" s="21" t="n">
        <v>5</v>
      </c>
      <c r="H2322" s="21"/>
      <c r="I2322" s="21"/>
      <c r="J2322" s="21"/>
      <c r="K2322" s="22" t="n">
        <f aca="false">INDEX('Porte Honorário'!B:D,MATCH(TabJud!D2322,'Porte Honorário'!A:A,0),1)</f>
        <v>709.46</v>
      </c>
      <c r="L2322" s="22" t="n">
        <f aca="false">ROUND(C2322*K2322,2)</f>
        <v>709.46</v>
      </c>
      <c r="M2322" s="22" t="n">
        <f aca="false">IF(E2322&gt;0,ROUND(E2322*'UCO e Filme'!$A$2,2),0)</f>
        <v>688.39</v>
      </c>
      <c r="N2322" s="22" t="n">
        <f aca="false">IF(I2322&gt;0,ROUND(I2322*'UCO e Filme'!$A$11,2),0)</f>
        <v>0</v>
      </c>
      <c r="O2322" s="22" t="n">
        <f aca="false">ROUND(L2322+M2322+N2322,2)</f>
        <v>1397.85</v>
      </c>
    </row>
    <row r="2323" customFormat="false" ht="11.25" hidden="false" customHeight="true" outlineLevel="0" collapsed="false">
      <c r="A2323" s="17" t="n">
        <v>31102514</v>
      </c>
      <c r="B2323" s="17" t="s">
        <v>2348</v>
      </c>
      <c r="C2323" s="23" t="n">
        <v>1</v>
      </c>
      <c r="D2323" s="25" t="s">
        <v>473</v>
      </c>
      <c r="E2323" s="19" t="n">
        <v>48.66</v>
      </c>
      <c r="F2323" s="21" t="n">
        <v>2</v>
      </c>
      <c r="G2323" s="21" t="n">
        <v>5</v>
      </c>
      <c r="H2323" s="21"/>
      <c r="I2323" s="21"/>
      <c r="J2323" s="21"/>
      <c r="K2323" s="22" t="n">
        <f aca="false">INDEX('Porte Honorário'!B:D,MATCH(TabJud!D2323,'Porte Honorário'!A:A,0),1)</f>
        <v>1491.02</v>
      </c>
      <c r="L2323" s="22" t="n">
        <f aca="false">ROUND(C2323*K2323,2)</f>
        <v>1491.02</v>
      </c>
      <c r="M2323" s="22" t="n">
        <f aca="false">IF(E2323&gt;0,ROUND(E2323*'UCO e Filme'!$A$2,2),0)</f>
        <v>917.73</v>
      </c>
      <c r="N2323" s="22" t="n">
        <f aca="false">IF(I2323&gt;0,ROUND(I2323*'UCO e Filme'!$A$11,2),0)</f>
        <v>0</v>
      </c>
      <c r="O2323" s="22" t="n">
        <f aca="false">ROUND(L2323+M2323+N2323,2)</f>
        <v>2408.75</v>
      </c>
    </row>
    <row r="2324" customFormat="false" ht="11.25" hidden="false" customHeight="true" outlineLevel="0" collapsed="false">
      <c r="A2324" s="17" t="n">
        <v>31102522</v>
      </c>
      <c r="B2324" s="17" t="s">
        <v>2349</v>
      </c>
      <c r="C2324" s="23" t="n">
        <v>1</v>
      </c>
      <c r="D2324" s="25" t="s">
        <v>490</v>
      </c>
      <c r="E2324" s="19" t="n">
        <v>48.66</v>
      </c>
      <c r="F2324" s="21" t="n">
        <v>2</v>
      </c>
      <c r="G2324" s="21" t="n">
        <v>5</v>
      </c>
      <c r="H2324" s="21"/>
      <c r="I2324" s="21"/>
      <c r="J2324" s="21"/>
      <c r="K2324" s="22" t="n">
        <f aca="false">INDEX('Porte Honorário'!B:D,MATCH(TabJud!D2324,'Porte Honorário'!A:A,0),1)</f>
        <v>1409.1</v>
      </c>
      <c r="L2324" s="22" t="n">
        <f aca="false">ROUND(C2324*K2324,2)</f>
        <v>1409.1</v>
      </c>
      <c r="M2324" s="22" t="n">
        <f aca="false">IF(E2324&gt;0,ROUND(E2324*'UCO e Filme'!$A$2,2),0)</f>
        <v>917.73</v>
      </c>
      <c r="N2324" s="22" t="n">
        <f aca="false">IF(I2324&gt;0,ROUND(I2324*'UCO e Filme'!$A$11,2),0)</f>
        <v>0</v>
      </c>
      <c r="O2324" s="22" t="n">
        <f aca="false">ROUND(L2324+M2324+N2324,2)</f>
        <v>2326.83</v>
      </c>
    </row>
    <row r="2325" customFormat="false" ht="11.25" hidden="false" customHeight="true" outlineLevel="0" collapsed="false">
      <c r="A2325" s="17" t="n">
        <v>31102530</v>
      </c>
      <c r="B2325" s="17" t="s">
        <v>2350</v>
      </c>
      <c r="C2325" s="23" t="n">
        <v>1</v>
      </c>
      <c r="D2325" s="25" t="s">
        <v>368</v>
      </c>
      <c r="E2325" s="19" t="n">
        <v>60.83</v>
      </c>
      <c r="F2325" s="21" t="n">
        <v>2</v>
      </c>
      <c r="G2325" s="21" t="n">
        <v>6</v>
      </c>
      <c r="H2325" s="21"/>
      <c r="I2325" s="21"/>
      <c r="J2325" s="21"/>
      <c r="K2325" s="22" t="n">
        <f aca="false">INDEX('Porte Honorário'!B:D,MATCH(TabJud!D2325,'Porte Honorário'!A:A,0),1)</f>
        <v>1794.15</v>
      </c>
      <c r="L2325" s="22" t="n">
        <f aca="false">ROUND(C2325*K2325,2)</f>
        <v>1794.15</v>
      </c>
      <c r="M2325" s="22" t="n">
        <f aca="false">IF(E2325&gt;0,ROUND(E2325*'UCO e Filme'!$A$2,2),0)</f>
        <v>1147.25</v>
      </c>
      <c r="N2325" s="22" t="n">
        <f aca="false">IF(I2325&gt;0,ROUND(I2325*'UCO e Filme'!$A$11,2),0)</f>
        <v>0</v>
      </c>
      <c r="O2325" s="22" t="n">
        <f aca="false">ROUND(L2325+M2325+N2325,2)</f>
        <v>2941.4</v>
      </c>
    </row>
    <row r="2326" customFormat="false" ht="11.25" hidden="false" customHeight="true" outlineLevel="0" collapsed="false">
      <c r="A2326" s="17" t="n">
        <v>31102549</v>
      </c>
      <c r="B2326" s="17" t="s">
        <v>2351</v>
      </c>
      <c r="C2326" s="23" t="n">
        <v>1</v>
      </c>
      <c r="D2326" s="25" t="s">
        <v>368</v>
      </c>
      <c r="E2326" s="19" t="n">
        <v>60.83</v>
      </c>
      <c r="F2326" s="21" t="n">
        <v>2</v>
      </c>
      <c r="G2326" s="21" t="n">
        <v>6</v>
      </c>
      <c r="H2326" s="21"/>
      <c r="I2326" s="21"/>
      <c r="J2326" s="21"/>
      <c r="K2326" s="22" t="n">
        <f aca="false">INDEX('Porte Honorário'!B:D,MATCH(TabJud!D2326,'Porte Honorário'!A:A,0),1)</f>
        <v>1794.15</v>
      </c>
      <c r="L2326" s="22" t="n">
        <f aca="false">ROUND(C2326*K2326,2)</f>
        <v>1794.15</v>
      </c>
      <c r="M2326" s="22" t="n">
        <f aca="false">IF(E2326&gt;0,ROUND(E2326*'UCO e Filme'!$A$2,2),0)</f>
        <v>1147.25</v>
      </c>
      <c r="N2326" s="22" t="n">
        <f aca="false">IF(I2326&gt;0,ROUND(I2326*'UCO e Filme'!$A$11,2),0)</f>
        <v>0</v>
      </c>
      <c r="O2326" s="22" t="n">
        <f aca="false">ROUND(L2326+M2326+N2326,2)</f>
        <v>2941.4</v>
      </c>
    </row>
    <row r="2327" customFormat="false" ht="11.25" hidden="false" customHeight="true" outlineLevel="0" collapsed="false">
      <c r="A2327" s="17" t="n">
        <v>31102557</v>
      </c>
      <c r="B2327" s="17" t="s">
        <v>2352</v>
      </c>
      <c r="C2327" s="23" t="n">
        <v>1</v>
      </c>
      <c r="D2327" s="25" t="s">
        <v>368</v>
      </c>
      <c r="E2327" s="19" t="n">
        <v>64.88</v>
      </c>
      <c r="F2327" s="21" t="n">
        <v>2</v>
      </c>
      <c r="G2327" s="21" t="n">
        <v>6</v>
      </c>
      <c r="H2327" s="21"/>
      <c r="I2327" s="21"/>
      <c r="J2327" s="21"/>
      <c r="K2327" s="22" t="n">
        <f aca="false">INDEX('Porte Honorário'!B:D,MATCH(TabJud!D2327,'Porte Honorário'!A:A,0),1)</f>
        <v>1794.15</v>
      </c>
      <c r="L2327" s="22" t="n">
        <f aca="false">ROUND(C2327*K2327,2)</f>
        <v>1794.15</v>
      </c>
      <c r="M2327" s="22" t="n">
        <f aca="false">IF(E2327&gt;0,ROUND(E2327*'UCO e Filme'!$A$2,2),0)</f>
        <v>1223.64</v>
      </c>
      <c r="N2327" s="22" t="n">
        <f aca="false">IF(I2327&gt;0,ROUND(I2327*'UCO e Filme'!$A$11,2),0)</f>
        <v>0</v>
      </c>
      <c r="O2327" s="22" t="n">
        <f aca="false">ROUND(L2327+M2327+N2327,2)</f>
        <v>3017.79</v>
      </c>
    </row>
    <row r="2328" customFormat="false" ht="11.25" hidden="false" customHeight="true" outlineLevel="0" collapsed="false">
      <c r="A2328" s="17" t="n">
        <v>31102565</v>
      </c>
      <c r="B2328" s="17" t="s">
        <v>2353</v>
      </c>
      <c r="C2328" s="23" t="n">
        <v>1</v>
      </c>
      <c r="D2328" s="25" t="s">
        <v>436</v>
      </c>
      <c r="E2328" s="19" t="n">
        <v>120.62</v>
      </c>
      <c r="F2328" s="21" t="n">
        <v>1</v>
      </c>
      <c r="G2328" s="21" t="n">
        <v>6</v>
      </c>
      <c r="H2328" s="21"/>
      <c r="I2328" s="21"/>
      <c r="J2328" s="21"/>
      <c r="K2328" s="22" t="n">
        <f aca="false">INDEX('Porte Honorário'!B:D,MATCH(TabJud!D2328,'Porte Honorário'!A:A,0),1)</f>
        <v>1269.81</v>
      </c>
      <c r="L2328" s="22" t="n">
        <f aca="false">ROUND(C2328*K2328,2)</f>
        <v>1269.81</v>
      </c>
      <c r="M2328" s="22" t="n">
        <f aca="false">IF(E2328&gt;0,ROUND(E2328*'UCO e Filme'!$A$2,2),0)</f>
        <v>2274.89</v>
      </c>
      <c r="N2328" s="22" t="n">
        <f aca="false">IF(I2328&gt;0,ROUND(I2328*'UCO e Filme'!$A$11,2),0)</f>
        <v>0</v>
      </c>
      <c r="O2328" s="22" t="n">
        <f aca="false">ROUND(L2328+M2328+N2328,2)</f>
        <v>3544.7</v>
      </c>
    </row>
    <row r="2329" customFormat="false" ht="11.25" hidden="false" customHeight="true" outlineLevel="0" collapsed="false">
      <c r="A2329" s="17" t="n">
        <v>31102590</v>
      </c>
      <c r="B2329" s="17" t="s">
        <v>2354</v>
      </c>
      <c r="C2329" s="23" t="n">
        <v>1</v>
      </c>
      <c r="D2329" s="25" t="s">
        <v>343</v>
      </c>
      <c r="E2329" s="19" t="n">
        <v>2.78</v>
      </c>
      <c r="F2329" s="21" t="n">
        <v>1</v>
      </c>
      <c r="G2329" s="21" t="n">
        <v>4</v>
      </c>
      <c r="H2329" s="21"/>
      <c r="I2329" s="21"/>
      <c r="J2329" s="21"/>
      <c r="K2329" s="22" t="n">
        <f aca="false">INDEX('Porte Honorário'!B:D,MATCH(TabJud!D2329,'Porte Honorário'!A:A,0),1)</f>
        <v>909.36</v>
      </c>
      <c r="L2329" s="22" t="n">
        <f aca="false">ROUND(C2329*K2329,2)</f>
        <v>909.36</v>
      </c>
      <c r="M2329" s="22" t="n">
        <f aca="false">IF(E2329&gt;0,ROUND(E2329*'UCO e Filme'!$A$2,2),0)</f>
        <v>52.43</v>
      </c>
      <c r="N2329" s="22" t="n">
        <f aca="false">IF(I2329&gt;0,ROUND(I2329*'UCO e Filme'!$A$11,2),0)</f>
        <v>0</v>
      </c>
      <c r="O2329" s="22" t="n">
        <f aca="false">ROUND(L2329+M2329+N2329,2)</f>
        <v>961.79</v>
      </c>
    </row>
    <row r="2330" customFormat="false" ht="30.95" hidden="false" customHeight="true" outlineLevel="0" collapsed="false">
      <c r="A2330" s="14" t="s">
        <v>2355</v>
      </c>
      <c r="B2330" s="14"/>
      <c r="C2330" s="14"/>
      <c r="D2330" s="14"/>
      <c r="E2330" s="14"/>
      <c r="F2330" s="14"/>
      <c r="G2330" s="14"/>
      <c r="H2330" s="14"/>
      <c r="I2330" s="14"/>
      <c r="J2330" s="14"/>
      <c r="K2330" s="14"/>
      <c r="L2330" s="14"/>
      <c r="M2330" s="14"/>
      <c r="N2330" s="14"/>
      <c r="O2330" s="14"/>
    </row>
    <row r="2331" customFormat="false" ht="27.75" hidden="false" customHeight="true" outlineLevel="0" collapsed="false">
      <c r="A2331" s="17" t="n">
        <v>31103014</v>
      </c>
      <c r="B2331" s="17" t="s">
        <v>2356</v>
      </c>
      <c r="C2331" s="23" t="n">
        <v>1</v>
      </c>
      <c r="D2331" s="25" t="s">
        <v>473</v>
      </c>
      <c r="E2331" s="19"/>
      <c r="F2331" s="21" t="n">
        <v>2</v>
      </c>
      <c r="G2331" s="21" t="n">
        <v>5</v>
      </c>
      <c r="H2331" s="21"/>
      <c r="I2331" s="21"/>
      <c r="J2331" s="21"/>
      <c r="K2331" s="22" t="n">
        <f aca="false">INDEX('Porte Honorário'!B:D,MATCH(TabJud!D2331,'Porte Honorário'!A:A,0),1)</f>
        <v>1491.02</v>
      </c>
      <c r="L2331" s="22" t="n">
        <f aca="false">ROUND(C2331*K2331,2)</f>
        <v>1491.02</v>
      </c>
      <c r="M2331" s="22" t="n">
        <f aca="false">IF(E2331&gt;0,ROUND(E2331*'UCO e Filme'!$A$2,2),0)</f>
        <v>0</v>
      </c>
      <c r="N2331" s="22" t="n">
        <f aca="false">IF(I2331&gt;0,ROUND(I2331*'UCO e Filme'!$A$11,2),0)</f>
        <v>0</v>
      </c>
      <c r="O2331" s="22" t="n">
        <f aca="false">ROUND(L2331+M2331+N2331,2)</f>
        <v>1491.02</v>
      </c>
    </row>
    <row r="2332" customFormat="false" ht="11.25" hidden="false" customHeight="true" outlineLevel="0" collapsed="false">
      <c r="A2332" s="17" t="n">
        <v>31103022</v>
      </c>
      <c r="B2332" s="17" t="s">
        <v>2357</v>
      </c>
      <c r="C2332" s="23" t="n">
        <v>1</v>
      </c>
      <c r="D2332" s="25" t="s">
        <v>264</v>
      </c>
      <c r="E2332" s="19"/>
      <c r="F2332" s="21" t="n">
        <v>2</v>
      </c>
      <c r="G2332" s="21" t="n">
        <v>3</v>
      </c>
      <c r="H2332" s="21"/>
      <c r="I2332" s="21"/>
      <c r="J2332" s="21"/>
      <c r="K2332" s="22" t="n">
        <f aca="false">INDEX('Porte Honorário'!B:D,MATCH(TabJud!D2332,'Porte Honorário'!A:A,0),1)</f>
        <v>852.02</v>
      </c>
      <c r="L2332" s="22" t="n">
        <f aca="false">ROUND(C2332*K2332,2)</f>
        <v>852.02</v>
      </c>
      <c r="M2332" s="22" t="n">
        <f aca="false">IF(E2332&gt;0,ROUND(E2332*'UCO e Filme'!$A$2,2),0)</f>
        <v>0</v>
      </c>
      <c r="N2332" s="22" t="n">
        <f aca="false">IF(I2332&gt;0,ROUND(I2332*'UCO e Filme'!$A$11,2),0)</f>
        <v>0</v>
      </c>
      <c r="O2332" s="22" t="n">
        <f aca="false">ROUND(L2332+M2332+N2332,2)</f>
        <v>852.02</v>
      </c>
    </row>
    <row r="2333" customFormat="false" ht="11.25" hidden="false" customHeight="true" outlineLevel="0" collapsed="false">
      <c r="A2333" s="17" t="n">
        <v>31103030</v>
      </c>
      <c r="B2333" s="17" t="s">
        <v>2358</v>
      </c>
      <c r="C2333" s="23" t="n">
        <v>1</v>
      </c>
      <c r="D2333" s="25" t="s">
        <v>69</v>
      </c>
      <c r="E2333" s="19" t="n">
        <v>4.22</v>
      </c>
      <c r="F2333" s="21" t="n">
        <v>1</v>
      </c>
      <c r="G2333" s="21" t="n">
        <v>2</v>
      </c>
      <c r="H2333" s="21"/>
      <c r="I2333" s="21"/>
      <c r="J2333" s="21"/>
      <c r="K2333" s="22" t="n">
        <f aca="false">INDEX('Porte Honorário'!B:D,MATCH(TabJud!D2333,'Porte Honorário'!A:A,0),1)</f>
        <v>209.71</v>
      </c>
      <c r="L2333" s="22" t="n">
        <f aca="false">ROUND(C2333*K2333,2)</f>
        <v>209.71</v>
      </c>
      <c r="M2333" s="22" t="n">
        <f aca="false">IF(E2333&gt;0,ROUND(E2333*'UCO e Filme'!$A$2,2),0)</f>
        <v>79.59</v>
      </c>
      <c r="N2333" s="22" t="n">
        <f aca="false">IF(I2333&gt;0,ROUND(I2333*'UCO e Filme'!$A$11,2),0)</f>
        <v>0</v>
      </c>
      <c r="O2333" s="22" t="n">
        <f aca="false">ROUND(L2333+M2333+N2333,2)</f>
        <v>289.3</v>
      </c>
    </row>
    <row r="2334" customFormat="false" ht="11.25" hidden="false" customHeight="true" outlineLevel="0" collapsed="false">
      <c r="A2334" s="17" t="n">
        <v>31103049</v>
      </c>
      <c r="B2334" s="17" t="s">
        <v>2359</v>
      </c>
      <c r="C2334" s="23" t="n">
        <v>1</v>
      </c>
      <c r="D2334" s="25" t="s">
        <v>73</v>
      </c>
      <c r="E2334" s="19"/>
      <c r="F2334" s="21" t="n">
        <v>1</v>
      </c>
      <c r="G2334" s="21" t="n">
        <v>2</v>
      </c>
      <c r="H2334" s="21"/>
      <c r="I2334" s="21"/>
      <c r="J2334" s="21"/>
      <c r="K2334" s="22" t="n">
        <f aca="false">INDEX('Porte Honorário'!B:D,MATCH(TabJud!D2334,'Porte Honorário'!A:A,0),1)</f>
        <v>360.46</v>
      </c>
      <c r="L2334" s="22" t="n">
        <f aca="false">ROUND(C2334*K2334,2)</f>
        <v>360.46</v>
      </c>
      <c r="M2334" s="22" t="n">
        <f aca="false">IF(E2334&gt;0,ROUND(E2334*'UCO e Filme'!$A$2,2),0)</f>
        <v>0</v>
      </c>
      <c r="N2334" s="22" t="n">
        <f aca="false">IF(I2334&gt;0,ROUND(I2334*'UCO e Filme'!$A$11,2),0)</f>
        <v>0</v>
      </c>
      <c r="O2334" s="22" t="n">
        <f aca="false">ROUND(L2334+M2334+N2334,2)</f>
        <v>360.46</v>
      </c>
    </row>
    <row r="2335" customFormat="false" ht="11.25" hidden="false" customHeight="true" outlineLevel="0" collapsed="false">
      <c r="A2335" s="17" t="n">
        <v>31103057</v>
      </c>
      <c r="B2335" s="17" t="s">
        <v>2360</v>
      </c>
      <c r="C2335" s="23" t="n">
        <v>1</v>
      </c>
      <c r="D2335" s="25" t="s">
        <v>370</v>
      </c>
      <c r="E2335" s="19" t="n">
        <v>6.5</v>
      </c>
      <c r="F2335" s="21" t="n">
        <v>1</v>
      </c>
      <c r="G2335" s="21" t="n">
        <v>5</v>
      </c>
      <c r="H2335" s="21"/>
      <c r="I2335" s="21"/>
      <c r="J2335" s="21"/>
      <c r="K2335" s="22" t="n">
        <f aca="false">INDEX('Porte Honorário'!B:D,MATCH(TabJud!D2335,'Porte Honorário'!A:A,0),1)</f>
        <v>383.42</v>
      </c>
      <c r="L2335" s="22" t="n">
        <f aca="false">ROUND(C2335*K2335,2)</f>
        <v>383.42</v>
      </c>
      <c r="M2335" s="22" t="n">
        <f aca="false">IF(E2335&gt;0,ROUND(E2335*'UCO e Filme'!$A$2,2),0)</f>
        <v>122.59</v>
      </c>
      <c r="N2335" s="22" t="n">
        <f aca="false">IF(I2335&gt;0,ROUND(I2335*'UCO e Filme'!$A$11,2),0)</f>
        <v>0</v>
      </c>
      <c r="O2335" s="22" t="n">
        <f aca="false">ROUND(L2335+M2335+N2335,2)</f>
        <v>506.01</v>
      </c>
    </row>
    <row r="2336" customFormat="false" ht="11.25" hidden="false" customHeight="true" outlineLevel="0" collapsed="false">
      <c r="A2336" s="17" t="n">
        <v>31103065</v>
      </c>
      <c r="B2336" s="17" t="s">
        <v>2361</v>
      </c>
      <c r="C2336" s="23" t="n">
        <v>1</v>
      </c>
      <c r="D2336" s="25" t="s">
        <v>335</v>
      </c>
      <c r="E2336" s="19"/>
      <c r="F2336" s="21" t="n">
        <v>1</v>
      </c>
      <c r="G2336" s="21" t="n">
        <v>4</v>
      </c>
      <c r="H2336" s="21"/>
      <c r="I2336" s="21"/>
      <c r="J2336" s="21"/>
      <c r="K2336" s="22" t="n">
        <f aca="false">INDEX('Porte Honorário'!B:D,MATCH(TabJud!D2336,'Porte Honorário'!A:A,0),1)</f>
        <v>1091.25</v>
      </c>
      <c r="L2336" s="22" t="n">
        <f aca="false">ROUND(C2336*K2336,2)</f>
        <v>1091.25</v>
      </c>
      <c r="M2336" s="22" t="n">
        <f aca="false">IF(E2336&gt;0,ROUND(E2336*'UCO e Filme'!$A$2,2),0)</f>
        <v>0</v>
      </c>
      <c r="N2336" s="22" t="n">
        <f aca="false">IF(I2336&gt;0,ROUND(I2336*'UCO e Filme'!$A$11,2),0)</f>
        <v>0</v>
      </c>
      <c r="O2336" s="22" t="n">
        <f aca="false">ROUND(L2336+M2336+N2336,2)</f>
        <v>1091.25</v>
      </c>
    </row>
    <row r="2337" customFormat="false" ht="11.25" hidden="false" customHeight="true" outlineLevel="0" collapsed="false">
      <c r="A2337" s="17" t="n">
        <v>31103073</v>
      </c>
      <c r="B2337" s="17" t="s">
        <v>2362</v>
      </c>
      <c r="C2337" s="23" t="n">
        <v>1</v>
      </c>
      <c r="D2337" s="25" t="s">
        <v>368</v>
      </c>
      <c r="E2337" s="19"/>
      <c r="F2337" s="21" t="n">
        <v>2</v>
      </c>
      <c r="G2337" s="21" t="n">
        <v>6</v>
      </c>
      <c r="H2337" s="21"/>
      <c r="I2337" s="21"/>
      <c r="J2337" s="21"/>
      <c r="K2337" s="22" t="n">
        <f aca="false">INDEX('Porte Honorário'!B:D,MATCH(TabJud!D2337,'Porte Honorário'!A:A,0),1)</f>
        <v>1794.15</v>
      </c>
      <c r="L2337" s="22" t="n">
        <f aca="false">ROUND(C2337*K2337,2)</f>
        <v>1794.15</v>
      </c>
      <c r="M2337" s="22" t="n">
        <f aca="false">IF(E2337&gt;0,ROUND(E2337*'UCO e Filme'!$A$2,2),0)</f>
        <v>0</v>
      </c>
      <c r="N2337" s="22" t="n">
        <f aca="false">IF(I2337&gt;0,ROUND(I2337*'UCO e Filme'!$A$11,2),0)</f>
        <v>0</v>
      </c>
      <c r="O2337" s="22" t="n">
        <f aca="false">ROUND(L2337+M2337+N2337,2)</f>
        <v>1794.15</v>
      </c>
    </row>
    <row r="2338" customFormat="false" ht="11.25" hidden="false" customHeight="true" outlineLevel="0" collapsed="false">
      <c r="A2338" s="17" t="n">
        <v>31103081</v>
      </c>
      <c r="B2338" s="17" t="s">
        <v>2363</v>
      </c>
      <c r="C2338" s="23" t="n">
        <v>1</v>
      </c>
      <c r="D2338" s="25" t="s">
        <v>436</v>
      </c>
      <c r="E2338" s="19"/>
      <c r="F2338" s="21" t="n">
        <v>2</v>
      </c>
      <c r="G2338" s="21" t="n">
        <v>5</v>
      </c>
      <c r="H2338" s="21"/>
      <c r="I2338" s="21"/>
      <c r="J2338" s="21"/>
      <c r="K2338" s="22" t="n">
        <f aca="false">INDEX('Porte Honorário'!B:D,MATCH(TabJud!D2338,'Porte Honorário'!A:A,0),1)</f>
        <v>1269.81</v>
      </c>
      <c r="L2338" s="22" t="n">
        <f aca="false">ROUND(C2338*K2338,2)</f>
        <v>1269.81</v>
      </c>
      <c r="M2338" s="22" t="n">
        <f aca="false">IF(E2338&gt;0,ROUND(E2338*'UCO e Filme'!$A$2,2),0)</f>
        <v>0</v>
      </c>
      <c r="N2338" s="22" t="n">
        <f aca="false">IF(I2338&gt;0,ROUND(I2338*'UCO e Filme'!$A$11,2),0)</f>
        <v>0</v>
      </c>
      <c r="O2338" s="22" t="n">
        <f aca="false">ROUND(L2338+M2338+N2338,2)</f>
        <v>1269.81</v>
      </c>
    </row>
    <row r="2339" customFormat="false" ht="11.25" hidden="false" customHeight="true" outlineLevel="0" collapsed="false">
      <c r="A2339" s="17" t="n">
        <v>31103090</v>
      </c>
      <c r="B2339" s="17" t="s">
        <v>2364</v>
      </c>
      <c r="C2339" s="23" t="n">
        <v>1</v>
      </c>
      <c r="D2339" s="25" t="s">
        <v>337</v>
      </c>
      <c r="E2339" s="19"/>
      <c r="F2339" s="21" t="n">
        <v>1</v>
      </c>
      <c r="G2339" s="21" t="n">
        <v>2</v>
      </c>
      <c r="H2339" s="21"/>
      <c r="I2339" s="21"/>
      <c r="J2339" s="21"/>
      <c r="K2339" s="22" t="n">
        <f aca="false">INDEX('Porte Honorário'!B:D,MATCH(TabJud!D2339,'Porte Honorário'!A:A,0),1)</f>
        <v>417.82</v>
      </c>
      <c r="L2339" s="22" t="n">
        <f aca="false">ROUND(C2339*K2339,2)</f>
        <v>417.82</v>
      </c>
      <c r="M2339" s="22" t="n">
        <f aca="false">IF(E2339&gt;0,ROUND(E2339*'UCO e Filme'!$A$2,2),0)</f>
        <v>0</v>
      </c>
      <c r="N2339" s="22" t="n">
        <f aca="false">IF(I2339&gt;0,ROUND(I2339*'UCO e Filme'!$A$11,2),0)</f>
        <v>0</v>
      </c>
      <c r="O2339" s="22" t="n">
        <f aca="false">ROUND(L2339+M2339+N2339,2)</f>
        <v>417.82</v>
      </c>
    </row>
    <row r="2340" customFormat="false" ht="11.25" hidden="false" customHeight="true" outlineLevel="0" collapsed="false">
      <c r="A2340" s="17" t="n">
        <v>31103103</v>
      </c>
      <c r="B2340" s="17" t="s">
        <v>2365</v>
      </c>
      <c r="C2340" s="23" t="n">
        <v>1</v>
      </c>
      <c r="D2340" s="25" t="s">
        <v>385</v>
      </c>
      <c r="E2340" s="19" t="n">
        <v>54.94</v>
      </c>
      <c r="F2340" s="21"/>
      <c r="G2340" s="21" t="n">
        <v>3</v>
      </c>
      <c r="H2340" s="21"/>
      <c r="I2340" s="21"/>
      <c r="J2340" s="21"/>
      <c r="K2340" s="22" t="n">
        <f aca="false">INDEX('Porte Honorário'!B:D,MATCH(TabJud!D2340,'Porte Honorário'!A:A,0),1)</f>
        <v>766.81</v>
      </c>
      <c r="L2340" s="22" t="n">
        <f aca="false">ROUND(C2340*K2340,2)</f>
        <v>766.81</v>
      </c>
      <c r="M2340" s="22" t="n">
        <f aca="false">IF(E2340&gt;0,ROUND(E2340*'UCO e Filme'!$A$2,2),0)</f>
        <v>1036.17</v>
      </c>
      <c r="N2340" s="22" t="n">
        <f aca="false">IF(I2340&gt;0,ROUND(I2340*'UCO e Filme'!$A$11,2),0)</f>
        <v>0</v>
      </c>
      <c r="O2340" s="22" t="n">
        <f aca="false">ROUND(L2340+M2340+N2340,2)</f>
        <v>1802.98</v>
      </c>
    </row>
    <row r="2341" customFormat="false" ht="11.25" hidden="false" customHeight="true" outlineLevel="0" collapsed="false">
      <c r="A2341" s="17" t="n">
        <v>31103111</v>
      </c>
      <c r="B2341" s="17" t="s">
        <v>2366</v>
      </c>
      <c r="C2341" s="23" t="n">
        <v>1</v>
      </c>
      <c r="D2341" s="25" t="s">
        <v>71</v>
      </c>
      <c r="E2341" s="19" t="n">
        <v>54.94</v>
      </c>
      <c r="F2341" s="21"/>
      <c r="G2341" s="21" t="n">
        <v>3</v>
      </c>
      <c r="H2341" s="21"/>
      <c r="I2341" s="21"/>
      <c r="J2341" s="21"/>
      <c r="K2341" s="22" t="n">
        <f aca="false">INDEX('Porte Honorário'!B:D,MATCH(TabJud!D2341,'Porte Honorário'!A:A,0),1)</f>
        <v>309.68</v>
      </c>
      <c r="L2341" s="22" t="n">
        <f aca="false">ROUND(C2341*K2341,2)</f>
        <v>309.68</v>
      </c>
      <c r="M2341" s="22" t="n">
        <f aca="false">IF(E2341&gt;0,ROUND(E2341*'UCO e Filme'!$A$2,2),0)</f>
        <v>1036.17</v>
      </c>
      <c r="N2341" s="22" t="n">
        <f aca="false">IF(I2341&gt;0,ROUND(I2341*'UCO e Filme'!$A$11,2),0)</f>
        <v>0</v>
      </c>
      <c r="O2341" s="22" t="n">
        <f aca="false">ROUND(L2341+M2341+N2341,2)</f>
        <v>1345.85</v>
      </c>
    </row>
    <row r="2342" customFormat="false" ht="11.25" hidden="false" customHeight="true" outlineLevel="0" collapsed="false">
      <c r="A2342" s="17" t="n">
        <v>31103138</v>
      </c>
      <c r="B2342" s="17" t="s">
        <v>2367</v>
      </c>
      <c r="C2342" s="23" t="n">
        <v>1</v>
      </c>
      <c r="D2342" s="25" t="s">
        <v>144</v>
      </c>
      <c r="E2342" s="19" t="n">
        <v>54.23</v>
      </c>
      <c r="F2342" s="21" t="n">
        <v>1</v>
      </c>
      <c r="G2342" s="21" t="n">
        <v>4</v>
      </c>
      <c r="H2342" s="21"/>
      <c r="I2342" s="21"/>
      <c r="J2342" s="21"/>
      <c r="K2342" s="22" t="n">
        <f aca="false">INDEX('Porte Honorário'!B:D,MATCH(TabJud!D2342,'Porte Honorário'!A:A,0),1)</f>
        <v>501.37</v>
      </c>
      <c r="L2342" s="22" t="n">
        <f aca="false">ROUND(C2342*K2342,2)</f>
        <v>501.37</v>
      </c>
      <c r="M2342" s="22" t="n">
        <f aca="false">IF(E2342&gt;0,ROUND(E2342*'UCO e Filme'!$A$2,2),0)</f>
        <v>1022.78</v>
      </c>
      <c r="N2342" s="22" t="n">
        <f aca="false">IF(I2342&gt;0,ROUND(I2342*'UCO e Filme'!$A$11,2),0)</f>
        <v>0</v>
      </c>
      <c r="O2342" s="22" t="n">
        <f aca="false">ROUND(L2342+M2342+N2342,2)</f>
        <v>1524.15</v>
      </c>
    </row>
    <row r="2343" customFormat="false" ht="11.25" hidden="false" customHeight="true" outlineLevel="0" collapsed="false">
      <c r="A2343" s="17" t="n">
        <v>31103146</v>
      </c>
      <c r="B2343" s="17" t="s">
        <v>2368</v>
      </c>
      <c r="C2343" s="23" t="n">
        <v>1</v>
      </c>
      <c r="D2343" s="25" t="s">
        <v>337</v>
      </c>
      <c r="E2343" s="19" t="n">
        <v>8.67</v>
      </c>
      <c r="F2343" s="21" t="n">
        <v>1</v>
      </c>
      <c r="G2343" s="21" t="n">
        <v>3</v>
      </c>
      <c r="H2343" s="21"/>
      <c r="I2343" s="21"/>
      <c r="J2343" s="21"/>
      <c r="K2343" s="22" t="n">
        <f aca="false">INDEX('Porte Honorário'!B:D,MATCH(TabJud!D2343,'Porte Honorário'!A:A,0),1)</f>
        <v>417.82</v>
      </c>
      <c r="L2343" s="22" t="n">
        <f aca="false">ROUND(C2343*K2343,2)</f>
        <v>417.82</v>
      </c>
      <c r="M2343" s="22" t="n">
        <f aca="false">IF(E2343&gt;0,ROUND(E2343*'UCO e Filme'!$A$2,2),0)</f>
        <v>163.52</v>
      </c>
      <c r="N2343" s="22" t="n">
        <f aca="false">IF(I2343&gt;0,ROUND(I2343*'UCO e Filme'!$A$11,2),0)</f>
        <v>0</v>
      </c>
      <c r="O2343" s="22" t="n">
        <f aca="false">ROUND(L2343+M2343+N2343,2)</f>
        <v>581.34</v>
      </c>
    </row>
    <row r="2344" customFormat="false" ht="11.25" hidden="false" customHeight="true" outlineLevel="0" collapsed="false">
      <c r="A2344" s="17" t="n">
        <v>31103154</v>
      </c>
      <c r="B2344" s="17" t="s">
        <v>2369</v>
      </c>
      <c r="C2344" s="23" t="n">
        <v>1</v>
      </c>
      <c r="D2344" s="25" t="s">
        <v>339</v>
      </c>
      <c r="E2344" s="19"/>
      <c r="F2344" s="21" t="n">
        <v>2</v>
      </c>
      <c r="G2344" s="21" t="n">
        <v>3</v>
      </c>
      <c r="H2344" s="21"/>
      <c r="I2344" s="21"/>
      <c r="J2344" s="21"/>
      <c r="K2344" s="22" t="n">
        <f aca="false">INDEX('Porte Honorário'!B:D,MATCH(TabJud!D2344,'Porte Honorário'!A:A,0),1)</f>
        <v>991.29</v>
      </c>
      <c r="L2344" s="22" t="n">
        <f aca="false">ROUND(C2344*K2344,2)</f>
        <v>991.29</v>
      </c>
      <c r="M2344" s="22" t="n">
        <f aca="false">IF(E2344&gt;0,ROUND(E2344*'UCO e Filme'!$A$2,2),0)</f>
        <v>0</v>
      </c>
      <c r="N2344" s="22" t="n">
        <f aca="false">IF(I2344&gt;0,ROUND(I2344*'UCO e Filme'!$A$11,2),0)</f>
        <v>0</v>
      </c>
      <c r="O2344" s="22" t="n">
        <f aca="false">ROUND(L2344+M2344+N2344,2)</f>
        <v>991.29</v>
      </c>
    </row>
    <row r="2345" customFormat="false" ht="11.25" hidden="false" customHeight="true" outlineLevel="0" collapsed="false">
      <c r="A2345" s="17" t="n">
        <v>31103162</v>
      </c>
      <c r="B2345" s="17" t="s">
        <v>2370</v>
      </c>
      <c r="C2345" s="23" t="n">
        <v>1</v>
      </c>
      <c r="D2345" s="25" t="s">
        <v>385</v>
      </c>
      <c r="E2345" s="19"/>
      <c r="F2345" s="21" t="n">
        <v>1</v>
      </c>
      <c r="G2345" s="21" t="n">
        <v>3</v>
      </c>
      <c r="H2345" s="21"/>
      <c r="I2345" s="21"/>
      <c r="J2345" s="21"/>
      <c r="K2345" s="22" t="n">
        <f aca="false">INDEX('Porte Honorário'!B:D,MATCH(TabJud!D2345,'Porte Honorário'!A:A,0),1)</f>
        <v>766.81</v>
      </c>
      <c r="L2345" s="22" t="n">
        <f aca="false">ROUND(C2345*K2345,2)</f>
        <v>766.81</v>
      </c>
      <c r="M2345" s="22" t="n">
        <f aca="false">IF(E2345&gt;0,ROUND(E2345*'UCO e Filme'!$A$2,2),0)</f>
        <v>0</v>
      </c>
      <c r="N2345" s="22" t="n">
        <f aca="false">IF(I2345&gt;0,ROUND(I2345*'UCO e Filme'!$A$11,2),0)</f>
        <v>0</v>
      </c>
      <c r="O2345" s="22" t="n">
        <f aca="false">ROUND(L2345+M2345+N2345,2)</f>
        <v>766.81</v>
      </c>
    </row>
    <row r="2346" customFormat="false" ht="11.25" hidden="false" customHeight="true" outlineLevel="0" collapsed="false">
      <c r="A2346" s="17" t="n">
        <v>31103170</v>
      </c>
      <c r="B2346" s="17" t="s">
        <v>2371</v>
      </c>
      <c r="C2346" s="23" t="n">
        <v>1</v>
      </c>
      <c r="D2346" s="25" t="s">
        <v>73</v>
      </c>
      <c r="E2346" s="19"/>
      <c r="F2346" s="21" t="n">
        <v>1</v>
      </c>
      <c r="G2346" s="21" t="n">
        <v>2</v>
      </c>
      <c r="H2346" s="21"/>
      <c r="I2346" s="21"/>
      <c r="J2346" s="21"/>
      <c r="K2346" s="22" t="n">
        <f aca="false">INDEX('Porte Honorário'!B:D,MATCH(TabJud!D2346,'Porte Honorário'!A:A,0),1)</f>
        <v>360.46</v>
      </c>
      <c r="L2346" s="22" t="n">
        <f aca="false">ROUND(C2346*K2346,2)</f>
        <v>360.46</v>
      </c>
      <c r="M2346" s="22" t="n">
        <f aca="false">IF(E2346&gt;0,ROUND(E2346*'UCO e Filme'!$A$2,2),0)</f>
        <v>0</v>
      </c>
      <c r="N2346" s="22" t="n">
        <f aca="false">IF(I2346&gt;0,ROUND(I2346*'UCO e Filme'!$A$11,2),0)</f>
        <v>0</v>
      </c>
      <c r="O2346" s="22" t="n">
        <f aca="false">ROUND(L2346+M2346+N2346,2)</f>
        <v>360.46</v>
      </c>
    </row>
    <row r="2347" customFormat="false" ht="11.25" hidden="false" customHeight="true" outlineLevel="0" collapsed="false">
      <c r="A2347" s="17" t="n">
        <v>31103189</v>
      </c>
      <c r="B2347" s="17" t="s">
        <v>2372</v>
      </c>
      <c r="C2347" s="23" t="n">
        <v>1</v>
      </c>
      <c r="D2347" s="25" t="s">
        <v>73</v>
      </c>
      <c r="E2347" s="19" t="n">
        <v>3.24</v>
      </c>
      <c r="F2347" s="21" t="n">
        <v>1</v>
      </c>
      <c r="G2347" s="21" t="n">
        <v>3</v>
      </c>
      <c r="H2347" s="21"/>
      <c r="I2347" s="21"/>
      <c r="J2347" s="21"/>
      <c r="K2347" s="22" t="n">
        <f aca="false">INDEX('Porte Honorário'!B:D,MATCH(TabJud!D2347,'Porte Honorário'!A:A,0),1)</f>
        <v>360.46</v>
      </c>
      <c r="L2347" s="22" t="n">
        <f aca="false">ROUND(C2347*K2347,2)</f>
        <v>360.46</v>
      </c>
      <c r="M2347" s="22" t="n">
        <f aca="false">IF(E2347&gt;0,ROUND(E2347*'UCO e Filme'!$A$2,2),0)</f>
        <v>61.11</v>
      </c>
      <c r="N2347" s="22" t="n">
        <f aca="false">IF(I2347&gt;0,ROUND(I2347*'UCO e Filme'!$A$11,2),0)</f>
        <v>0</v>
      </c>
      <c r="O2347" s="22" t="n">
        <f aca="false">ROUND(L2347+M2347+N2347,2)</f>
        <v>421.57</v>
      </c>
    </row>
    <row r="2348" customFormat="false" ht="11.25" hidden="false" customHeight="true" outlineLevel="0" collapsed="false">
      <c r="A2348" s="17" t="n">
        <v>31103197</v>
      </c>
      <c r="B2348" s="17" t="s">
        <v>2373</v>
      </c>
      <c r="C2348" s="23" t="n">
        <v>1</v>
      </c>
      <c r="D2348" s="25" t="s">
        <v>73</v>
      </c>
      <c r="E2348" s="19"/>
      <c r="F2348" s="21"/>
      <c r="G2348" s="21" t="n">
        <v>1</v>
      </c>
      <c r="H2348" s="21"/>
      <c r="I2348" s="21"/>
      <c r="J2348" s="21"/>
      <c r="K2348" s="22" t="n">
        <f aca="false">INDEX('Porte Honorário'!B:D,MATCH(TabJud!D2348,'Porte Honorário'!A:A,0),1)</f>
        <v>360.46</v>
      </c>
      <c r="L2348" s="22" t="n">
        <f aca="false">ROUND(C2348*K2348,2)</f>
        <v>360.46</v>
      </c>
      <c r="M2348" s="22" t="n">
        <f aca="false">IF(E2348&gt;0,ROUND(E2348*'UCO e Filme'!$A$2,2),0)</f>
        <v>0</v>
      </c>
      <c r="N2348" s="22" t="n">
        <f aca="false">IF(I2348&gt;0,ROUND(I2348*'UCO e Filme'!$A$11,2),0)</f>
        <v>0</v>
      </c>
      <c r="O2348" s="22" t="n">
        <f aca="false">ROUND(L2348+M2348+N2348,2)</f>
        <v>360.46</v>
      </c>
    </row>
    <row r="2349" customFormat="false" ht="11.25" hidden="false" customHeight="true" outlineLevel="0" collapsed="false">
      <c r="A2349" s="17" t="n">
        <v>31103200</v>
      </c>
      <c r="B2349" s="17" t="s">
        <v>2374</v>
      </c>
      <c r="C2349" s="23" t="n">
        <v>1</v>
      </c>
      <c r="D2349" s="25" t="s">
        <v>296</v>
      </c>
      <c r="E2349" s="19" t="n">
        <v>11.99</v>
      </c>
      <c r="F2349" s="21" t="n">
        <v>1</v>
      </c>
      <c r="G2349" s="21" t="n">
        <v>3</v>
      </c>
      <c r="H2349" s="21"/>
      <c r="I2349" s="21"/>
      <c r="J2349" s="21"/>
      <c r="K2349" s="22" t="n">
        <f aca="false">INDEX('Porte Honorário'!B:D,MATCH(TabJud!D2349,'Porte Honorário'!A:A,0),1)</f>
        <v>709.46</v>
      </c>
      <c r="L2349" s="22" t="n">
        <f aca="false">ROUND(C2349*K2349,2)</f>
        <v>709.46</v>
      </c>
      <c r="M2349" s="22" t="n">
        <f aca="false">IF(E2349&gt;0,ROUND(E2349*'UCO e Filme'!$A$2,2),0)</f>
        <v>226.13</v>
      </c>
      <c r="N2349" s="22" t="n">
        <f aca="false">IF(I2349&gt;0,ROUND(I2349*'UCO e Filme'!$A$11,2),0)</f>
        <v>0</v>
      </c>
      <c r="O2349" s="22" t="n">
        <f aca="false">ROUND(L2349+M2349+N2349,2)</f>
        <v>935.59</v>
      </c>
    </row>
    <row r="2350" customFormat="false" ht="11.25" hidden="false" customHeight="true" outlineLevel="0" collapsed="false">
      <c r="A2350" s="17" t="n">
        <v>31103219</v>
      </c>
      <c r="B2350" s="17" t="s">
        <v>2375</v>
      </c>
      <c r="C2350" s="23" t="n">
        <v>1</v>
      </c>
      <c r="D2350" s="25" t="s">
        <v>337</v>
      </c>
      <c r="E2350" s="19" t="n">
        <v>11.99</v>
      </c>
      <c r="F2350" s="21" t="n">
        <v>1</v>
      </c>
      <c r="G2350" s="21" t="n">
        <v>3</v>
      </c>
      <c r="H2350" s="21"/>
      <c r="I2350" s="21"/>
      <c r="J2350" s="21"/>
      <c r="K2350" s="22" t="n">
        <f aca="false">INDEX('Porte Honorário'!B:D,MATCH(TabJud!D2350,'Porte Honorário'!A:A,0),1)</f>
        <v>417.82</v>
      </c>
      <c r="L2350" s="22" t="n">
        <f aca="false">ROUND(C2350*K2350,2)</f>
        <v>417.82</v>
      </c>
      <c r="M2350" s="22" t="n">
        <f aca="false">IF(E2350&gt;0,ROUND(E2350*'UCO e Filme'!$A$2,2),0)</f>
        <v>226.13</v>
      </c>
      <c r="N2350" s="22" t="n">
        <f aca="false">IF(I2350&gt;0,ROUND(I2350*'UCO e Filme'!$A$11,2),0)</f>
        <v>0</v>
      </c>
      <c r="O2350" s="22" t="n">
        <f aca="false">ROUND(L2350+M2350+N2350,2)</f>
        <v>643.95</v>
      </c>
    </row>
    <row r="2351" customFormat="false" ht="11.25" hidden="false" customHeight="true" outlineLevel="0" collapsed="false">
      <c r="A2351" s="17" t="n">
        <v>31103227</v>
      </c>
      <c r="B2351" s="17" t="s">
        <v>2376</v>
      </c>
      <c r="C2351" s="23" t="n">
        <v>1</v>
      </c>
      <c r="D2351" s="25" t="s">
        <v>73</v>
      </c>
      <c r="E2351" s="19"/>
      <c r="F2351" s="21" t="n">
        <v>1</v>
      </c>
      <c r="G2351" s="21" t="n">
        <v>2</v>
      </c>
      <c r="H2351" s="21"/>
      <c r="I2351" s="21"/>
      <c r="J2351" s="21"/>
      <c r="K2351" s="22" t="n">
        <f aca="false">INDEX('Porte Honorário'!B:D,MATCH(TabJud!D2351,'Porte Honorário'!A:A,0),1)</f>
        <v>360.46</v>
      </c>
      <c r="L2351" s="22" t="n">
        <f aca="false">ROUND(C2351*K2351,2)</f>
        <v>360.46</v>
      </c>
      <c r="M2351" s="22" t="n">
        <f aca="false">IF(E2351&gt;0,ROUND(E2351*'UCO e Filme'!$A$2,2),0)</f>
        <v>0</v>
      </c>
      <c r="N2351" s="22" t="n">
        <f aca="false">IF(I2351&gt;0,ROUND(I2351*'UCO e Filme'!$A$11,2),0)</f>
        <v>0</v>
      </c>
      <c r="O2351" s="22" t="n">
        <f aca="false">ROUND(L2351+M2351+N2351,2)</f>
        <v>360.46</v>
      </c>
    </row>
    <row r="2352" customFormat="false" ht="11.25" hidden="false" customHeight="true" outlineLevel="0" collapsed="false">
      <c r="A2352" s="17" t="n">
        <v>31103235</v>
      </c>
      <c r="B2352" s="17" t="s">
        <v>2377</v>
      </c>
      <c r="C2352" s="23" t="n">
        <v>1</v>
      </c>
      <c r="D2352" s="25" t="s">
        <v>370</v>
      </c>
      <c r="E2352" s="19" t="n">
        <v>6.5</v>
      </c>
      <c r="F2352" s="21" t="n">
        <v>1</v>
      </c>
      <c r="G2352" s="21" t="n">
        <v>2</v>
      </c>
      <c r="H2352" s="21"/>
      <c r="I2352" s="21"/>
      <c r="J2352" s="21"/>
      <c r="K2352" s="22" t="n">
        <f aca="false">INDEX('Porte Honorário'!B:D,MATCH(TabJud!D2352,'Porte Honorário'!A:A,0),1)</f>
        <v>383.42</v>
      </c>
      <c r="L2352" s="22" t="n">
        <f aca="false">ROUND(C2352*K2352,2)</f>
        <v>383.42</v>
      </c>
      <c r="M2352" s="22" t="n">
        <f aca="false">IF(E2352&gt;0,ROUND(E2352*'UCO e Filme'!$A$2,2),0)</f>
        <v>122.59</v>
      </c>
      <c r="N2352" s="22" t="n">
        <f aca="false">IF(I2352&gt;0,ROUND(I2352*'UCO e Filme'!$A$11,2),0)</f>
        <v>0</v>
      </c>
      <c r="O2352" s="22" t="n">
        <f aca="false">ROUND(L2352+M2352+N2352,2)</f>
        <v>506.01</v>
      </c>
    </row>
    <row r="2353" customFormat="false" ht="11.25" hidden="false" customHeight="true" outlineLevel="0" collapsed="false">
      <c r="A2353" s="17" t="n">
        <v>31103243</v>
      </c>
      <c r="B2353" s="17" t="s">
        <v>2378</v>
      </c>
      <c r="C2353" s="23" t="n">
        <v>1</v>
      </c>
      <c r="D2353" s="25" t="s">
        <v>310</v>
      </c>
      <c r="E2353" s="19"/>
      <c r="F2353" s="21" t="n">
        <v>1</v>
      </c>
      <c r="G2353" s="21" t="n">
        <v>3</v>
      </c>
      <c r="H2353" s="21"/>
      <c r="I2353" s="21"/>
      <c r="J2353" s="21"/>
      <c r="K2353" s="22" t="n">
        <f aca="false">INDEX('Porte Honorário'!B:D,MATCH(TabJud!D2353,'Porte Honorário'!A:A,0),1)</f>
        <v>802.86</v>
      </c>
      <c r="L2353" s="22" t="n">
        <f aca="false">ROUND(C2353*K2353,2)</f>
        <v>802.86</v>
      </c>
      <c r="M2353" s="22" t="n">
        <f aca="false">IF(E2353&gt;0,ROUND(E2353*'UCO e Filme'!$A$2,2),0)</f>
        <v>0</v>
      </c>
      <c r="N2353" s="22" t="n">
        <f aca="false">IF(I2353&gt;0,ROUND(I2353*'UCO e Filme'!$A$11,2),0)</f>
        <v>0</v>
      </c>
      <c r="O2353" s="22" t="n">
        <f aca="false">ROUND(L2353+M2353+N2353,2)</f>
        <v>802.86</v>
      </c>
    </row>
    <row r="2354" customFormat="false" ht="11.25" hidden="false" customHeight="true" outlineLevel="0" collapsed="false">
      <c r="A2354" s="17" t="n">
        <v>31103251</v>
      </c>
      <c r="B2354" s="17" t="s">
        <v>2379</v>
      </c>
      <c r="C2354" s="23" t="n">
        <v>1</v>
      </c>
      <c r="D2354" s="25" t="s">
        <v>473</v>
      </c>
      <c r="E2354" s="19"/>
      <c r="F2354" s="21" t="n">
        <v>2</v>
      </c>
      <c r="G2354" s="21" t="n">
        <v>5</v>
      </c>
      <c r="H2354" s="21"/>
      <c r="I2354" s="21"/>
      <c r="J2354" s="21"/>
      <c r="K2354" s="22" t="n">
        <f aca="false">INDEX('Porte Honorário'!B:D,MATCH(TabJud!D2354,'Porte Honorário'!A:A,0),1)</f>
        <v>1491.02</v>
      </c>
      <c r="L2354" s="22" t="n">
        <f aca="false">ROUND(C2354*K2354,2)</f>
        <v>1491.02</v>
      </c>
      <c r="M2354" s="22" t="n">
        <f aca="false">IF(E2354&gt;0,ROUND(E2354*'UCO e Filme'!$A$2,2),0)</f>
        <v>0</v>
      </c>
      <c r="N2354" s="22" t="n">
        <f aca="false">IF(I2354&gt;0,ROUND(I2354*'UCO e Filme'!$A$11,2),0)</f>
        <v>0</v>
      </c>
      <c r="O2354" s="22" t="n">
        <f aca="false">ROUND(L2354+M2354+N2354,2)</f>
        <v>1491.02</v>
      </c>
    </row>
    <row r="2355" customFormat="false" ht="11.25" hidden="false" customHeight="true" outlineLevel="0" collapsed="false">
      <c r="A2355" s="17" t="n">
        <v>31103260</v>
      </c>
      <c r="B2355" s="17" t="s">
        <v>2380</v>
      </c>
      <c r="C2355" s="23" t="n">
        <v>1</v>
      </c>
      <c r="D2355" s="25" t="s">
        <v>1687</v>
      </c>
      <c r="E2355" s="19"/>
      <c r="F2355" s="21" t="n">
        <v>2</v>
      </c>
      <c r="G2355" s="21" t="n">
        <v>6</v>
      </c>
      <c r="H2355" s="21"/>
      <c r="I2355" s="21"/>
      <c r="J2355" s="21"/>
      <c r="K2355" s="22" t="n">
        <f aca="false">INDEX('Porte Honorário'!B:D,MATCH(TabJud!D2355,'Porte Honorário'!A:A,0),1)</f>
        <v>3270.39</v>
      </c>
      <c r="L2355" s="22" t="n">
        <f aca="false">ROUND(C2355*K2355,2)</f>
        <v>3270.39</v>
      </c>
      <c r="M2355" s="22" t="n">
        <f aca="false">IF(E2355&gt;0,ROUND(E2355*'UCO e Filme'!$A$2,2),0)</f>
        <v>0</v>
      </c>
      <c r="N2355" s="22" t="n">
        <f aca="false">IF(I2355&gt;0,ROUND(I2355*'UCO e Filme'!$A$11,2),0)</f>
        <v>0</v>
      </c>
      <c r="O2355" s="22" t="n">
        <f aca="false">ROUND(L2355+M2355+N2355,2)</f>
        <v>3270.39</v>
      </c>
    </row>
    <row r="2356" customFormat="false" ht="11.25" hidden="false" customHeight="true" outlineLevel="0" collapsed="false">
      <c r="A2356" s="17" t="n">
        <v>31103278</v>
      </c>
      <c r="B2356" s="17" t="s">
        <v>2381</v>
      </c>
      <c r="C2356" s="23" t="n">
        <v>1</v>
      </c>
      <c r="D2356" s="25" t="s">
        <v>1001</v>
      </c>
      <c r="E2356" s="19"/>
      <c r="F2356" s="21" t="n">
        <v>2</v>
      </c>
      <c r="G2356" s="21" t="n">
        <v>5</v>
      </c>
      <c r="H2356" s="21"/>
      <c r="I2356" s="21"/>
      <c r="J2356" s="21"/>
      <c r="K2356" s="22" t="n">
        <f aca="false">INDEX('Porte Honorário'!B:D,MATCH(TabJud!D2356,'Porte Honorário'!A:A,0),1)</f>
        <v>2695.3</v>
      </c>
      <c r="L2356" s="22" t="n">
        <f aca="false">ROUND(C2356*K2356,2)</f>
        <v>2695.3</v>
      </c>
      <c r="M2356" s="22" t="n">
        <f aca="false">IF(E2356&gt;0,ROUND(E2356*'UCO e Filme'!$A$2,2),0)</f>
        <v>0</v>
      </c>
      <c r="N2356" s="22" t="n">
        <f aca="false">IF(I2356&gt;0,ROUND(I2356*'UCO e Filme'!$A$11,2),0)</f>
        <v>0</v>
      </c>
      <c r="O2356" s="22" t="n">
        <f aca="false">ROUND(L2356+M2356+N2356,2)</f>
        <v>2695.3</v>
      </c>
    </row>
    <row r="2357" customFormat="false" ht="11.25" hidden="false" customHeight="true" outlineLevel="0" collapsed="false">
      <c r="A2357" s="17" t="n">
        <v>31103286</v>
      </c>
      <c r="B2357" s="17" t="s">
        <v>2382</v>
      </c>
      <c r="C2357" s="23" t="n">
        <v>1</v>
      </c>
      <c r="D2357" s="25" t="s">
        <v>264</v>
      </c>
      <c r="E2357" s="19"/>
      <c r="F2357" s="21" t="n">
        <v>1</v>
      </c>
      <c r="G2357" s="21" t="n">
        <v>3</v>
      </c>
      <c r="H2357" s="21"/>
      <c r="I2357" s="21"/>
      <c r="J2357" s="21"/>
      <c r="K2357" s="22" t="n">
        <f aca="false">INDEX('Porte Honorário'!B:D,MATCH(TabJud!D2357,'Porte Honorário'!A:A,0),1)</f>
        <v>852.02</v>
      </c>
      <c r="L2357" s="22" t="n">
        <f aca="false">ROUND(C2357*K2357,2)</f>
        <v>852.02</v>
      </c>
      <c r="M2357" s="22" t="n">
        <f aca="false">IF(E2357&gt;0,ROUND(E2357*'UCO e Filme'!$A$2,2),0)</f>
        <v>0</v>
      </c>
      <c r="N2357" s="22" t="n">
        <f aca="false">IF(I2357&gt;0,ROUND(I2357*'UCO e Filme'!$A$11,2),0)</f>
        <v>0</v>
      </c>
      <c r="O2357" s="22" t="n">
        <f aca="false">ROUND(L2357+M2357+N2357,2)</f>
        <v>852.02</v>
      </c>
    </row>
    <row r="2358" customFormat="false" ht="11.25" hidden="false" customHeight="true" outlineLevel="0" collapsed="false">
      <c r="A2358" s="17" t="n">
        <v>31103294</v>
      </c>
      <c r="B2358" s="17" t="s">
        <v>2383</v>
      </c>
      <c r="C2358" s="23" t="n">
        <v>1</v>
      </c>
      <c r="D2358" s="25" t="s">
        <v>335</v>
      </c>
      <c r="E2358" s="19"/>
      <c r="F2358" s="21" t="n">
        <v>2</v>
      </c>
      <c r="G2358" s="21" t="n">
        <v>4</v>
      </c>
      <c r="H2358" s="21"/>
      <c r="I2358" s="21"/>
      <c r="J2358" s="21"/>
      <c r="K2358" s="22" t="n">
        <f aca="false">INDEX('Porte Honorário'!B:D,MATCH(TabJud!D2358,'Porte Honorário'!A:A,0),1)</f>
        <v>1091.25</v>
      </c>
      <c r="L2358" s="22" t="n">
        <f aca="false">ROUND(C2358*K2358,2)</f>
        <v>1091.25</v>
      </c>
      <c r="M2358" s="22" t="n">
        <f aca="false">IF(E2358&gt;0,ROUND(E2358*'UCO e Filme'!$A$2,2),0)</f>
        <v>0</v>
      </c>
      <c r="N2358" s="22" t="n">
        <f aca="false">IF(I2358&gt;0,ROUND(I2358*'UCO e Filme'!$A$11,2),0)</f>
        <v>0</v>
      </c>
      <c r="O2358" s="22" t="n">
        <f aca="false">ROUND(L2358+M2358+N2358,2)</f>
        <v>1091.25</v>
      </c>
    </row>
    <row r="2359" customFormat="false" ht="11.25" hidden="false" customHeight="true" outlineLevel="0" collapsed="false">
      <c r="A2359" s="17" t="n">
        <v>31103308</v>
      </c>
      <c r="B2359" s="17" t="s">
        <v>2384</v>
      </c>
      <c r="C2359" s="23" t="n">
        <v>1</v>
      </c>
      <c r="D2359" s="25" t="s">
        <v>335</v>
      </c>
      <c r="E2359" s="19"/>
      <c r="F2359" s="21" t="n">
        <v>2</v>
      </c>
      <c r="G2359" s="21" t="n">
        <v>4</v>
      </c>
      <c r="H2359" s="21"/>
      <c r="I2359" s="21"/>
      <c r="J2359" s="21"/>
      <c r="K2359" s="22" t="n">
        <f aca="false">INDEX('Porte Honorário'!B:D,MATCH(TabJud!D2359,'Porte Honorário'!A:A,0),1)</f>
        <v>1091.25</v>
      </c>
      <c r="L2359" s="22" t="n">
        <f aca="false">ROUND(C2359*K2359,2)</f>
        <v>1091.25</v>
      </c>
      <c r="M2359" s="22" t="n">
        <f aca="false">IF(E2359&gt;0,ROUND(E2359*'UCO e Filme'!$A$2,2),0)</f>
        <v>0</v>
      </c>
      <c r="N2359" s="22" t="n">
        <f aca="false">IF(I2359&gt;0,ROUND(I2359*'UCO e Filme'!$A$11,2),0)</f>
        <v>0</v>
      </c>
      <c r="O2359" s="22" t="n">
        <f aca="false">ROUND(L2359+M2359+N2359,2)</f>
        <v>1091.25</v>
      </c>
    </row>
    <row r="2360" customFormat="false" ht="11.25" hidden="false" customHeight="true" outlineLevel="0" collapsed="false">
      <c r="A2360" s="17" t="n">
        <v>31103316</v>
      </c>
      <c r="B2360" s="17" t="s">
        <v>2385</v>
      </c>
      <c r="C2360" s="23" t="n">
        <v>1</v>
      </c>
      <c r="D2360" s="25" t="s">
        <v>335</v>
      </c>
      <c r="E2360" s="19"/>
      <c r="F2360" s="21" t="n">
        <v>2</v>
      </c>
      <c r="G2360" s="21" t="n">
        <v>4</v>
      </c>
      <c r="H2360" s="21"/>
      <c r="I2360" s="21"/>
      <c r="J2360" s="21"/>
      <c r="K2360" s="22" t="n">
        <f aca="false">INDEX('Porte Honorário'!B:D,MATCH(TabJud!D2360,'Porte Honorário'!A:A,0),1)</f>
        <v>1091.25</v>
      </c>
      <c r="L2360" s="22" t="n">
        <f aca="false">ROUND(C2360*K2360,2)</f>
        <v>1091.25</v>
      </c>
      <c r="M2360" s="22" t="n">
        <f aca="false">IF(E2360&gt;0,ROUND(E2360*'UCO e Filme'!$A$2,2),0)</f>
        <v>0</v>
      </c>
      <c r="N2360" s="22" t="n">
        <f aca="false">IF(I2360&gt;0,ROUND(I2360*'UCO e Filme'!$A$11,2),0)</f>
        <v>0</v>
      </c>
      <c r="O2360" s="22" t="n">
        <f aca="false">ROUND(L2360+M2360+N2360,2)</f>
        <v>1091.25</v>
      </c>
    </row>
    <row r="2361" customFormat="false" ht="11.25" hidden="false" customHeight="true" outlineLevel="0" collapsed="false">
      <c r="A2361" s="17" t="n">
        <v>31103324</v>
      </c>
      <c r="B2361" s="17" t="s">
        <v>2386</v>
      </c>
      <c r="C2361" s="23" t="n">
        <v>1</v>
      </c>
      <c r="D2361" s="25" t="s">
        <v>335</v>
      </c>
      <c r="E2361" s="19"/>
      <c r="F2361" s="21" t="n">
        <v>2</v>
      </c>
      <c r="G2361" s="21" t="n">
        <v>4</v>
      </c>
      <c r="H2361" s="21"/>
      <c r="I2361" s="21"/>
      <c r="J2361" s="21"/>
      <c r="K2361" s="22" t="n">
        <f aca="false">INDEX('Porte Honorário'!B:D,MATCH(TabJud!D2361,'Porte Honorário'!A:A,0),1)</f>
        <v>1091.25</v>
      </c>
      <c r="L2361" s="22" t="n">
        <f aca="false">ROUND(C2361*K2361,2)</f>
        <v>1091.25</v>
      </c>
      <c r="M2361" s="22" t="n">
        <f aca="false">IF(E2361&gt;0,ROUND(E2361*'UCO e Filme'!$A$2,2),0)</f>
        <v>0</v>
      </c>
      <c r="N2361" s="22" t="n">
        <f aca="false">IF(I2361&gt;0,ROUND(I2361*'UCO e Filme'!$A$11,2),0)</f>
        <v>0</v>
      </c>
      <c r="O2361" s="22" t="n">
        <f aca="false">ROUND(L2361+M2361+N2361,2)</f>
        <v>1091.25</v>
      </c>
    </row>
    <row r="2362" customFormat="false" ht="11.25" hidden="false" customHeight="true" outlineLevel="0" collapsed="false">
      <c r="A2362" s="17" t="n">
        <v>31103332</v>
      </c>
      <c r="B2362" s="17" t="s">
        <v>2387</v>
      </c>
      <c r="C2362" s="23" t="n">
        <v>1</v>
      </c>
      <c r="D2362" s="25" t="s">
        <v>296</v>
      </c>
      <c r="E2362" s="19"/>
      <c r="F2362" s="21" t="n">
        <v>1</v>
      </c>
      <c r="G2362" s="21" t="n">
        <v>5</v>
      </c>
      <c r="H2362" s="21"/>
      <c r="I2362" s="21"/>
      <c r="J2362" s="21"/>
      <c r="K2362" s="22" t="n">
        <f aca="false">INDEX('Porte Honorário'!B:D,MATCH(TabJud!D2362,'Porte Honorário'!A:A,0),1)</f>
        <v>709.46</v>
      </c>
      <c r="L2362" s="22" t="n">
        <f aca="false">ROUND(C2362*K2362,2)</f>
        <v>709.46</v>
      </c>
      <c r="M2362" s="22" t="n">
        <f aca="false">IF(E2362&gt;0,ROUND(E2362*'UCO e Filme'!$A$2,2),0)</f>
        <v>0</v>
      </c>
      <c r="N2362" s="22" t="n">
        <f aca="false">IF(I2362&gt;0,ROUND(I2362*'UCO e Filme'!$A$11,2),0)</f>
        <v>0</v>
      </c>
      <c r="O2362" s="22" t="n">
        <f aca="false">ROUND(L2362+M2362+N2362,2)</f>
        <v>709.46</v>
      </c>
    </row>
    <row r="2363" customFormat="false" ht="11.25" hidden="false" customHeight="true" outlineLevel="0" collapsed="false">
      <c r="A2363" s="17" t="n">
        <v>31103340</v>
      </c>
      <c r="B2363" s="17" t="s">
        <v>2388</v>
      </c>
      <c r="C2363" s="23" t="n">
        <v>1</v>
      </c>
      <c r="D2363" s="25" t="s">
        <v>247</v>
      </c>
      <c r="E2363" s="19" t="n">
        <v>2.78</v>
      </c>
      <c r="F2363" s="21" t="n">
        <v>2</v>
      </c>
      <c r="G2363" s="21" t="n">
        <v>4</v>
      </c>
      <c r="H2363" s="21"/>
      <c r="I2363" s="21"/>
      <c r="J2363" s="21"/>
      <c r="K2363" s="22" t="n">
        <f aca="false">INDEX('Porte Honorário'!B:D,MATCH(TabJud!D2363,'Porte Honorário'!A:A,0),1)</f>
        <v>542.33</v>
      </c>
      <c r="L2363" s="22" t="n">
        <f aca="false">ROUND(C2363*K2363,2)</f>
        <v>542.33</v>
      </c>
      <c r="M2363" s="22" t="n">
        <f aca="false">IF(E2363&gt;0,ROUND(E2363*'UCO e Filme'!$A$2,2),0)</f>
        <v>52.43</v>
      </c>
      <c r="N2363" s="22" t="n">
        <f aca="false">IF(I2363&gt;0,ROUND(I2363*'UCO e Filme'!$A$11,2),0)</f>
        <v>0</v>
      </c>
      <c r="O2363" s="22" t="n">
        <f aca="false">ROUND(L2363+M2363+N2363,2)</f>
        <v>594.76</v>
      </c>
    </row>
    <row r="2364" customFormat="false" ht="11.25" hidden="false" customHeight="true" outlineLevel="0" collapsed="false">
      <c r="A2364" s="17" t="n">
        <v>31103359</v>
      </c>
      <c r="B2364" s="17" t="s">
        <v>2389</v>
      </c>
      <c r="C2364" s="23" t="n">
        <v>1</v>
      </c>
      <c r="D2364" s="25" t="s">
        <v>310</v>
      </c>
      <c r="E2364" s="19"/>
      <c r="F2364" s="21" t="n">
        <v>2</v>
      </c>
      <c r="G2364" s="21" t="n">
        <v>4</v>
      </c>
      <c r="H2364" s="21"/>
      <c r="I2364" s="21"/>
      <c r="J2364" s="21"/>
      <c r="K2364" s="22" t="n">
        <f aca="false">INDEX('Porte Honorário'!B:D,MATCH(TabJud!D2364,'Porte Honorário'!A:A,0),1)</f>
        <v>802.86</v>
      </c>
      <c r="L2364" s="22" t="n">
        <f aca="false">ROUND(C2364*K2364,2)</f>
        <v>802.86</v>
      </c>
      <c r="M2364" s="22" t="n">
        <f aca="false">IF(E2364&gt;0,ROUND(E2364*'UCO e Filme'!$A$2,2),0)</f>
        <v>0</v>
      </c>
      <c r="N2364" s="22" t="n">
        <f aca="false">IF(I2364&gt;0,ROUND(I2364*'UCO e Filme'!$A$11,2),0)</f>
        <v>0</v>
      </c>
      <c r="O2364" s="22" t="n">
        <f aca="false">ROUND(L2364+M2364+N2364,2)</f>
        <v>802.86</v>
      </c>
    </row>
    <row r="2365" customFormat="false" ht="11.25" hidden="false" customHeight="true" outlineLevel="0" collapsed="false">
      <c r="A2365" s="17" t="n">
        <v>31103367</v>
      </c>
      <c r="B2365" s="17" t="s">
        <v>2390</v>
      </c>
      <c r="C2365" s="23" t="n">
        <v>1</v>
      </c>
      <c r="D2365" s="25" t="s">
        <v>69</v>
      </c>
      <c r="E2365" s="19" t="n">
        <v>2.3</v>
      </c>
      <c r="F2365" s="21" t="n">
        <v>2</v>
      </c>
      <c r="G2365" s="21" t="n">
        <v>4</v>
      </c>
      <c r="H2365" s="21"/>
      <c r="I2365" s="21"/>
      <c r="J2365" s="21"/>
      <c r="K2365" s="22" t="n">
        <f aca="false">INDEX('Porte Honorário'!B:D,MATCH(TabJud!D2365,'Porte Honorário'!A:A,0),1)</f>
        <v>209.71</v>
      </c>
      <c r="L2365" s="22" t="n">
        <f aca="false">ROUND(C2365*K2365,2)</f>
        <v>209.71</v>
      </c>
      <c r="M2365" s="22" t="n">
        <f aca="false">IF(E2365&gt;0,ROUND(E2365*'UCO e Filme'!$A$2,2),0)</f>
        <v>43.38</v>
      </c>
      <c r="N2365" s="22" t="n">
        <f aca="false">IF(I2365&gt;0,ROUND(I2365*'UCO e Filme'!$A$11,2),0)</f>
        <v>0</v>
      </c>
      <c r="O2365" s="22" t="n">
        <f aca="false">ROUND(L2365+M2365+N2365,2)</f>
        <v>253.09</v>
      </c>
    </row>
    <row r="2366" customFormat="false" ht="22.5" hidden="false" customHeight="true" outlineLevel="0" collapsed="false">
      <c r="A2366" s="17" t="n">
        <v>31103375</v>
      </c>
      <c r="B2366" s="17" t="s">
        <v>2391</v>
      </c>
      <c r="C2366" s="23" t="n">
        <v>1</v>
      </c>
      <c r="D2366" s="25" t="s">
        <v>343</v>
      </c>
      <c r="E2366" s="19"/>
      <c r="F2366" s="21" t="n">
        <v>2</v>
      </c>
      <c r="G2366" s="21" t="n">
        <v>4</v>
      </c>
      <c r="H2366" s="21"/>
      <c r="I2366" s="21"/>
      <c r="J2366" s="21"/>
      <c r="K2366" s="22" t="n">
        <f aca="false">INDEX('Porte Honorário'!B:D,MATCH(TabJud!D2366,'Porte Honorário'!A:A,0),1)</f>
        <v>909.36</v>
      </c>
      <c r="L2366" s="22" t="n">
        <f aca="false">ROUND(C2366*K2366,2)</f>
        <v>909.36</v>
      </c>
      <c r="M2366" s="22" t="n">
        <f aca="false">IF(E2366&gt;0,ROUND(E2366*'UCO e Filme'!$A$2,2),0)</f>
        <v>0</v>
      </c>
      <c r="N2366" s="22" t="n">
        <f aca="false">IF(I2366&gt;0,ROUND(I2366*'UCO e Filme'!$A$11,2),0)</f>
        <v>0</v>
      </c>
      <c r="O2366" s="22" t="n">
        <f aca="false">ROUND(L2366+M2366+N2366,2)</f>
        <v>909.36</v>
      </c>
    </row>
    <row r="2367" customFormat="false" ht="11.25" hidden="false" customHeight="true" outlineLevel="0" collapsed="false">
      <c r="A2367" s="17" t="n">
        <v>31103383</v>
      </c>
      <c r="B2367" s="17" t="s">
        <v>2392</v>
      </c>
      <c r="C2367" s="23" t="n">
        <v>1</v>
      </c>
      <c r="D2367" s="25" t="s">
        <v>385</v>
      </c>
      <c r="E2367" s="19"/>
      <c r="F2367" s="21" t="n">
        <v>1</v>
      </c>
      <c r="G2367" s="21" t="n">
        <v>3</v>
      </c>
      <c r="H2367" s="21"/>
      <c r="I2367" s="21"/>
      <c r="J2367" s="21"/>
      <c r="K2367" s="22" t="n">
        <f aca="false">INDEX('Porte Honorário'!B:D,MATCH(TabJud!D2367,'Porte Honorário'!A:A,0),1)</f>
        <v>766.81</v>
      </c>
      <c r="L2367" s="22" t="n">
        <f aca="false">ROUND(C2367*K2367,2)</f>
        <v>766.81</v>
      </c>
      <c r="M2367" s="22" t="n">
        <f aca="false">IF(E2367&gt;0,ROUND(E2367*'UCO e Filme'!$A$2,2),0)</f>
        <v>0</v>
      </c>
      <c r="N2367" s="22" t="n">
        <f aca="false">IF(I2367&gt;0,ROUND(I2367*'UCO e Filme'!$A$11,2),0)</f>
        <v>0</v>
      </c>
      <c r="O2367" s="22" t="n">
        <f aca="false">ROUND(L2367+M2367+N2367,2)</f>
        <v>766.81</v>
      </c>
    </row>
    <row r="2368" customFormat="false" ht="11.25" hidden="false" customHeight="true" outlineLevel="0" collapsed="false">
      <c r="A2368" s="17" t="n">
        <v>31103391</v>
      </c>
      <c r="B2368" s="17" t="s">
        <v>2393</v>
      </c>
      <c r="C2368" s="23" t="n">
        <v>1</v>
      </c>
      <c r="D2368" s="25" t="s">
        <v>73</v>
      </c>
      <c r="E2368" s="19" t="n">
        <v>13.32</v>
      </c>
      <c r="F2368" s="21" t="n">
        <v>1</v>
      </c>
      <c r="G2368" s="21" t="n">
        <v>2</v>
      </c>
      <c r="H2368" s="21"/>
      <c r="I2368" s="21"/>
      <c r="J2368" s="21"/>
      <c r="K2368" s="22" t="n">
        <f aca="false">INDEX('Porte Honorário'!B:D,MATCH(TabJud!D2368,'Porte Honorário'!A:A,0),1)</f>
        <v>360.46</v>
      </c>
      <c r="L2368" s="22" t="n">
        <f aca="false">ROUND(C2368*K2368,2)</f>
        <v>360.46</v>
      </c>
      <c r="M2368" s="22" t="n">
        <f aca="false">IF(E2368&gt;0,ROUND(E2368*'UCO e Filme'!$A$2,2),0)</f>
        <v>251.22</v>
      </c>
      <c r="N2368" s="22" t="n">
        <f aca="false">IF(I2368&gt;0,ROUND(I2368*'UCO e Filme'!$A$11,2),0)</f>
        <v>0</v>
      </c>
      <c r="O2368" s="22" t="n">
        <f aca="false">ROUND(L2368+M2368+N2368,2)</f>
        <v>611.68</v>
      </c>
    </row>
    <row r="2369" customFormat="false" ht="11.25" hidden="false" customHeight="true" outlineLevel="0" collapsed="false">
      <c r="A2369" s="17" t="n">
        <v>31103405</v>
      </c>
      <c r="B2369" s="17" t="s">
        <v>2394</v>
      </c>
      <c r="C2369" s="23" t="n">
        <v>1</v>
      </c>
      <c r="D2369" s="25" t="s">
        <v>146</v>
      </c>
      <c r="E2369" s="19"/>
      <c r="F2369" s="21"/>
      <c r="G2369" s="21" t="n">
        <v>1</v>
      </c>
      <c r="H2369" s="21"/>
      <c r="I2369" s="21"/>
      <c r="J2369" s="21"/>
      <c r="K2369" s="22" t="n">
        <f aca="false">INDEX('Porte Honorário'!B:D,MATCH(TabJud!D2369,'Porte Honorário'!A:A,0),1)</f>
        <v>104.87</v>
      </c>
      <c r="L2369" s="22" t="n">
        <f aca="false">ROUND(C2369*K2369,2)</f>
        <v>104.87</v>
      </c>
      <c r="M2369" s="22" t="n">
        <f aca="false">IF(E2369&gt;0,ROUND(E2369*'UCO e Filme'!$A$2,2),0)</f>
        <v>0</v>
      </c>
      <c r="N2369" s="22" t="n">
        <f aca="false">IF(I2369&gt;0,ROUND(I2369*'UCO e Filme'!$A$11,2),0)</f>
        <v>0</v>
      </c>
      <c r="O2369" s="22" t="n">
        <f aca="false">ROUND(L2369+M2369+N2369,2)</f>
        <v>104.87</v>
      </c>
    </row>
    <row r="2370" customFormat="false" ht="11.25" hidden="false" customHeight="true" outlineLevel="0" collapsed="false">
      <c r="A2370" s="17" t="n">
        <v>31103413</v>
      </c>
      <c r="B2370" s="17" t="s">
        <v>2395</v>
      </c>
      <c r="C2370" s="23" t="n">
        <v>1</v>
      </c>
      <c r="D2370" s="25" t="s">
        <v>335</v>
      </c>
      <c r="E2370" s="19"/>
      <c r="F2370" s="21" t="n">
        <v>2</v>
      </c>
      <c r="G2370" s="21" t="n">
        <v>5</v>
      </c>
      <c r="H2370" s="21"/>
      <c r="I2370" s="21"/>
      <c r="J2370" s="21"/>
      <c r="K2370" s="22" t="n">
        <f aca="false">INDEX('Porte Honorário'!B:D,MATCH(TabJud!D2370,'Porte Honorário'!A:A,0),1)</f>
        <v>1091.25</v>
      </c>
      <c r="L2370" s="22" t="n">
        <f aca="false">ROUND(C2370*K2370,2)</f>
        <v>1091.25</v>
      </c>
      <c r="M2370" s="22" t="n">
        <f aca="false">IF(E2370&gt;0,ROUND(E2370*'UCO e Filme'!$A$2,2),0)</f>
        <v>0</v>
      </c>
      <c r="N2370" s="22" t="n">
        <f aca="false">IF(I2370&gt;0,ROUND(I2370*'UCO e Filme'!$A$11,2),0)</f>
        <v>0</v>
      </c>
      <c r="O2370" s="22" t="n">
        <f aca="false">ROUND(L2370+M2370+N2370,2)</f>
        <v>1091.25</v>
      </c>
    </row>
    <row r="2371" customFormat="false" ht="11.25" hidden="false" customHeight="true" outlineLevel="0" collapsed="false">
      <c r="A2371" s="17" t="n">
        <v>31103430</v>
      </c>
      <c r="B2371" s="17" t="s">
        <v>2396</v>
      </c>
      <c r="C2371" s="23" t="n">
        <v>1</v>
      </c>
      <c r="D2371" s="25" t="s">
        <v>82</v>
      </c>
      <c r="E2371" s="19"/>
      <c r="F2371" s="21"/>
      <c r="G2371" s="21" t="n">
        <v>1</v>
      </c>
      <c r="H2371" s="21"/>
      <c r="I2371" s="21"/>
      <c r="J2371" s="21"/>
      <c r="K2371" s="22" t="n">
        <f aca="false">INDEX('Porte Honorário'!B:D,MATCH(TabJud!D2371,'Porte Honorário'!A:A,0),1)</f>
        <v>88.48</v>
      </c>
      <c r="L2371" s="22" t="n">
        <f aca="false">ROUND(C2371*K2371,2)</f>
        <v>88.48</v>
      </c>
      <c r="M2371" s="22" t="n">
        <f aca="false">IF(E2371&gt;0,ROUND(E2371*'UCO e Filme'!$A$2,2),0)</f>
        <v>0</v>
      </c>
      <c r="N2371" s="22" t="n">
        <f aca="false">IF(I2371&gt;0,ROUND(I2371*'UCO e Filme'!$A$11,2),0)</f>
        <v>0</v>
      </c>
      <c r="O2371" s="22" t="n">
        <f aca="false">ROUND(L2371+M2371+N2371,2)</f>
        <v>88.48</v>
      </c>
    </row>
    <row r="2372" customFormat="false" ht="11.25" hidden="false" customHeight="true" outlineLevel="0" collapsed="false">
      <c r="A2372" s="17" t="n">
        <v>31103448</v>
      </c>
      <c r="B2372" s="17" t="s">
        <v>2397</v>
      </c>
      <c r="C2372" s="23" t="n">
        <v>1</v>
      </c>
      <c r="D2372" s="25" t="s">
        <v>73</v>
      </c>
      <c r="E2372" s="19" t="n">
        <v>63.93</v>
      </c>
      <c r="F2372" s="21" t="n">
        <v>1</v>
      </c>
      <c r="G2372" s="21" t="n">
        <v>4</v>
      </c>
      <c r="H2372" s="21"/>
      <c r="I2372" s="21"/>
      <c r="J2372" s="21"/>
      <c r="K2372" s="22" t="n">
        <f aca="false">INDEX('Porte Honorário'!B:D,MATCH(TabJud!D2372,'Porte Honorário'!A:A,0),1)</f>
        <v>360.46</v>
      </c>
      <c r="L2372" s="22" t="n">
        <f aca="false">ROUND(C2372*K2372,2)</f>
        <v>360.46</v>
      </c>
      <c r="M2372" s="22" t="n">
        <f aca="false">IF(E2372&gt;0,ROUND(E2372*'UCO e Filme'!$A$2,2),0)</f>
        <v>1205.72</v>
      </c>
      <c r="N2372" s="22" t="n">
        <f aca="false">IF(I2372&gt;0,ROUND(I2372*'UCO e Filme'!$A$11,2),0)</f>
        <v>0</v>
      </c>
      <c r="O2372" s="22" t="n">
        <f aca="false">ROUND(L2372+M2372+N2372,2)</f>
        <v>1566.18</v>
      </c>
    </row>
    <row r="2373" customFormat="false" ht="11.25" hidden="false" customHeight="true" outlineLevel="0" collapsed="false">
      <c r="A2373" s="17" t="n">
        <v>31103456</v>
      </c>
      <c r="B2373" s="17" t="s">
        <v>2398</v>
      </c>
      <c r="C2373" s="23" t="n">
        <v>1</v>
      </c>
      <c r="D2373" s="25" t="s">
        <v>337</v>
      </c>
      <c r="E2373" s="19" t="n">
        <v>15.99</v>
      </c>
      <c r="F2373" s="21" t="n">
        <v>1</v>
      </c>
      <c r="G2373" s="21" t="n">
        <v>4</v>
      </c>
      <c r="H2373" s="21"/>
      <c r="I2373" s="21"/>
      <c r="J2373" s="21"/>
      <c r="K2373" s="22" t="n">
        <f aca="false">INDEX('Porte Honorário'!B:D,MATCH(TabJud!D2373,'Porte Honorário'!A:A,0),1)</f>
        <v>417.82</v>
      </c>
      <c r="L2373" s="22" t="n">
        <f aca="false">ROUND(C2373*K2373,2)</f>
        <v>417.82</v>
      </c>
      <c r="M2373" s="22" t="n">
        <f aca="false">IF(E2373&gt;0,ROUND(E2373*'UCO e Filme'!$A$2,2),0)</f>
        <v>301.57</v>
      </c>
      <c r="N2373" s="22" t="n">
        <f aca="false">IF(I2373&gt;0,ROUND(I2373*'UCO e Filme'!$A$11,2),0)</f>
        <v>0</v>
      </c>
      <c r="O2373" s="22" t="n">
        <f aca="false">ROUND(L2373+M2373+N2373,2)</f>
        <v>719.39</v>
      </c>
    </row>
    <row r="2374" customFormat="false" ht="11.25" hidden="false" customHeight="true" outlineLevel="0" collapsed="false">
      <c r="A2374" s="17" t="n">
        <v>31103464</v>
      </c>
      <c r="B2374" s="17" t="s">
        <v>2399</v>
      </c>
      <c r="C2374" s="23" t="n">
        <v>1</v>
      </c>
      <c r="D2374" s="25" t="s">
        <v>73</v>
      </c>
      <c r="E2374" s="19"/>
      <c r="F2374" s="21" t="n">
        <v>1</v>
      </c>
      <c r="G2374" s="21" t="n">
        <v>4</v>
      </c>
      <c r="H2374" s="21"/>
      <c r="I2374" s="21"/>
      <c r="J2374" s="21"/>
      <c r="K2374" s="22" t="n">
        <f aca="false">INDEX('Porte Honorário'!B:D,MATCH(TabJud!D2374,'Porte Honorário'!A:A,0),1)</f>
        <v>360.46</v>
      </c>
      <c r="L2374" s="22" t="n">
        <f aca="false">ROUND(C2374*K2374,2)</f>
        <v>360.46</v>
      </c>
      <c r="M2374" s="22" t="n">
        <f aca="false">IF(E2374&gt;0,ROUND(E2374*'UCO e Filme'!$A$2,2),0)</f>
        <v>0</v>
      </c>
      <c r="N2374" s="22" t="n">
        <f aca="false">IF(I2374&gt;0,ROUND(I2374*'UCO e Filme'!$A$11,2),0)</f>
        <v>0</v>
      </c>
      <c r="O2374" s="22" t="n">
        <f aca="false">ROUND(L2374+M2374+N2374,2)</f>
        <v>360.46</v>
      </c>
    </row>
    <row r="2375" customFormat="false" ht="11.25" hidden="false" customHeight="true" outlineLevel="0" collapsed="false">
      <c r="A2375" s="17" t="n">
        <v>31103472</v>
      </c>
      <c r="B2375" s="17" t="s">
        <v>2400</v>
      </c>
      <c r="C2375" s="23" t="n">
        <v>1</v>
      </c>
      <c r="D2375" s="25" t="s">
        <v>69</v>
      </c>
      <c r="E2375" s="19" t="n">
        <v>4.22</v>
      </c>
      <c r="F2375" s="21"/>
      <c r="G2375" s="21" t="n">
        <v>2</v>
      </c>
      <c r="H2375" s="21"/>
      <c r="I2375" s="21"/>
      <c r="J2375" s="21"/>
      <c r="K2375" s="22" t="n">
        <f aca="false">INDEX('Porte Honorário'!B:D,MATCH(TabJud!D2375,'Porte Honorário'!A:A,0),1)</f>
        <v>209.71</v>
      </c>
      <c r="L2375" s="22" t="n">
        <f aca="false">ROUND(C2375*K2375,2)</f>
        <v>209.71</v>
      </c>
      <c r="M2375" s="22" t="n">
        <f aca="false">IF(E2375&gt;0,ROUND(E2375*'UCO e Filme'!$A$2,2),0)</f>
        <v>79.59</v>
      </c>
      <c r="N2375" s="22" t="n">
        <f aca="false">IF(I2375&gt;0,ROUND(I2375*'UCO e Filme'!$A$11,2),0)</f>
        <v>0</v>
      </c>
      <c r="O2375" s="22" t="n">
        <f aca="false">ROUND(L2375+M2375+N2375,2)</f>
        <v>289.3</v>
      </c>
    </row>
    <row r="2376" customFormat="false" ht="11.25" hidden="false" customHeight="true" outlineLevel="0" collapsed="false">
      <c r="A2376" s="17" t="n">
        <v>31103480</v>
      </c>
      <c r="B2376" s="17" t="s">
        <v>2401</v>
      </c>
      <c r="C2376" s="23" t="n">
        <v>1</v>
      </c>
      <c r="D2376" s="25" t="s">
        <v>473</v>
      </c>
      <c r="E2376" s="19"/>
      <c r="F2376" s="21" t="n">
        <v>3</v>
      </c>
      <c r="G2376" s="21" t="n">
        <v>7</v>
      </c>
      <c r="H2376" s="21"/>
      <c r="I2376" s="21"/>
      <c r="J2376" s="21"/>
      <c r="K2376" s="22" t="n">
        <f aca="false">INDEX('Porte Honorário'!B:D,MATCH(TabJud!D2376,'Porte Honorário'!A:A,0),1)</f>
        <v>1491.02</v>
      </c>
      <c r="L2376" s="22" t="n">
        <f aca="false">ROUND(C2376*K2376,2)</f>
        <v>1491.02</v>
      </c>
      <c r="M2376" s="22" t="n">
        <f aca="false">IF(E2376&gt;0,ROUND(E2376*'UCO e Filme'!$A$2,2),0)</f>
        <v>0</v>
      </c>
      <c r="N2376" s="22" t="n">
        <f aca="false">IF(I2376&gt;0,ROUND(I2376*'UCO e Filme'!$A$11,2),0)</f>
        <v>0</v>
      </c>
      <c r="O2376" s="22" t="n">
        <f aca="false">ROUND(L2376+M2376+N2376,2)</f>
        <v>1491.02</v>
      </c>
    </row>
    <row r="2377" customFormat="false" ht="11.25" hidden="false" customHeight="true" outlineLevel="0" collapsed="false">
      <c r="A2377" s="17" t="n">
        <v>31103499</v>
      </c>
      <c r="B2377" s="17" t="s">
        <v>2402</v>
      </c>
      <c r="C2377" s="23" t="n">
        <v>1</v>
      </c>
      <c r="D2377" s="25" t="s">
        <v>492</v>
      </c>
      <c r="E2377" s="19"/>
      <c r="F2377" s="21" t="n">
        <v>3</v>
      </c>
      <c r="G2377" s="21" t="n">
        <v>7</v>
      </c>
      <c r="H2377" s="21"/>
      <c r="I2377" s="21"/>
      <c r="J2377" s="21"/>
      <c r="K2377" s="22" t="n">
        <f aca="false">INDEX('Porte Honorário'!B:D,MATCH(TabJud!D2377,'Porte Honorário'!A:A,0),1)</f>
        <v>1998.93</v>
      </c>
      <c r="L2377" s="22" t="n">
        <f aca="false">ROUND(C2377*K2377,2)</f>
        <v>1998.93</v>
      </c>
      <c r="M2377" s="22" t="n">
        <f aca="false">IF(E2377&gt;0,ROUND(E2377*'UCO e Filme'!$A$2,2),0)</f>
        <v>0</v>
      </c>
      <c r="N2377" s="22" t="n">
        <f aca="false">IF(I2377&gt;0,ROUND(I2377*'UCO e Filme'!$A$11,2),0)</f>
        <v>0</v>
      </c>
      <c r="O2377" s="22" t="n">
        <f aca="false">ROUND(L2377+M2377+N2377,2)</f>
        <v>1998.93</v>
      </c>
    </row>
    <row r="2378" customFormat="false" ht="11.25" hidden="false" customHeight="true" outlineLevel="0" collapsed="false">
      <c r="A2378" s="17" t="n">
        <v>31103502</v>
      </c>
      <c r="B2378" s="17" t="s">
        <v>2403</v>
      </c>
      <c r="C2378" s="23" t="n">
        <v>1</v>
      </c>
      <c r="D2378" s="25" t="s">
        <v>473</v>
      </c>
      <c r="E2378" s="19"/>
      <c r="F2378" s="21" t="n">
        <v>3</v>
      </c>
      <c r="G2378" s="21" t="n">
        <v>7</v>
      </c>
      <c r="H2378" s="21"/>
      <c r="I2378" s="21"/>
      <c r="J2378" s="21"/>
      <c r="K2378" s="22" t="n">
        <f aca="false">INDEX('Porte Honorário'!B:D,MATCH(TabJud!D2378,'Porte Honorário'!A:A,0),1)</f>
        <v>1491.02</v>
      </c>
      <c r="L2378" s="22" t="n">
        <f aca="false">ROUND(C2378*K2378,2)</f>
        <v>1491.02</v>
      </c>
      <c r="M2378" s="22" t="n">
        <f aca="false">IF(E2378&gt;0,ROUND(E2378*'UCO e Filme'!$A$2,2),0)</f>
        <v>0</v>
      </c>
      <c r="N2378" s="22" t="n">
        <f aca="false">IF(I2378&gt;0,ROUND(I2378*'UCO e Filme'!$A$11,2),0)</f>
        <v>0</v>
      </c>
      <c r="O2378" s="22" t="n">
        <f aca="false">ROUND(L2378+M2378+N2378,2)</f>
        <v>1491.02</v>
      </c>
    </row>
    <row r="2379" customFormat="false" ht="11.25" hidden="false" customHeight="true" outlineLevel="0" collapsed="false">
      <c r="A2379" s="17" t="n">
        <v>31103510</v>
      </c>
      <c r="B2379" s="17" t="s">
        <v>2404</v>
      </c>
      <c r="C2379" s="23" t="n">
        <v>1</v>
      </c>
      <c r="D2379" s="25" t="s">
        <v>335</v>
      </c>
      <c r="E2379" s="19" t="n">
        <v>44.61</v>
      </c>
      <c r="F2379" s="21" t="n">
        <v>1</v>
      </c>
      <c r="G2379" s="21" t="n">
        <v>5</v>
      </c>
      <c r="H2379" s="21"/>
      <c r="I2379" s="21"/>
      <c r="J2379" s="21"/>
      <c r="K2379" s="22" t="n">
        <f aca="false">INDEX('Porte Honorário'!B:D,MATCH(TabJud!D2379,'Porte Honorário'!A:A,0),1)</f>
        <v>1091.25</v>
      </c>
      <c r="L2379" s="22" t="n">
        <f aca="false">ROUND(C2379*K2379,2)</f>
        <v>1091.25</v>
      </c>
      <c r="M2379" s="22" t="n">
        <f aca="false">IF(E2379&gt;0,ROUND(E2379*'UCO e Filme'!$A$2,2),0)</f>
        <v>841.34</v>
      </c>
      <c r="N2379" s="22" t="n">
        <f aca="false">IF(I2379&gt;0,ROUND(I2379*'UCO e Filme'!$A$11,2),0)</f>
        <v>0</v>
      </c>
      <c r="O2379" s="22" t="n">
        <f aca="false">ROUND(L2379+M2379+N2379,2)</f>
        <v>1932.59</v>
      </c>
    </row>
    <row r="2380" customFormat="false" ht="11.25" hidden="false" customHeight="true" outlineLevel="0" collapsed="false">
      <c r="A2380" s="17" t="n">
        <v>31103529</v>
      </c>
      <c r="B2380" s="17" t="s">
        <v>2405</v>
      </c>
      <c r="C2380" s="23" t="n">
        <v>1</v>
      </c>
      <c r="D2380" s="25" t="s">
        <v>262</v>
      </c>
      <c r="E2380" s="19" t="n">
        <v>48.66</v>
      </c>
      <c r="F2380" s="21" t="n">
        <v>2</v>
      </c>
      <c r="G2380" s="21" t="n">
        <v>5</v>
      </c>
      <c r="H2380" s="21"/>
      <c r="I2380" s="21"/>
      <c r="J2380" s="21"/>
      <c r="K2380" s="22" t="n">
        <f aca="false">INDEX('Porte Honorário'!B:D,MATCH(TabJud!D2380,'Porte Honorário'!A:A,0),1)</f>
        <v>1635.2</v>
      </c>
      <c r="L2380" s="22" t="n">
        <f aca="false">ROUND(C2380*K2380,2)</f>
        <v>1635.2</v>
      </c>
      <c r="M2380" s="22" t="n">
        <f aca="false">IF(E2380&gt;0,ROUND(E2380*'UCO e Filme'!$A$2,2),0)</f>
        <v>917.73</v>
      </c>
      <c r="N2380" s="22" t="n">
        <f aca="false">IF(I2380&gt;0,ROUND(I2380*'UCO e Filme'!$A$11,2),0)</f>
        <v>0</v>
      </c>
      <c r="O2380" s="22" t="n">
        <f aca="false">ROUND(L2380+M2380+N2380,2)</f>
        <v>2552.93</v>
      </c>
    </row>
    <row r="2381" customFormat="false" ht="11.25" hidden="false" customHeight="true" outlineLevel="0" collapsed="false">
      <c r="A2381" s="17" t="n">
        <v>31103537</v>
      </c>
      <c r="B2381" s="17" t="s">
        <v>2406</v>
      </c>
      <c r="C2381" s="23" t="n">
        <v>1</v>
      </c>
      <c r="D2381" s="25" t="s">
        <v>1153</v>
      </c>
      <c r="E2381" s="19" t="n">
        <v>109.49</v>
      </c>
      <c r="F2381" s="21" t="n">
        <v>2</v>
      </c>
      <c r="G2381" s="21" t="n">
        <v>7</v>
      </c>
      <c r="H2381" s="21"/>
      <c r="I2381" s="21"/>
      <c r="J2381" s="21"/>
      <c r="K2381" s="22" t="n">
        <f aca="false">INDEX('Porte Honorário'!B:D,MATCH(TabJud!D2381,'Porte Honorário'!A:A,0),1)</f>
        <v>2957.45</v>
      </c>
      <c r="L2381" s="22" t="n">
        <f aca="false">ROUND(C2381*K2381,2)</f>
        <v>2957.45</v>
      </c>
      <c r="M2381" s="22" t="n">
        <f aca="false">IF(E2381&gt;0,ROUND(E2381*'UCO e Filme'!$A$2,2),0)</f>
        <v>2064.98</v>
      </c>
      <c r="N2381" s="22" t="n">
        <f aca="false">IF(I2381&gt;0,ROUND(I2381*'UCO e Filme'!$A$11,2),0)</f>
        <v>0</v>
      </c>
      <c r="O2381" s="22" t="n">
        <f aca="false">ROUND(L2381+M2381+N2381,2)</f>
        <v>5022.43</v>
      </c>
    </row>
    <row r="2382" customFormat="false" ht="11.25" hidden="false" customHeight="true" outlineLevel="0" collapsed="false">
      <c r="A2382" s="17" t="n">
        <v>31103545</v>
      </c>
      <c r="B2382" s="17" t="s">
        <v>2407</v>
      </c>
      <c r="C2382" s="23" t="n">
        <v>1</v>
      </c>
      <c r="D2382" s="25" t="s">
        <v>999</v>
      </c>
      <c r="E2382" s="19" t="n">
        <v>44.61</v>
      </c>
      <c r="F2382" s="21" t="n">
        <v>2</v>
      </c>
      <c r="G2382" s="21" t="n">
        <v>8</v>
      </c>
      <c r="H2382" s="21"/>
      <c r="I2382" s="21"/>
      <c r="J2382" s="21"/>
      <c r="K2382" s="22" t="n">
        <f aca="false">INDEX('Porte Honorário'!B:D,MATCH(TabJud!D2382,'Porte Honorário'!A:A,0),1)</f>
        <v>2449.52</v>
      </c>
      <c r="L2382" s="22" t="n">
        <f aca="false">ROUND(C2382*K2382,2)</f>
        <v>2449.52</v>
      </c>
      <c r="M2382" s="22" t="n">
        <f aca="false">IF(E2382&gt;0,ROUND(E2382*'UCO e Filme'!$A$2,2),0)</f>
        <v>841.34</v>
      </c>
      <c r="N2382" s="22" t="n">
        <f aca="false">IF(I2382&gt;0,ROUND(I2382*'UCO e Filme'!$A$11,2),0)</f>
        <v>0</v>
      </c>
      <c r="O2382" s="22" t="n">
        <f aca="false">ROUND(L2382+M2382+N2382,2)</f>
        <v>3290.86</v>
      </c>
    </row>
    <row r="2383" customFormat="false" ht="11.25" hidden="false" customHeight="true" outlineLevel="0" collapsed="false">
      <c r="A2383" s="17" t="n">
        <v>31103553</v>
      </c>
      <c r="B2383" s="17" t="s">
        <v>2408</v>
      </c>
      <c r="C2383" s="23" t="n">
        <v>1</v>
      </c>
      <c r="D2383" s="25" t="s">
        <v>449</v>
      </c>
      <c r="E2383" s="19" t="n">
        <v>56.77</v>
      </c>
      <c r="F2383" s="21" t="n">
        <v>2</v>
      </c>
      <c r="G2383" s="21" t="n">
        <v>5</v>
      </c>
      <c r="H2383" s="21"/>
      <c r="I2383" s="21"/>
      <c r="J2383" s="21"/>
      <c r="K2383" s="22" t="n">
        <f aca="false">INDEX('Porte Honorário'!B:D,MATCH(TabJud!D2383,'Porte Honorário'!A:A,0),1)</f>
        <v>1171.51</v>
      </c>
      <c r="L2383" s="22" t="n">
        <f aca="false">ROUND(C2383*K2383,2)</f>
        <v>1171.51</v>
      </c>
      <c r="M2383" s="22" t="n">
        <f aca="false">IF(E2383&gt;0,ROUND(E2383*'UCO e Filme'!$A$2,2),0)</f>
        <v>1070.68</v>
      </c>
      <c r="N2383" s="22" t="n">
        <f aca="false">IF(I2383&gt;0,ROUND(I2383*'UCO e Filme'!$A$11,2),0)</f>
        <v>0</v>
      </c>
      <c r="O2383" s="22" t="n">
        <f aca="false">ROUND(L2383+M2383+N2383,2)</f>
        <v>2242.19</v>
      </c>
    </row>
    <row r="2384" customFormat="false" ht="11.25" hidden="false" customHeight="true" outlineLevel="0" collapsed="false">
      <c r="A2384" s="17" t="n">
        <v>31103561</v>
      </c>
      <c r="B2384" s="17" t="s">
        <v>2409</v>
      </c>
      <c r="C2384" s="23" t="n">
        <v>1</v>
      </c>
      <c r="D2384" s="25" t="s">
        <v>296</v>
      </c>
      <c r="E2384" s="19" t="n">
        <v>89.93</v>
      </c>
      <c r="F2384" s="21" t="n">
        <v>1</v>
      </c>
      <c r="G2384" s="21" t="n">
        <v>5</v>
      </c>
      <c r="H2384" s="21"/>
      <c r="I2384" s="21"/>
      <c r="J2384" s="21"/>
      <c r="K2384" s="22" t="n">
        <f aca="false">INDEX('Porte Honorário'!B:D,MATCH(TabJud!D2384,'Porte Honorário'!A:A,0),1)</f>
        <v>709.46</v>
      </c>
      <c r="L2384" s="22" t="n">
        <f aca="false">ROUND(C2384*K2384,2)</f>
        <v>709.46</v>
      </c>
      <c r="M2384" s="22" t="n">
        <f aca="false">IF(E2384&gt;0,ROUND(E2384*'UCO e Filme'!$A$2,2),0)</f>
        <v>1696.08</v>
      </c>
      <c r="N2384" s="22" t="n">
        <f aca="false">IF(I2384&gt;0,ROUND(I2384*'UCO e Filme'!$A$11,2),0)</f>
        <v>0</v>
      </c>
      <c r="O2384" s="22" t="n">
        <f aca="false">ROUND(L2384+M2384+N2384,2)</f>
        <v>2405.54</v>
      </c>
    </row>
    <row r="2385" customFormat="false" ht="24" hidden="false" customHeight="true" outlineLevel="0" collapsed="false">
      <c r="A2385" s="17" t="n">
        <v>31103596</v>
      </c>
      <c r="B2385" s="17" t="s">
        <v>2410</v>
      </c>
      <c r="C2385" s="23" t="n">
        <v>1</v>
      </c>
      <c r="D2385" s="31" t="s">
        <v>73</v>
      </c>
      <c r="E2385" s="32"/>
      <c r="F2385" s="31" t="n">
        <v>1</v>
      </c>
      <c r="G2385" s="31" t="n">
        <v>3</v>
      </c>
      <c r="H2385" s="21"/>
      <c r="I2385" s="21"/>
      <c r="J2385" s="21"/>
      <c r="K2385" s="22" t="n">
        <f aca="false">INDEX('Porte Honorário'!B:D,MATCH(TabJud!D2385,'Porte Honorário'!A:A,0),1)</f>
        <v>360.46</v>
      </c>
      <c r="L2385" s="22" t="n">
        <f aca="false">ROUND(C2385*K2385,2)</f>
        <v>360.46</v>
      </c>
      <c r="M2385" s="22" t="n">
        <f aca="false">IF(E2385&gt;0,ROUND(E2385*'UCO e Filme'!$A$2,2),0)</f>
        <v>0</v>
      </c>
      <c r="N2385" s="22" t="n">
        <f aca="false">IF(I2385&gt;0,ROUND(I2385*'UCO e Filme'!$A$11,2),0)</f>
        <v>0</v>
      </c>
      <c r="O2385" s="22" t="n">
        <f aca="false">ROUND(L2385+M2385+N2385,2)</f>
        <v>360.46</v>
      </c>
    </row>
    <row r="2386" customFormat="false" ht="30.95" hidden="false" customHeight="true" outlineLevel="0" collapsed="false">
      <c r="A2386" s="14" t="s">
        <v>2411</v>
      </c>
      <c r="B2386" s="14"/>
      <c r="C2386" s="14"/>
      <c r="D2386" s="14"/>
      <c r="E2386" s="14"/>
      <c r="F2386" s="14"/>
      <c r="G2386" s="14"/>
      <c r="H2386" s="14"/>
      <c r="I2386" s="14"/>
      <c r="J2386" s="14"/>
      <c r="K2386" s="14"/>
      <c r="L2386" s="14"/>
      <c r="M2386" s="14"/>
      <c r="N2386" s="14"/>
      <c r="O2386" s="14"/>
    </row>
    <row r="2387" customFormat="false" ht="27.75" hidden="false" customHeight="true" outlineLevel="0" collapsed="false">
      <c r="A2387" s="17" t="n">
        <v>31104010</v>
      </c>
      <c r="B2387" s="17" t="s">
        <v>2412</v>
      </c>
      <c r="C2387" s="23" t="n">
        <v>1</v>
      </c>
      <c r="D2387" s="25" t="s">
        <v>52</v>
      </c>
      <c r="E2387" s="19"/>
      <c r="F2387" s="21" t="n">
        <v>1</v>
      </c>
      <c r="G2387" s="21" t="n">
        <v>1</v>
      </c>
      <c r="H2387" s="21"/>
      <c r="I2387" s="21"/>
      <c r="J2387" s="21"/>
      <c r="K2387" s="22" t="n">
        <f aca="false">INDEX('Porte Honorário'!B:D,MATCH(TabJud!D2387,'Porte Honorário'!A:A,0),1)</f>
        <v>144.2</v>
      </c>
      <c r="L2387" s="22" t="n">
        <f aca="false">ROUND(C2387*K2387,2)</f>
        <v>144.2</v>
      </c>
      <c r="M2387" s="22" t="n">
        <f aca="false">IF(E2387&gt;0,ROUND(E2387*'UCO e Filme'!$A$2,2),0)</f>
        <v>0</v>
      </c>
      <c r="N2387" s="22" t="n">
        <f aca="false">IF(I2387&gt;0,ROUND(I2387*'UCO e Filme'!$A$11,2),0)</f>
        <v>0</v>
      </c>
      <c r="O2387" s="22" t="n">
        <f aca="false">ROUND(L2387+M2387+N2387,2)</f>
        <v>144.2</v>
      </c>
    </row>
    <row r="2388" customFormat="false" ht="11.25" hidden="false" customHeight="true" outlineLevel="0" collapsed="false">
      <c r="A2388" s="17" t="n">
        <v>31104029</v>
      </c>
      <c r="B2388" s="17" t="s">
        <v>2413</v>
      </c>
      <c r="C2388" s="23" t="n">
        <v>1</v>
      </c>
      <c r="D2388" s="25" t="s">
        <v>103</v>
      </c>
      <c r="E2388" s="19" t="n">
        <v>3.24</v>
      </c>
      <c r="F2388" s="21" t="n">
        <v>1</v>
      </c>
      <c r="G2388" s="21" t="n">
        <v>1</v>
      </c>
      <c r="H2388" s="21"/>
      <c r="I2388" s="21"/>
      <c r="J2388" s="21"/>
      <c r="K2388" s="22" t="n">
        <f aca="false">INDEX('Porte Honorário'!B:D,MATCH(TabJud!D2388,'Porte Honorário'!A:A,0),1)</f>
        <v>183.5</v>
      </c>
      <c r="L2388" s="22" t="n">
        <f aca="false">ROUND(C2388*K2388,2)</f>
        <v>183.5</v>
      </c>
      <c r="M2388" s="22" t="n">
        <f aca="false">IF(E2388&gt;0,ROUND(E2388*'UCO e Filme'!$A$2,2),0)</f>
        <v>61.11</v>
      </c>
      <c r="N2388" s="22" t="n">
        <f aca="false">IF(I2388&gt;0,ROUND(I2388*'UCO e Filme'!$A$11,2),0)</f>
        <v>0</v>
      </c>
      <c r="O2388" s="22" t="n">
        <f aca="false">ROUND(L2388+M2388+N2388,2)</f>
        <v>244.61</v>
      </c>
    </row>
    <row r="2389" customFormat="false" ht="11.25" hidden="false" customHeight="true" outlineLevel="0" collapsed="false">
      <c r="A2389" s="17" t="n">
        <v>31104037</v>
      </c>
      <c r="B2389" s="17" t="s">
        <v>2414</v>
      </c>
      <c r="C2389" s="23" t="n">
        <v>1</v>
      </c>
      <c r="D2389" s="25" t="s">
        <v>73</v>
      </c>
      <c r="E2389" s="19"/>
      <c r="F2389" s="21" t="n">
        <v>1</v>
      </c>
      <c r="G2389" s="21" t="n">
        <v>2</v>
      </c>
      <c r="H2389" s="21"/>
      <c r="I2389" s="21"/>
      <c r="J2389" s="21"/>
      <c r="K2389" s="22" t="n">
        <f aca="false">INDEX('Porte Honorário'!B:D,MATCH(TabJud!D2389,'Porte Honorário'!A:A,0),1)</f>
        <v>360.46</v>
      </c>
      <c r="L2389" s="22" t="n">
        <f aca="false">ROUND(C2389*K2389,2)</f>
        <v>360.46</v>
      </c>
      <c r="M2389" s="22" t="n">
        <f aca="false">IF(E2389&gt;0,ROUND(E2389*'UCO e Filme'!$A$2,2),0)</f>
        <v>0</v>
      </c>
      <c r="N2389" s="22" t="n">
        <f aca="false">IF(I2389&gt;0,ROUND(I2389*'UCO e Filme'!$A$11,2),0)</f>
        <v>0</v>
      </c>
      <c r="O2389" s="22" t="n">
        <f aca="false">ROUND(L2389+M2389+N2389,2)</f>
        <v>360.46</v>
      </c>
    </row>
    <row r="2390" customFormat="false" ht="11.25" hidden="false" customHeight="true" outlineLevel="0" collapsed="false">
      <c r="A2390" s="17" t="n">
        <v>31104045</v>
      </c>
      <c r="B2390" s="17" t="s">
        <v>2415</v>
      </c>
      <c r="C2390" s="23" t="n">
        <v>1</v>
      </c>
      <c r="D2390" s="25" t="s">
        <v>71</v>
      </c>
      <c r="E2390" s="19" t="n">
        <v>5.78</v>
      </c>
      <c r="F2390" s="21" t="n">
        <v>1</v>
      </c>
      <c r="G2390" s="21" t="n">
        <v>1</v>
      </c>
      <c r="H2390" s="21"/>
      <c r="I2390" s="21"/>
      <c r="J2390" s="21"/>
      <c r="K2390" s="22" t="n">
        <f aca="false">INDEX('Porte Honorário'!B:D,MATCH(TabJud!D2390,'Porte Honorário'!A:A,0),1)</f>
        <v>309.68</v>
      </c>
      <c r="L2390" s="22" t="n">
        <f aca="false">ROUND(C2390*K2390,2)</f>
        <v>309.68</v>
      </c>
      <c r="M2390" s="22" t="n">
        <f aca="false">IF(E2390&gt;0,ROUND(E2390*'UCO e Filme'!$A$2,2),0)</f>
        <v>109.01</v>
      </c>
      <c r="N2390" s="22" t="n">
        <f aca="false">IF(I2390&gt;0,ROUND(I2390*'UCO e Filme'!$A$11,2),0)</f>
        <v>0</v>
      </c>
      <c r="O2390" s="22" t="n">
        <f aca="false">ROUND(L2390+M2390+N2390,2)</f>
        <v>418.69</v>
      </c>
    </row>
    <row r="2391" customFormat="false" ht="11.25" hidden="false" customHeight="true" outlineLevel="0" collapsed="false">
      <c r="A2391" s="17" t="n">
        <v>31104053</v>
      </c>
      <c r="B2391" s="17" t="s">
        <v>2416</v>
      </c>
      <c r="C2391" s="23" t="n">
        <v>1</v>
      </c>
      <c r="D2391" s="25" t="s">
        <v>385</v>
      </c>
      <c r="E2391" s="19"/>
      <c r="F2391" s="21" t="n">
        <v>1</v>
      </c>
      <c r="G2391" s="21" t="n">
        <v>2</v>
      </c>
      <c r="H2391" s="21"/>
      <c r="I2391" s="21"/>
      <c r="J2391" s="21"/>
      <c r="K2391" s="22" t="n">
        <f aca="false">INDEX('Porte Honorário'!B:D,MATCH(TabJud!D2391,'Porte Honorário'!A:A,0),1)</f>
        <v>766.81</v>
      </c>
      <c r="L2391" s="22" t="n">
        <f aca="false">ROUND(C2391*K2391,2)</f>
        <v>766.81</v>
      </c>
      <c r="M2391" s="22" t="n">
        <f aca="false">IF(E2391&gt;0,ROUND(E2391*'UCO e Filme'!$A$2,2),0)</f>
        <v>0</v>
      </c>
      <c r="N2391" s="22" t="n">
        <f aca="false">IF(I2391&gt;0,ROUND(I2391*'UCO e Filme'!$A$11,2),0)</f>
        <v>0</v>
      </c>
      <c r="O2391" s="22" t="n">
        <f aca="false">ROUND(L2391+M2391+N2391,2)</f>
        <v>766.81</v>
      </c>
    </row>
    <row r="2392" customFormat="false" ht="11.25" hidden="false" customHeight="true" outlineLevel="0" collapsed="false">
      <c r="A2392" s="17" t="n">
        <v>31104061</v>
      </c>
      <c r="B2392" s="17" t="s">
        <v>2417</v>
      </c>
      <c r="C2392" s="23" t="n">
        <v>1</v>
      </c>
      <c r="D2392" s="25" t="s">
        <v>71</v>
      </c>
      <c r="E2392" s="19" t="n">
        <v>9.33</v>
      </c>
      <c r="F2392" s="21" t="n">
        <v>1</v>
      </c>
      <c r="G2392" s="21" t="n">
        <v>2</v>
      </c>
      <c r="H2392" s="21"/>
      <c r="I2392" s="21"/>
      <c r="J2392" s="21"/>
      <c r="K2392" s="22" t="n">
        <f aca="false">INDEX('Porte Honorário'!B:D,MATCH(TabJud!D2392,'Porte Honorário'!A:A,0),1)</f>
        <v>309.68</v>
      </c>
      <c r="L2392" s="22" t="n">
        <f aca="false">ROUND(C2392*K2392,2)</f>
        <v>309.68</v>
      </c>
      <c r="M2392" s="22" t="n">
        <f aca="false">IF(E2392&gt;0,ROUND(E2392*'UCO e Filme'!$A$2,2),0)</f>
        <v>175.96</v>
      </c>
      <c r="N2392" s="22" t="n">
        <f aca="false">IF(I2392&gt;0,ROUND(I2392*'UCO e Filme'!$A$11,2),0)</f>
        <v>0</v>
      </c>
      <c r="O2392" s="22" t="n">
        <f aca="false">ROUND(L2392+M2392+N2392,2)</f>
        <v>485.64</v>
      </c>
    </row>
    <row r="2393" customFormat="false" ht="11.25" hidden="false" customHeight="true" outlineLevel="0" collapsed="false">
      <c r="A2393" s="17" t="n">
        <v>31104070</v>
      </c>
      <c r="B2393" s="17" t="s">
        <v>2112</v>
      </c>
      <c r="C2393" s="23" t="n">
        <v>1</v>
      </c>
      <c r="D2393" s="25" t="s">
        <v>93</v>
      </c>
      <c r="E2393" s="19" t="n">
        <v>1.94</v>
      </c>
      <c r="F2393" s="21" t="n">
        <v>1</v>
      </c>
      <c r="G2393" s="21" t="n">
        <v>2</v>
      </c>
      <c r="H2393" s="21"/>
      <c r="I2393" s="21"/>
      <c r="J2393" s="21"/>
      <c r="K2393" s="22" t="n">
        <f aca="false">INDEX('Porte Honorário'!B:D,MATCH(TabJud!D2393,'Porte Honorário'!A:A,0),1)</f>
        <v>250.68</v>
      </c>
      <c r="L2393" s="22" t="n">
        <f aca="false">ROUND(C2393*K2393,2)</f>
        <v>250.68</v>
      </c>
      <c r="M2393" s="22" t="n">
        <f aca="false">IF(E2393&gt;0,ROUND(E2393*'UCO e Filme'!$A$2,2),0)</f>
        <v>36.59</v>
      </c>
      <c r="N2393" s="22" t="n">
        <f aca="false">IF(I2393&gt;0,ROUND(I2393*'UCO e Filme'!$A$11,2),0)</f>
        <v>0</v>
      </c>
      <c r="O2393" s="22" t="n">
        <f aca="false">ROUND(L2393+M2393+N2393,2)</f>
        <v>287.27</v>
      </c>
    </row>
    <row r="2394" customFormat="false" ht="11.25" hidden="false" customHeight="true" outlineLevel="0" collapsed="false">
      <c r="A2394" s="17" t="n">
        <v>31104088</v>
      </c>
      <c r="B2394" s="17" t="s">
        <v>2418</v>
      </c>
      <c r="C2394" s="23" t="n">
        <v>1</v>
      </c>
      <c r="D2394" s="25" t="s">
        <v>385</v>
      </c>
      <c r="E2394" s="19"/>
      <c r="F2394" s="21" t="n">
        <v>1</v>
      </c>
      <c r="G2394" s="21" t="n">
        <v>4</v>
      </c>
      <c r="H2394" s="21"/>
      <c r="I2394" s="21"/>
      <c r="J2394" s="21"/>
      <c r="K2394" s="22" t="n">
        <f aca="false">INDEX('Porte Honorário'!B:D,MATCH(TabJud!D2394,'Porte Honorário'!A:A,0),1)</f>
        <v>766.81</v>
      </c>
      <c r="L2394" s="22" t="n">
        <f aca="false">ROUND(C2394*K2394,2)</f>
        <v>766.81</v>
      </c>
      <c r="M2394" s="22" t="n">
        <f aca="false">IF(E2394&gt;0,ROUND(E2394*'UCO e Filme'!$A$2,2),0)</f>
        <v>0</v>
      </c>
      <c r="N2394" s="22" t="n">
        <f aca="false">IF(I2394&gt;0,ROUND(I2394*'UCO e Filme'!$A$11,2),0)</f>
        <v>0</v>
      </c>
      <c r="O2394" s="22" t="n">
        <f aca="false">ROUND(L2394+M2394+N2394,2)</f>
        <v>766.81</v>
      </c>
    </row>
    <row r="2395" customFormat="false" ht="11.25" hidden="false" customHeight="true" outlineLevel="0" collapsed="false">
      <c r="A2395" s="17" t="n">
        <v>31104096</v>
      </c>
      <c r="B2395" s="17" t="s">
        <v>2419</v>
      </c>
      <c r="C2395" s="23" t="n">
        <v>1</v>
      </c>
      <c r="D2395" s="25" t="s">
        <v>335</v>
      </c>
      <c r="E2395" s="19"/>
      <c r="F2395" s="21" t="n">
        <v>1</v>
      </c>
      <c r="G2395" s="21" t="n">
        <v>4</v>
      </c>
      <c r="H2395" s="21"/>
      <c r="I2395" s="21"/>
      <c r="J2395" s="21"/>
      <c r="K2395" s="22" t="n">
        <f aca="false">INDEX('Porte Honorário'!B:D,MATCH(TabJud!D2395,'Porte Honorário'!A:A,0),1)</f>
        <v>1091.25</v>
      </c>
      <c r="L2395" s="22" t="n">
        <f aca="false">ROUND(C2395*K2395,2)</f>
        <v>1091.25</v>
      </c>
      <c r="M2395" s="22" t="n">
        <f aca="false">IF(E2395&gt;0,ROUND(E2395*'UCO e Filme'!$A$2,2),0)</f>
        <v>0</v>
      </c>
      <c r="N2395" s="22" t="n">
        <f aca="false">IF(I2395&gt;0,ROUND(I2395*'UCO e Filme'!$A$11,2),0)</f>
        <v>0</v>
      </c>
      <c r="O2395" s="22" t="n">
        <f aca="false">ROUND(L2395+M2395+N2395,2)</f>
        <v>1091.25</v>
      </c>
    </row>
    <row r="2396" customFormat="false" ht="11.25" hidden="false" customHeight="true" outlineLevel="0" collapsed="false">
      <c r="A2396" s="17" t="n">
        <v>31104100</v>
      </c>
      <c r="B2396" s="17" t="s">
        <v>2420</v>
      </c>
      <c r="C2396" s="23" t="n">
        <v>1</v>
      </c>
      <c r="D2396" s="25" t="s">
        <v>335</v>
      </c>
      <c r="E2396" s="19"/>
      <c r="F2396" s="21" t="n">
        <v>1</v>
      </c>
      <c r="G2396" s="21" t="n">
        <v>4</v>
      </c>
      <c r="H2396" s="21"/>
      <c r="I2396" s="21"/>
      <c r="J2396" s="21"/>
      <c r="K2396" s="22" t="n">
        <f aca="false">INDEX('Porte Honorário'!B:D,MATCH(TabJud!D2396,'Porte Honorário'!A:A,0),1)</f>
        <v>1091.25</v>
      </c>
      <c r="L2396" s="22" t="n">
        <f aca="false">ROUND(C2396*K2396,2)</f>
        <v>1091.25</v>
      </c>
      <c r="M2396" s="22" t="n">
        <f aca="false">IF(E2396&gt;0,ROUND(E2396*'UCO e Filme'!$A$2,2),0)</f>
        <v>0</v>
      </c>
      <c r="N2396" s="22" t="n">
        <f aca="false">IF(I2396&gt;0,ROUND(I2396*'UCO e Filme'!$A$11,2),0)</f>
        <v>0</v>
      </c>
      <c r="O2396" s="22" t="n">
        <f aca="false">ROUND(L2396+M2396+N2396,2)</f>
        <v>1091.25</v>
      </c>
    </row>
    <row r="2397" customFormat="false" ht="22.5" hidden="false" customHeight="true" outlineLevel="0" collapsed="false">
      <c r="A2397" s="17" t="n">
        <v>31104118</v>
      </c>
      <c r="B2397" s="17" t="s">
        <v>2421</v>
      </c>
      <c r="C2397" s="23" t="n">
        <v>1</v>
      </c>
      <c r="D2397" s="25" t="s">
        <v>335</v>
      </c>
      <c r="E2397" s="19"/>
      <c r="F2397" s="21" t="n">
        <v>1</v>
      </c>
      <c r="G2397" s="21" t="n">
        <v>4</v>
      </c>
      <c r="H2397" s="21"/>
      <c r="I2397" s="21"/>
      <c r="J2397" s="21"/>
      <c r="K2397" s="22" t="n">
        <f aca="false">INDEX('Porte Honorário'!B:D,MATCH(TabJud!D2397,'Porte Honorário'!A:A,0),1)</f>
        <v>1091.25</v>
      </c>
      <c r="L2397" s="22" t="n">
        <f aca="false">ROUND(C2397*K2397,2)</f>
        <v>1091.25</v>
      </c>
      <c r="M2397" s="22" t="n">
        <f aca="false">IF(E2397&gt;0,ROUND(E2397*'UCO e Filme'!$A$2,2),0)</f>
        <v>0</v>
      </c>
      <c r="N2397" s="22" t="n">
        <f aca="false">IF(I2397&gt;0,ROUND(I2397*'UCO e Filme'!$A$11,2),0)</f>
        <v>0</v>
      </c>
      <c r="O2397" s="22" t="n">
        <f aca="false">ROUND(L2397+M2397+N2397,2)</f>
        <v>1091.25</v>
      </c>
    </row>
    <row r="2398" customFormat="false" ht="11.25" hidden="false" customHeight="true" outlineLevel="0" collapsed="false">
      <c r="A2398" s="17" t="n">
        <v>31104126</v>
      </c>
      <c r="B2398" s="17" t="s">
        <v>2422</v>
      </c>
      <c r="C2398" s="23" t="n">
        <v>1</v>
      </c>
      <c r="D2398" s="25" t="s">
        <v>69</v>
      </c>
      <c r="E2398" s="19" t="n">
        <v>4.63</v>
      </c>
      <c r="F2398" s="21" t="n">
        <v>1</v>
      </c>
      <c r="G2398" s="21" t="n">
        <v>3</v>
      </c>
      <c r="H2398" s="21"/>
      <c r="I2398" s="21"/>
      <c r="J2398" s="21"/>
      <c r="K2398" s="22" t="n">
        <f aca="false">INDEX('Porte Honorário'!B:D,MATCH(TabJud!D2398,'Porte Honorário'!A:A,0),1)</f>
        <v>209.71</v>
      </c>
      <c r="L2398" s="22" t="n">
        <f aca="false">ROUND(C2398*K2398,2)</f>
        <v>209.71</v>
      </c>
      <c r="M2398" s="22" t="n">
        <f aca="false">IF(E2398&gt;0,ROUND(E2398*'UCO e Filme'!$A$2,2),0)</f>
        <v>87.32</v>
      </c>
      <c r="N2398" s="22" t="n">
        <f aca="false">IF(I2398&gt;0,ROUND(I2398*'UCO e Filme'!$A$11,2),0)</f>
        <v>0</v>
      </c>
      <c r="O2398" s="22" t="n">
        <f aca="false">ROUND(L2398+M2398+N2398,2)</f>
        <v>297.03</v>
      </c>
    </row>
    <row r="2399" customFormat="false" ht="11.25" hidden="false" customHeight="true" outlineLevel="0" collapsed="false">
      <c r="A2399" s="17" t="n">
        <v>31104134</v>
      </c>
      <c r="B2399" s="17" t="s">
        <v>2423</v>
      </c>
      <c r="C2399" s="23" t="n">
        <v>1</v>
      </c>
      <c r="D2399" s="25" t="s">
        <v>337</v>
      </c>
      <c r="E2399" s="19"/>
      <c r="F2399" s="21" t="n">
        <v>1</v>
      </c>
      <c r="G2399" s="21" t="n">
        <v>3</v>
      </c>
      <c r="H2399" s="21"/>
      <c r="I2399" s="21"/>
      <c r="J2399" s="21"/>
      <c r="K2399" s="22" t="n">
        <f aca="false">INDEX('Porte Honorário'!B:D,MATCH(TabJud!D2399,'Porte Honorário'!A:A,0),1)</f>
        <v>417.82</v>
      </c>
      <c r="L2399" s="22" t="n">
        <f aca="false">ROUND(C2399*K2399,2)</f>
        <v>417.82</v>
      </c>
      <c r="M2399" s="22" t="n">
        <f aca="false">IF(E2399&gt;0,ROUND(E2399*'UCO e Filme'!$A$2,2),0)</f>
        <v>0</v>
      </c>
      <c r="N2399" s="22" t="n">
        <f aca="false">IF(I2399&gt;0,ROUND(I2399*'UCO e Filme'!$A$11,2),0)</f>
        <v>0</v>
      </c>
      <c r="O2399" s="22" t="n">
        <f aca="false">ROUND(L2399+M2399+N2399,2)</f>
        <v>417.82</v>
      </c>
    </row>
    <row r="2400" customFormat="false" ht="11.25" hidden="false" customHeight="true" outlineLevel="0" collapsed="false">
      <c r="A2400" s="17" t="n">
        <v>31104142</v>
      </c>
      <c r="B2400" s="17" t="s">
        <v>2424</v>
      </c>
      <c r="C2400" s="23" t="n">
        <v>1</v>
      </c>
      <c r="D2400" s="25" t="s">
        <v>103</v>
      </c>
      <c r="E2400" s="19"/>
      <c r="F2400" s="21"/>
      <c r="G2400" s="21" t="n">
        <v>1</v>
      </c>
      <c r="H2400" s="21"/>
      <c r="I2400" s="21"/>
      <c r="J2400" s="21"/>
      <c r="K2400" s="22" t="n">
        <f aca="false">INDEX('Porte Honorário'!B:D,MATCH(TabJud!D2400,'Porte Honorário'!A:A,0),1)</f>
        <v>183.5</v>
      </c>
      <c r="L2400" s="22" t="n">
        <f aca="false">ROUND(C2400*K2400,2)</f>
        <v>183.5</v>
      </c>
      <c r="M2400" s="22" t="n">
        <f aca="false">IF(E2400&gt;0,ROUND(E2400*'UCO e Filme'!$A$2,2),0)</f>
        <v>0</v>
      </c>
      <c r="N2400" s="22" t="n">
        <f aca="false">IF(I2400&gt;0,ROUND(I2400*'UCO e Filme'!$A$11,2),0)</f>
        <v>0</v>
      </c>
      <c r="O2400" s="22" t="n">
        <f aca="false">ROUND(L2400+M2400+N2400,2)</f>
        <v>183.5</v>
      </c>
    </row>
    <row r="2401" customFormat="false" ht="11.25" hidden="false" customHeight="true" outlineLevel="0" collapsed="false">
      <c r="A2401" s="17" t="n">
        <v>31104150</v>
      </c>
      <c r="B2401" s="17" t="s">
        <v>2425</v>
      </c>
      <c r="C2401" s="23" t="n">
        <v>1</v>
      </c>
      <c r="D2401" s="25" t="s">
        <v>335</v>
      </c>
      <c r="E2401" s="19"/>
      <c r="F2401" s="21" t="n">
        <v>2</v>
      </c>
      <c r="G2401" s="21" t="n">
        <v>4</v>
      </c>
      <c r="H2401" s="21"/>
      <c r="I2401" s="21"/>
      <c r="J2401" s="21"/>
      <c r="K2401" s="22" t="n">
        <f aca="false">INDEX('Porte Honorário'!B:D,MATCH(TabJud!D2401,'Porte Honorário'!A:A,0),1)</f>
        <v>1091.25</v>
      </c>
      <c r="L2401" s="22" t="n">
        <f aca="false">ROUND(C2401*K2401,2)</f>
        <v>1091.25</v>
      </c>
      <c r="M2401" s="22" t="n">
        <f aca="false">IF(E2401&gt;0,ROUND(E2401*'UCO e Filme'!$A$2,2),0)</f>
        <v>0</v>
      </c>
      <c r="N2401" s="22" t="n">
        <f aca="false">IF(I2401&gt;0,ROUND(I2401*'UCO e Filme'!$A$11,2),0)</f>
        <v>0</v>
      </c>
      <c r="O2401" s="22" t="n">
        <f aca="false">ROUND(L2401+M2401+N2401,2)</f>
        <v>1091.25</v>
      </c>
    </row>
    <row r="2402" customFormat="false" ht="11.25" hidden="false" customHeight="true" outlineLevel="0" collapsed="false">
      <c r="A2402" s="17" t="n">
        <v>31104169</v>
      </c>
      <c r="B2402" s="17" t="s">
        <v>2426</v>
      </c>
      <c r="C2402" s="23" t="n">
        <v>1</v>
      </c>
      <c r="D2402" s="25" t="s">
        <v>103</v>
      </c>
      <c r="E2402" s="19"/>
      <c r="F2402" s="21"/>
      <c r="G2402" s="21" t="n">
        <v>1</v>
      </c>
      <c r="H2402" s="21"/>
      <c r="I2402" s="21"/>
      <c r="J2402" s="21"/>
      <c r="K2402" s="22" t="n">
        <f aca="false">INDEX('Porte Honorário'!B:D,MATCH(TabJud!D2402,'Porte Honorário'!A:A,0),1)</f>
        <v>183.5</v>
      </c>
      <c r="L2402" s="22" t="n">
        <f aca="false">ROUND(C2402*K2402,2)</f>
        <v>183.5</v>
      </c>
      <c r="M2402" s="22" t="n">
        <f aca="false">IF(E2402&gt;0,ROUND(E2402*'UCO e Filme'!$A$2,2),0)</f>
        <v>0</v>
      </c>
      <c r="N2402" s="22" t="n">
        <f aca="false">IF(I2402&gt;0,ROUND(I2402*'UCO e Filme'!$A$11,2),0)</f>
        <v>0</v>
      </c>
      <c r="O2402" s="22" t="n">
        <f aca="false">ROUND(L2402+M2402+N2402,2)</f>
        <v>183.5</v>
      </c>
    </row>
    <row r="2403" customFormat="false" ht="11.25" hidden="false" customHeight="true" outlineLevel="0" collapsed="false">
      <c r="A2403" s="17" t="n">
        <v>31104177</v>
      </c>
      <c r="B2403" s="17" t="s">
        <v>2427</v>
      </c>
      <c r="C2403" s="23" t="n">
        <v>1</v>
      </c>
      <c r="D2403" s="25" t="s">
        <v>339</v>
      </c>
      <c r="E2403" s="19" t="n">
        <v>11.99</v>
      </c>
      <c r="F2403" s="21" t="n">
        <v>1</v>
      </c>
      <c r="G2403" s="21" t="n">
        <v>3</v>
      </c>
      <c r="H2403" s="21"/>
      <c r="I2403" s="21"/>
      <c r="J2403" s="21"/>
      <c r="K2403" s="22" t="n">
        <f aca="false">INDEX('Porte Honorário'!B:D,MATCH(TabJud!D2403,'Porte Honorário'!A:A,0),1)</f>
        <v>991.29</v>
      </c>
      <c r="L2403" s="22" t="n">
        <f aca="false">ROUND(C2403*K2403,2)</f>
        <v>991.29</v>
      </c>
      <c r="M2403" s="22" t="n">
        <f aca="false">IF(E2403&gt;0,ROUND(E2403*'UCO e Filme'!$A$2,2),0)</f>
        <v>226.13</v>
      </c>
      <c r="N2403" s="22" t="n">
        <f aca="false">IF(I2403&gt;0,ROUND(I2403*'UCO e Filme'!$A$11,2),0)</f>
        <v>0</v>
      </c>
      <c r="O2403" s="22" t="n">
        <f aca="false">ROUND(L2403+M2403+N2403,2)</f>
        <v>1217.42</v>
      </c>
    </row>
    <row r="2404" customFormat="false" ht="11.25" hidden="false" customHeight="true" outlineLevel="0" collapsed="false">
      <c r="A2404" s="17" t="n">
        <v>31104185</v>
      </c>
      <c r="B2404" s="17" t="s">
        <v>2428</v>
      </c>
      <c r="C2404" s="23" t="n">
        <v>1</v>
      </c>
      <c r="D2404" s="25" t="s">
        <v>73</v>
      </c>
      <c r="E2404" s="19"/>
      <c r="F2404" s="21" t="n">
        <v>1</v>
      </c>
      <c r="G2404" s="21" t="n">
        <v>3</v>
      </c>
      <c r="H2404" s="21"/>
      <c r="I2404" s="21"/>
      <c r="J2404" s="21"/>
      <c r="K2404" s="22" t="n">
        <f aca="false">INDEX('Porte Honorário'!B:D,MATCH(TabJud!D2404,'Porte Honorário'!A:A,0),1)</f>
        <v>360.46</v>
      </c>
      <c r="L2404" s="22" t="n">
        <f aca="false">ROUND(C2404*K2404,2)</f>
        <v>360.46</v>
      </c>
      <c r="M2404" s="22" t="n">
        <f aca="false">IF(E2404&gt;0,ROUND(E2404*'UCO e Filme'!$A$2,2),0)</f>
        <v>0</v>
      </c>
      <c r="N2404" s="22" t="n">
        <f aca="false">IF(I2404&gt;0,ROUND(I2404*'UCO e Filme'!$A$11,2),0)</f>
        <v>0</v>
      </c>
      <c r="O2404" s="22" t="n">
        <f aca="false">ROUND(L2404+M2404+N2404,2)</f>
        <v>360.46</v>
      </c>
    </row>
    <row r="2405" customFormat="false" ht="11.25" hidden="false" customHeight="true" outlineLevel="0" collapsed="false">
      <c r="A2405" s="17" t="n">
        <v>31104193</v>
      </c>
      <c r="B2405" s="17" t="s">
        <v>2429</v>
      </c>
      <c r="C2405" s="23" t="n">
        <v>1</v>
      </c>
      <c r="D2405" s="25" t="s">
        <v>385</v>
      </c>
      <c r="E2405" s="19"/>
      <c r="F2405" s="21" t="n">
        <v>1</v>
      </c>
      <c r="G2405" s="21" t="n">
        <v>3</v>
      </c>
      <c r="H2405" s="21"/>
      <c r="I2405" s="21"/>
      <c r="J2405" s="21"/>
      <c r="K2405" s="22" t="n">
        <f aca="false">INDEX('Porte Honorário'!B:D,MATCH(TabJud!D2405,'Porte Honorário'!A:A,0),1)</f>
        <v>766.81</v>
      </c>
      <c r="L2405" s="22" t="n">
        <f aca="false">ROUND(C2405*K2405,2)</f>
        <v>766.81</v>
      </c>
      <c r="M2405" s="22" t="n">
        <f aca="false">IF(E2405&gt;0,ROUND(E2405*'UCO e Filme'!$A$2,2),0)</f>
        <v>0</v>
      </c>
      <c r="N2405" s="22" t="n">
        <f aca="false">IF(I2405&gt;0,ROUND(I2405*'UCO e Filme'!$A$11,2),0)</f>
        <v>0</v>
      </c>
      <c r="O2405" s="22" t="n">
        <f aca="false">ROUND(L2405+M2405+N2405,2)</f>
        <v>766.81</v>
      </c>
    </row>
    <row r="2406" customFormat="false" ht="11.25" hidden="false" customHeight="true" outlineLevel="0" collapsed="false">
      <c r="A2406" s="17" t="n">
        <v>31104207</v>
      </c>
      <c r="B2406" s="17" t="s">
        <v>2430</v>
      </c>
      <c r="C2406" s="23" t="n">
        <v>1</v>
      </c>
      <c r="D2406" s="25" t="s">
        <v>335</v>
      </c>
      <c r="E2406" s="19"/>
      <c r="F2406" s="21" t="n">
        <v>2</v>
      </c>
      <c r="G2406" s="21" t="n">
        <v>3</v>
      </c>
      <c r="H2406" s="21"/>
      <c r="I2406" s="21"/>
      <c r="J2406" s="21"/>
      <c r="K2406" s="22" t="n">
        <f aca="false">INDEX('Porte Honorário'!B:D,MATCH(TabJud!D2406,'Porte Honorário'!A:A,0),1)</f>
        <v>1091.25</v>
      </c>
      <c r="L2406" s="22" t="n">
        <f aca="false">ROUND(C2406*K2406,2)</f>
        <v>1091.25</v>
      </c>
      <c r="M2406" s="22" t="n">
        <f aca="false">IF(E2406&gt;0,ROUND(E2406*'UCO e Filme'!$A$2,2),0)</f>
        <v>0</v>
      </c>
      <c r="N2406" s="22" t="n">
        <f aca="false">IF(I2406&gt;0,ROUND(I2406*'UCO e Filme'!$A$11,2),0)</f>
        <v>0</v>
      </c>
      <c r="O2406" s="22" t="n">
        <f aca="false">ROUND(L2406+M2406+N2406,2)</f>
        <v>1091.25</v>
      </c>
    </row>
    <row r="2407" customFormat="false" ht="11.25" hidden="false" customHeight="true" outlineLevel="0" collapsed="false">
      <c r="A2407" s="17" t="n">
        <v>31104215</v>
      </c>
      <c r="B2407" s="17" t="s">
        <v>2431</v>
      </c>
      <c r="C2407" s="23" t="n">
        <v>1</v>
      </c>
      <c r="D2407" s="25" t="s">
        <v>73</v>
      </c>
      <c r="E2407" s="19"/>
      <c r="F2407" s="21" t="n">
        <v>1</v>
      </c>
      <c r="G2407" s="21" t="n">
        <v>1</v>
      </c>
      <c r="H2407" s="21"/>
      <c r="I2407" s="21"/>
      <c r="J2407" s="21"/>
      <c r="K2407" s="22" t="n">
        <f aca="false">INDEX('Porte Honorário'!B:D,MATCH(TabJud!D2407,'Porte Honorário'!A:A,0),1)</f>
        <v>360.46</v>
      </c>
      <c r="L2407" s="22" t="n">
        <f aca="false">ROUND(C2407*K2407,2)</f>
        <v>360.46</v>
      </c>
      <c r="M2407" s="22" t="n">
        <f aca="false">IF(E2407&gt;0,ROUND(E2407*'UCO e Filme'!$A$2,2),0)</f>
        <v>0</v>
      </c>
      <c r="N2407" s="22" t="n">
        <f aca="false">IF(I2407&gt;0,ROUND(I2407*'UCO e Filme'!$A$11,2),0)</f>
        <v>0</v>
      </c>
      <c r="O2407" s="22" t="n">
        <f aca="false">ROUND(L2407+M2407+N2407,2)</f>
        <v>360.46</v>
      </c>
    </row>
    <row r="2408" customFormat="false" ht="11.25" hidden="false" customHeight="true" outlineLevel="0" collapsed="false">
      <c r="A2408" s="17" t="n">
        <v>31104223</v>
      </c>
      <c r="B2408" s="17" t="s">
        <v>2432</v>
      </c>
      <c r="C2408" s="23" t="n">
        <v>1</v>
      </c>
      <c r="D2408" s="25" t="s">
        <v>251</v>
      </c>
      <c r="E2408" s="19" t="n">
        <v>2.12</v>
      </c>
      <c r="F2408" s="21" t="n">
        <v>1</v>
      </c>
      <c r="G2408" s="21" t="n">
        <v>1</v>
      </c>
      <c r="H2408" s="21"/>
      <c r="I2408" s="21"/>
      <c r="J2408" s="21"/>
      <c r="K2408" s="22" t="n">
        <f aca="false">INDEX('Porte Honorário'!B:D,MATCH(TabJud!D2408,'Porte Honorário'!A:A,0),1)</f>
        <v>275.28</v>
      </c>
      <c r="L2408" s="22" t="n">
        <f aca="false">ROUND(C2408*K2408,2)</f>
        <v>275.28</v>
      </c>
      <c r="M2408" s="22" t="n">
        <f aca="false">IF(E2408&gt;0,ROUND(E2408*'UCO e Filme'!$A$2,2),0)</f>
        <v>39.98</v>
      </c>
      <c r="N2408" s="22" t="n">
        <f aca="false">IF(I2408&gt;0,ROUND(I2408*'UCO e Filme'!$A$11,2),0)</f>
        <v>0</v>
      </c>
      <c r="O2408" s="22" t="n">
        <f aca="false">ROUND(L2408+M2408+N2408,2)</f>
        <v>315.26</v>
      </c>
    </row>
    <row r="2409" customFormat="false" ht="11.25" hidden="false" customHeight="true" outlineLevel="0" collapsed="false">
      <c r="A2409" s="17" t="n">
        <v>31104231</v>
      </c>
      <c r="B2409" s="17" t="s">
        <v>2433</v>
      </c>
      <c r="C2409" s="23" t="n">
        <v>1</v>
      </c>
      <c r="D2409" s="25" t="s">
        <v>385</v>
      </c>
      <c r="E2409" s="19" t="n">
        <v>2.83</v>
      </c>
      <c r="F2409" s="21" t="n">
        <v>1</v>
      </c>
      <c r="G2409" s="21" t="n">
        <v>3</v>
      </c>
      <c r="H2409" s="21"/>
      <c r="I2409" s="21"/>
      <c r="J2409" s="21"/>
      <c r="K2409" s="22" t="n">
        <f aca="false">INDEX('Porte Honorário'!B:D,MATCH(TabJud!D2409,'Porte Honorário'!A:A,0),1)</f>
        <v>766.81</v>
      </c>
      <c r="L2409" s="22" t="n">
        <f aca="false">ROUND(C2409*K2409,2)</f>
        <v>766.81</v>
      </c>
      <c r="M2409" s="22" t="n">
        <f aca="false">IF(E2409&gt;0,ROUND(E2409*'UCO e Filme'!$A$2,2),0)</f>
        <v>53.37</v>
      </c>
      <c r="N2409" s="22" t="n">
        <f aca="false">IF(I2409&gt;0,ROUND(I2409*'UCO e Filme'!$A$11,2),0)</f>
        <v>0</v>
      </c>
      <c r="O2409" s="22" t="n">
        <f aca="false">ROUND(L2409+M2409+N2409,2)</f>
        <v>820.18</v>
      </c>
    </row>
    <row r="2410" customFormat="false" ht="11.25" hidden="false" customHeight="true" outlineLevel="0" collapsed="false">
      <c r="A2410" s="17" t="n">
        <v>31104240</v>
      </c>
      <c r="B2410" s="17" t="s">
        <v>2434</v>
      </c>
      <c r="C2410" s="23" t="n">
        <v>1</v>
      </c>
      <c r="D2410" s="25" t="s">
        <v>385</v>
      </c>
      <c r="E2410" s="19"/>
      <c r="F2410" s="21" t="n">
        <v>1</v>
      </c>
      <c r="G2410" s="21" t="n">
        <v>3</v>
      </c>
      <c r="H2410" s="21"/>
      <c r="I2410" s="21"/>
      <c r="J2410" s="21"/>
      <c r="K2410" s="22" t="n">
        <f aca="false">INDEX('Porte Honorário'!B:D,MATCH(TabJud!D2410,'Porte Honorário'!A:A,0),1)</f>
        <v>766.81</v>
      </c>
      <c r="L2410" s="22" t="n">
        <f aca="false">ROUND(C2410*K2410,2)</f>
        <v>766.81</v>
      </c>
      <c r="M2410" s="22" t="n">
        <f aca="false">IF(E2410&gt;0,ROUND(E2410*'UCO e Filme'!$A$2,2),0)</f>
        <v>0</v>
      </c>
      <c r="N2410" s="22" t="n">
        <f aca="false">IF(I2410&gt;0,ROUND(I2410*'UCO e Filme'!$A$11,2),0)</f>
        <v>0</v>
      </c>
      <c r="O2410" s="22" t="n">
        <f aca="false">ROUND(L2410+M2410+N2410,2)</f>
        <v>766.81</v>
      </c>
    </row>
    <row r="2411" customFormat="false" ht="11.25" hidden="false" customHeight="true" outlineLevel="0" collapsed="false">
      <c r="A2411" s="17" t="n">
        <v>31104274</v>
      </c>
      <c r="B2411" s="17" t="s">
        <v>2435</v>
      </c>
      <c r="C2411" s="23" t="n">
        <v>1</v>
      </c>
      <c r="D2411" s="25" t="s">
        <v>335</v>
      </c>
      <c r="E2411" s="19"/>
      <c r="F2411" s="21" t="n">
        <v>1</v>
      </c>
      <c r="G2411" s="21" t="n">
        <v>5</v>
      </c>
      <c r="H2411" s="21"/>
      <c r="I2411" s="21"/>
      <c r="J2411" s="21"/>
      <c r="K2411" s="22" t="n">
        <f aca="false">INDEX('Porte Honorário'!B:D,MATCH(TabJud!D2411,'Porte Honorário'!A:A,0),1)</f>
        <v>1091.25</v>
      </c>
      <c r="L2411" s="22" t="n">
        <f aca="false">ROUND(C2411*K2411,2)</f>
        <v>1091.25</v>
      </c>
      <c r="M2411" s="22" t="n">
        <f aca="false">IF(E2411&gt;0,ROUND(E2411*'UCO e Filme'!$A$2,2),0)</f>
        <v>0</v>
      </c>
      <c r="N2411" s="22" t="n">
        <f aca="false">IF(I2411&gt;0,ROUND(I2411*'UCO e Filme'!$A$11,2),0)</f>
        <v>0</v>
      </c>
      <c r="O2411" s="22" t="n">
        <f aca="false">ROUND(L2411+M2411+N2411,2)</f>
        <v>1091.25</v>
      </c>
    </row>
    <row r="2412" customFormat="false" ht="14.45" hidden="false" customHeight="true" outlineLevel="0" collapsed="false">
      <c r="A2412" s="15" t="s">
        <v>2436</v>
      </c>
      <c r="B2412" s="15"/>
      <c r="C2412" s="15"/>
      <c r="D2412" s="15"/>
      <c r="E2412" s="15"/>
      <c r="F2412" s="15"/>
      <c r="G2412" s="15"/>
      <c r="H2412" s="15"/>
      <c r="I2412" s="15"/>
      <c r="J2412" s="15"/>
      <c r="K2412" s="15"/>
      <c r="L2412" s="15"/>
      <c r="M2412" s="15"/>
      <c r="N2412" s="15"/>
      <c r="O2412" s="15"/>
    </row>
    <row r="2413" customFormat="false" ht="22.5" hidden="false" customHeight="true" outlineLevel="0" collapsed="false">
      <c r="A2413" s="15" t="s">
        <v>2437</v>
      </c>
      <c r="B2413" s="15"/>
      <c r="C2413" s="15"/>
      <c r="D2413" s="15"/>
      <c r="E2413" s="15"/>
      <c r="F2413" s="15"/>
      <c r="G2413" s="15"/>
      <c r="H2413" s="15"/>
      <c r="I2413" s="15"/>
      <c r="J2413" s="15"/>
      <c r="K2413" s="15"/>
      <c r="L2413" s="15"/>
      <c r="M2413" s="15"/>
      <c r="N2413" s="15"/>
      <c r="O2413" s="15"/>
    </row>
    <row r="2414" customFormat="false" ht="30.95" hidden="false" customHeight="true" outlineLevel="0" collapsed="false">
      <c r="A2414" s="14" t="s">
        <v>2438</v>
      </c>
      <c r="B2414" s="14"/>
      <c r="C2414" s="14"/>
      <c r="D2414" s="14"/>
      <c r="E2414" s="14"/>
      <c r="F2414" s="14"/>
      <c r="G2414" s="14"/>
      <c r="H2414" s="14"/>
      <c r="I2414" s="14"/>
      <c r="J2414" s="14"/>
      <c r="K2414" s="14"/>
      <c r="L2414" s="14"/>
      <c r="M2414" s="14"/>
      <c r="N2414" s="14"/>
      <c r="O2414" s="14"/>
    </row>
    <row r="2415" customFormat="false" ht="27.75" hidden="false" customHeight="true" outlineLevel="0" collapsed="false">
      <c r="A2415" s="17" t="n">
        <v>31201016</v>
      </c>
      <c r="B2415" s="17" t="s">
        <v>2439</v>
      </c>
      <c r="C2415" s="23" t="n">
        <v>1</v>
      </c>
      <c r="D2415" s="25" t="s">
        <v>343</v>
      </c>
      <c r="E2415" s="19" t="n">
        <v>104.11</v>
      </c>
      <c r="F2415" s="21" t="n">
        <v>1</v>
      </c>
      <c r="G2415" s="21" t="n">
        <v>5</v>
      </c>
      <c r="H2415" s="21"/>
      <c r="I2415" s="21"/>
      <c r="J2415" s="21"/>
      <c r="K2415" s="22" t="n">
        <f aca="false">INDEX('Porte Honorário'!B:D,MATCH(TabJud!D2415,'Porte Honorário'!A:A,0),1)</f>
        <v>909.36</v>
      </c>
      <c r="L2415" s="22" t="n">
        <f aca="false">ROUND(C2415*K2415,2)</f>
        <v>909.36</v>
      </c>
      <c r="M2415" s="22" t="n">
        <f aca="false">IF(E2415&gt;0,ROUND(E2415*'UCO e Filme'!$A$2,2),0)</f>
        <v>1963.51</v>
      </c>
      <c r="N2415" s="22" t="n">
        <f aca="false">IF(I2415&gt;0,ROUND(I2415*'UCO e Filme'!$A$11,2),0)</f>
        <v>0</v>
      </c>
      <c r="O2415" s="22" t="n">
        <f aca="false">ROUND(L2415+M2415+N2415,2)</f>
        <v>2872.87</v>
      </c>
    </row>
    <row r="2416" customFormat="false" ht="11.25" hidden="false" customHeight="true" outlineLevel="0" collapsed="false">
      <c r="A2416" s="17" t="n">
        <v>31201024</v>
      </c>
      <c r="B2416" s="17" t="s">
        <v>2440</v>
      </c>
      <c r="C2416" s="23" t="n">
        <v>1</v>
      </c>
      <c r="D2416" s="25" t="s">
        <v>337</v>
      </c>
      <c r="E2416" s="19"/>
      <c r="F2416" s="21" t="n">
        <v>1</v>
      </c>
      <c r="G2416" s="21" t="n">
        <v>2</v>
      </c>
      <c r="H2416" s="21"/>
      <c r="I2416" s="21"/>
      <c r="J2416" s="21"/>
      <c r="K2416" s="22" t="n">
        <f aca="false">INDEX('Porte Honorário'!B:D,MATCH(TabJud!D2416,'Porte Honorário'!A:A,0),1)</f>
        <v>417.82</v>
      </c>
      <c r="L2416" s="22" t="n">
        <f aca="false">ROUND(C2416*K2416,2)</f>
        <v>417.82</v>
      </c>
      <c r="M2416" s="22" t="n">
        <f aca="false">IF(E2416&gt;0,ROUND(E2416*'UCO e Filme'!$A$2,2),0)</f>
        <v>0</v>
      </c>
      <c r="N2416" s="22" t="n">
        <f aca="false">IF(I2416&gt;0,ROUND(I2416*'UCO e Filme'!$A$11,2),0)</f>
        <v>0</v>
      </c>
      <c r="O2416" s="22" t="n">
        <f aca="false">ROUND(L2416+M2416+N2416,2)</f>
        <v>417.82</v>
      </c>
    </row>
    <row r="2417" customFormat="false" ht="11.25" hidden="false" customHeight="true" outlineLevel="0" collapsed="false">
      <c r="A2417" s="17" t="n">
        <v>31201032</v>
      </c>
      <c r="B2417" s="17" t="s">
        <v>2441</v>
      </c>
      <c r="C2417" s="23" t="n">
        <v>1</v>
      </c>
      <c r="D2417" s="25" t="s">
        <v>103</v>
      </c>
      <c r="E2417" s="19"/>
      <c r="F2417" s="21"/>
      <c r="G2417" s="21" t="n">
        <v>1</v>
      </c>
      <c r="H2417" s="21"/>
      <c r="I2417" s="21"/>
      <c r="J2417" s="21"/>
      <c r="K2417" s="22" t="n">
        <f aca="false">INDEX('Porte Honorário'!B:D,MATCH(TabJud!D2417,'Porte Honorário'!A:A,0),1)</f>
        <v>183.5</v>
      </c>
      <c r="L2417" s="22" t="n">
        <f aca="false">ROUND(C2417*K2417,2)</f>
        <v>183.5</v>
      </c>
      <c r="M2417" s="22" t="n">
        <f aca="false">IF(E2417&gt;0,ROUND(E2417*'UCO e Filme'!$A$2,2),0)</f>
        <v>0</v>
      </c>
      <c r="N2417" s="22" t="n">
        <f aca="false">IF(I2417&gt;0,ROUND(I2417*'UCO e Filme'!$A$11,2),0)</f>
        <v>0</v>
      </c>
      <c r="O2417" s="22" t="n">
        <f aca="false">ROUND(L2417+M2417+N2417,2)</f>
        <v>183.5</v>
      </c>
    </row>
    <row r="2418" customFormat="false" ht="11.25" hidden="false" customHeight="true" outlineLevel="0" collapsed="false">
      <c r="A2418" s="17" t="n">
        <v>31201040</v>
      </c>
      <c r="B2418" s="17" t="s">
        <v>2442</v>
      </c>
      <c r="C2418" s="23" t="n">
        <v>1</v>
      </c>
      <c r="D2418" s="25" t="s">
        <v>69</v>
      </c>
      <c r="E2418" s="19"/>
      <c r="F2418" s="21"/>
      <c r="G2418" s="21" t="n">
        <v>2</v>
      </c>
      <c r="H2418" s="21"/>
      <c r="I2418" s="21"/>
      <c r="J2418" s="21"/>
      <c r="K2418" s="22" t="n">
        <f aca="false">INDEX('Porte Honorário'!B:D,MATCH(TabJud!D2418,'Porte Honorário'!A:A,0),1)</f>
        <v>209.71</v>
      </c>
      <c r="L2418" s="22" t="n">
        <f aca="false">ROUND(C2418*K2418,2)</f>
        <v>209.71</v>
      </c>
      <c r="M2418" s="22" t="n">
        <f aca="false">IF(E2418&gt;0,ROUND(E2418*'UCO e Filme'!$A$2,2),0)</f>
        <v>0</v>
      </c>
      <c r="N2418" s="22" t="n">
        <f aca="false">IF(I2418&gt;0,ROUND(I2418*'UCO e Filme'!$A$11,2),0)</f>
        <v>0</v>
      </c>
      <c r="O2418" s="22" t="n">
        <f aca="false">ROUND(L2418+M2418+N2418,2)</f>
        <v>209.71</v>
      </c>
    </row>
    <row r="2419" customFormat="false" ht="11.25" hidden="false" customHeight="true" outlineLevel="0" collapsed="false">
      <c r="A2419" s="17" t="n">
        <v>31201059</v>
      </c>
      <c r="B2419" s="17" t="s">
        <v>2443</v>
      </c>
      <c r="C2419" s="23" t="n">
        <v>1</v>
      </c>
      <c r="D2419" s="25" t="s">
        <v>343</v>
      </c>
      <c r="E2419" s="19" t="n">
        <v>18.65</v>
      </c>
      <c r="F2419" s="21" t="n">
        <v>1</v>
      </c>
      <c r="G2419" s="21" t="n">
        <v>5</v>
      </c>
      <c r="H2419" s="21"/>
      <c r="I2419" s="21"/>
      <c r="J2419" s="21"/>
      <c r="K2419" s="22" t="n">
        <f aca="false">INDEX('Porte Honorário'!B:D,MATCH(TabJud!D2419,'Porte Honorário'!A:A,0),1)</f>
        <v>909.36</v>
      </c>
      <c r="L2419" s="22" t="n">
        <f aca="false">ROUND(C2419*K2419,2)</f>
        <v>909.36</v>
      </c>
      <c r="M2419" s="22" t="n">
        <f aca="false">IF(E2419&gt;0,ROUND(E2419*'UCO e Filme'!$A$2,2),0)</f>
        <v>351.74</v>
      </c>
      <c r="N2419" s="22" t="n">
        <f aca="false">IF(I2419&gt;0,ROUND(I2419*'UCO e Filme'!$A$11,2),0)</f>
        <v>0</v>
      </c>
      <c r="O2419" s="22" t="n">
        <f aca="false">ROUND(L2419+M2419+N2419,2)</f>
        <v>1261.1</v>
      </c>
    </row>
    <row r="2420" customFormat="false" ht="11.25" hidden="false" customHeight="true" outlineLevel="0" collapsed="false">
      <c r="A2420" s="17" t="n">
        <v>31201067</v>
      </c>
      <c r="B2420" s="17" t="s">
        <v>2444</v>
      </c>
      <c r="C2420" s="23" t="n">
        <v>1</v>
      </c>
      <c r="D2420" s="25" t="s">
        <v>69</v>
      </c>
      <c r="E2420" s="19"/>
      <c r="F2420" s="21" t="n">
        <v>1</v>
      </c>
      <c r="G2420" s="21" t="n">
        <v>2</v>
      </c>
      <c r="H2420" s="21"/>
      <c r="I2420" s="21"/>
      <c r="J2420" s="21"/>
      <c r="K2420" s="22" t="n">
        <f aca="false">INDEX('Porte Honorário'!B:D,MATCH(TabJud!D2420,'Porte Honorário'!A:A,0),1)</f>
        <v>209.71</v>
      </c>
      <c r="L2420" s="22" t="n">
        <f aca="false">ROUND(C2420*K2420,2)</f>
        <v>209.71</v>
      </c>
      <c r="M2420" s="22" t="n">
        <f aca="false">IF(E2420&gt;0,ROUND(E2420*'UCO e Filme'!$A$2,2),0)</f>
        <v>0</v>
      </c>
      <c r="N2420" s="22" t="n">
        <f aca="false">IF(I2420&gt;0,ROUND(I2420*'UCO e Filme'!$A$11,2),0)</f>
        <v>0</v>
      </c>
      <c r="O2420" s="22" t="n">
        <f aca="false">ROUND(L2420+M2420+N2420,2)</f>
        <v>209.71</v>
      </c>
    </row>
    <row r="2421" customFormat="false" ht="11.25" hidden="false" customHeight="true" outlineLevel="0" collapsed="false">
      <c r="A2421" s="17" t="n">
        <v>31201075</v>
      </c>
      <c r="B2421" s="17" t="s">
        <v>2445</v>
      </c>
      <c r="C2421" s="23" t="n">
        <v>1</v>
      </c>
      <c r="D2421" s="25" t="s">
        <v>504</v>
      </c>
      <c r="E2421" s="19" t="n">
        <v>11.99</v>
      </c>
      <c r="F2421" s="21" t="n">
        <v>1</v>
      </c>
      <c r="G2421" s="21" t="n">
        <v>4</v>
      </c>
      <c r="H2421" s="21"/>
      <c r="I2421" s="21"/>
      <c r="J2421" s="21"/>
      <c r="K2421" s="22" t="n">
        <f aca="false">INDEX('Porte Honorário'!B:D,MATCH(TabJud!D2421,'Porte Honorário'!A:A,0),1)</f>
        <v>458.79</v>
      </c>
      <c r="L2421" s="22" t="n">
        <f aca="false">ROUND(C2421*K2421,2)</f>
        <v>458.79</v>
      </c>
      <c r="M2421" s="22" t="n">
        <f aca="false">IF(E2421&gt;0,ROUND(E2421*'UCO e Filme'!$A$2,2),0)</f>
        <v>226.13</v>
      </c>
      <c r="N2421" s="22" t="n">
        <f aca="false">IF(I2421&gt;0,ROUND(I2421*'UCO e Filme'!$A$11,2),0)</f>
        <v>0</v>
      </c>
      <c r="O2421" s="22" t="n">
        <f aca="false">ROUND(L2421+M2421+N2421,2)</f>
        <v>684.92</v>
      </c>
    </row>
    <row r="2422" customFormat="false" ht="11.25" hidden="false" customHeight="true" outlineLevel="0" collapsed="false">
      <c r="A2422" s="17" t="n">
        <v>31201091</v>
      </c>
      <c r="B2422" s="17" t="s">
        <v>2446</v>
      </c>
      <c r="C2422" s="23" t="n">
        <v>1</v>
      </c>
      <c r="D2422" s="25" t="s">
        <v>73</v>
      </c>
      <c r="E2422" s="19" t="n">
        <v>11.9</v>
      </c>
      <c r="F2422" s="21" t="n">
        <v>1</v>
      </c>
      <c r="G2422" s="21" t="n">
        <v>3</v>
      </c>
      <c r="H2422" s="21"/>
      <c r="I2422" s="21"/>
      <c r="J2422" s="21"/>
      <c r="K2422" s="22" t="n">
        <f aca="false">INDEX('Porte Honorário'!B:D,MATCH(TabJud!D2422,'Porte Honorário'!A:A,0),1)</f>
        <v>360.46</v>
      </c>
      <c r="L2422" s="22" t="n">
        <f aca="false">ROUND(C2422*K2422,2)</f>
        <v>360.46</v>
      </c>
      <c r="M2422" s="22" t="n">
        <f aca="false">IF(E2422&gt;0,ROUND(E2422*'UCO e Filme'!$A$2,2),0)</f>
        <v>224.43</v>
      </c>
      <c r="N2422" s="22" t="n">
        <f aca="false">IF(I2422&gt;0,ROUND(I2422*'UCO e Filme'!$A$11,2),0)</f>
        <v>0</v>
      </c>
      <c r="O2422" s="22" t="n">
        <f aca="false">ROUND(L2422+M2422+N2422,2)</f>
        <v>584.89</v>
      </c>
    </row>
    <row r="2423" customFormat="false" ht="11.25" hidden="false" customHeight="true" outlineLevel="0" collapsed="false">
      <c r="A2423" s="17" t="n">
        <v>31201105</v>
      </c>
      <c r="B2423" s="17" t="s">
        <v>2447</v>
      </c>
      <c r="C2423" s="23" t="n">
        <v>1</v>
      </c>
      <c r="D2423" s="25" t="s">
        <v>69</v>
      </c>
      <c r="E2423" s="19"/>
      <c r="F2423" s="21" t="n">
        <v>1</v>
      </c>
      <c r="G2423" s="21" t="n">
        <v>3</v>
      </c>
      <c r="H2423" s="21"/>
      <c r="I2423" s="21"/>
      <c r="J2423" s="21"/>
      <c r="K2423" s="22" t="n">
        <f aca="false">INDEX('Porte Honorário'!B:D,MATCH(TabJud!D2423,'Porte Honorário'!A:A,0),1)</f>
        <v>209.71</v>
      </c>
      <c r="L2423" s="22" t="n">
        <f aca="false">ROUND(C2423*K2423,2)</f>
        <v>209.71</v>
      </c>
      <c r="M2423" s="22" t="n">
        <f aca="false">IF(E2423&gt;0,ROUND(E2423*'UCO e Filme'!$A$2,2),0)</f>
        <v>0</v>
      </c>
      <c r="N2423" s="22" t="n">
        <f aca="false">IF(I2423&gt;0,ROUND(I2423*'UCO e Filme'!$A$11,2),0)</f>
        <v>0</v>
      </c>
      <c r="O2423" s="22" t="n">
        <f aca="false">ROUND(L2423+M2423+N2423,2)</f>
        <v>209.71</v>
      </c>
    </row>
    <row r="2424" customFormat="false" ht="11.25" hidden="false" customHeight="true" outlineLevel="0" collapsed="false">
      <c r="A2424" s="17" t="n">
        <v>31201113</v>
      </c>
      <c r="B2424" s="17" t="s">
        <v>2448</v>
      </c>
      <c r="C2424" s="23" t="n">
        <v>1</v>
      </c>
      <c r="D2424" s="25" t="s">
        <v>473</v>
      </c>
      <c r="E2424" s="19"/>
      <c r="F2424" s="21" t="n">
        <v>2</v>
      </c>
      <c r="G2424" s="21" t="n">
        <v>6</v>
      </c>
      <c r="H2424" s="21"/>
      <c r="I2424" s="21"/>
      <c r="J2424" s="21"/>
      <c r="K2424" s="22" t="n">
        <f aca="false">INDEX('Porte Honorário'!B:D,MATCH(TabJud!D2424,'Porte Honorário'!A:A,0),1)</f>
        <v>1491.02</v>
      </c>
      <c r="L2424" s="22" t="n">
        <f aca="false">ROUND(C2424*K2424,2)</f>
        <v>1491.02</v>
      </c>
      <c r="M2424" s="22" t="n">
        <f aca="false">IF(E2424&gt;0,ROUND(E2424*'UCO e Filme'!$A$2,2),0)</f>
        <v>0</v>
      </c>
      <c r="N2424" s="22" t="n">
        <f aca="false">IF(I2424&gt;0,ROUND(I2424*'UCO e Filme'!$A$11,2),0)</f>
        <v>0</v>
      </c>
      <c r="O2424" s="22" t="n">
        <f aca="false">ROUND(L2424+M2424+N2424,2)</f>
        <v>1491.02</v>
      </c>
    </row>
    <row r="2425" customFormat="false" ht="11.25" hidden="false" customHeight="true" outlineLevel="0" collapsed="false">
      <c r="A2425" s="17" t="n">
        <v>31201121</v>
      </c>
      <c r="B2425" s="17" t="s">
        <v>2449</v>
      </c>
      <c r="C2425" s="23" t="n">
        <v>1</v>
      </c>
      <c r="D2425" s="25" t="s">
        <v>449</v>
      </c>
      <c r="E2425" s="19"/>
      <c r="F2425" s="21" t="n">
        <v>2</v>
      </c>
      <c r="G2425" s="21" t="n">
        <v>5</v>
      </c>
      <c r="H2425" s="21"/>
      <c r="I2425" s="21"/>
      <c r="J2425" s="21"/>
      <c r="K2425" s="22" t="n">
        <f aca="false">INDEX('Porte Honorário'!B:D,MATCH(TabJud!D2425,'Porte Honorário'!A:A,0),1)</f>
        <v>1171.51</v>
      </c>
      <c r="L2425" s="22" t="n">
        <f aca="false">ROUND(C2425*K2425,2)</f>
        <v>1171.51</v>
      </c>
      <c r="M2425" s="22" t="n">
        <f aca="false">IF(E2425&gt;0,ROUND(E2425*'UCO e Filme'!$A$2,2),0)</f>
        <v>0</v>
      </c>
      <c r="N2425" s="22" t="n">
        <f aca="false">IF(I2425&gt;0,ROUND(I2425*'UCO e Filme'!$A$11,2),0)</f>
        <v>0</v>
      </c>
      <c r="O2425" s="22" t="n">
        <f aca="false">ROUND(L2425+M2425+N2425,2)</f>
        <v>1171.51</v>
      </c>
    </row>
    <row r="2426" customFormat="false" ht="11.25" hidden="false" customHeight="true" outlineLevel="0" collapsed="false">
      <c r="A2426" s="17" t="n">
        <v>31201130</v>
      </c>
      <c r="B2426" s="17" t="s">
        <v>2450</v>
      </c>
      <c r="C2426" s="23" t="n">
        <v>1</v>
      </c>
      <c r="D2426" s="25" t="s">
        <v>339</v>
      </c>
      <c r="E2426" s="19" t="n">
        <v>19.99</v>
      </c>
      <c r="F2426" s="21" t="n">
        <v>1</v>
      </c>
      <c r="G2426" s="21" t="n">
        <v>5</v>
      </c>
      <c r="H2426" s="21"/>
      <c r="I2426" s="21"/>
      <c r="J2426" s="21"/>
      <c r="K2426" s="22" t="n">
        <f aca="false">INDEX('Porte Honorário'!B:D,MATCH(TabJud!D2426,'Porte Honorário'!A:A,0),1)</f>
        <v>991.29</v>
      </c>
      <c r="L2426" s="22" t="n">
        <f aca="false">ROUND(C2426*K2426,2)</f>
        <v>991.29</v>
      </c>
      <c r="M2426" s="22" t="n">
        <f aca="false">IF(E2426&gt;0,ROUND(E2426*'UCO e Filme'!$A$2,2),0)</f>
        <v>377.01</v>
      </c>
      <c r="N2426" s="22" t="n">
        <f aca="false">IF(I2426&gt;0,ROUND(I2426*'UCO e Filme'!$A$11,2),0)</f>
        <v>0</v>
      </c>
      <c r="O2426" s="22" t="n">
        <f aca="false">ROUND(L2426+M2426+N2426,2)</f>
        <v>1368.3</v>
      </c>
    </row>
    <row r="2427" customFormat="false" ht="11.25" hidden="false" customHeight="true" outlineLevel="0" collapsed="false">
      <c r="A2427" s="17" t="n">
        <v>31201148</v>
      </c>
      <c r="B2427" s="17" t="s">
        <v>2451</v>
      </c>
      <c r="C2427" s="23" t="n">
        <v>1</v>
      </c>
      <c r="D2427" s="25" t="s">
        <v>999</v>
      </c>
      <c r="E2427" s="19" t="n">
        <v>81.1</v>
      </c>
      <c r="F2427" s="21" t="n">
        <v>2</v>
      </c>
      <c r="G2427" s="21" t="n">
        <v>7</v>
      </c>
      <c r="H2427" s="21"/>
      <c r="I2427" s="21"/>
      <c r="J2427" s="21"/>
      <c r="K2427" s="22" t="n">
        <f aca="false">INDEX('Porte Honorário'!B:D,MATCH(TabJud!D2427,'Porte Honorário'!A:A,0),1)</f>
        <v>2449.52</v>
      </c>
      <c r="L2427" s="22" t="n">
        <f aca="false">ROUND(C2427*K2427,2)</f>
        <v>2449.52</v>
      </c>
      <c r="M2427" s="22" t="n">
        <f aca="false">IF(E2427&gt;0,ROUND(E2427*'UCO e Filme'!$A$2,2),0)</f>
        <v>1529.55</v>
      </c>
      <c r="N2427" s="22" t="n">
        <f aca="false">IF(I2427&gt;0,ROUND(I2427*'UCO e Filme'!$A$11,2),0)</f>
        <v>0</v>
      </c>
      <c r="O2427" s="22" t="n">
        <f aca="false">ROUND(L2427+M2427+N2427,2)</f>
        <v>3979.07</v>
      </c>
    </row>
    <row r="2428" customFormat="false" ht="11.25" hidden="false" customHeight="true" outlineLevel="0" collapsed="false">
      <c r="A2428" s="17" t="n">
        <v>31201156</v>
      </c>
      <c r="B2428" s="17" t="s">
        <v>2452</v>
      </c>
      <c r="C2428" s="23" t="n">
        <v>1</v>
      </c>
      <c r="D2428" s="25" t="s">
        <v>490</v>
      </c>
      <c r="E2428" s="19" t="n">
        <v>56.77</v>
      </c>
      <c r="F2428" s="21" t="n">
        <v>2</v>
      </c>
      <c r="G2428" s="21" t="n">
        <v>6</v>
      </c>
      <c r="H2428" s="21"/>
      <c r="I2428" s="21"/>
      <c r="J2428" s="21"/>
      <c r="K2428" s="22" t="n">
        <f aca="false">INDEX('Porte Honorário'!B:D,MATCH(TabJud!D2428,'Porte Honorário'!A:A,0),1)</f>
        <v>1409.1</v>
      </c>
      <c r="L2428" s="22" t="n">
        <f aca="false">ROUND(C2428*K2428,2)</f>
        <v>1409.1</v>
      </c>
      <c r="M2428" s="22" t="n">
        <f aca="false">IF(E2428&gt;0,ROUND(E2428*'UCO e Filme'!$A$2,2),0)</f>
        <v>1070.68</v>
      </c>
      <c r="N2428" s="22" t="n">
        <f aca="false">IF(I2428&gt;0,ROUND(I2428*'UCO e Filme'!$A$11,2),0)</f>
        <v>0</v>
      </c>
      <c r="O2428" s="22" t="n">
        <f aca="false">ROUND(L2428+M2428+N2428,2)</f>
        <v>2479.78</v>
      </c>
    </row>
    <row r="2429" customFormat="false" ht="14.45" hidden="false" customHeight="true" outlineLevel="0" collapsed="false">
      <c r="A2429" s="15" t="s">
        <v>2453</v>
      </c>
      <c r="B2429" s="15"/>
      <c r="C2429" s="15"/>
      <c r="D2429" s="15"/>
      <c r="E2429" s="15"/>
      <c r="F2429" s="15"/>
      <c r="G2429" s="15"/>
      <c r="H2429" s="15"/>
      <c r="I2429" s="15"/>
      <c r="J2429" s="15"/>
      <c r="K2429" s="15"/>
      <c r="L2429" s="15"/>
      <c r="M2429" s="15"/>
      <c r="N2429" s="15"/>
      <c r="O2429" s="15"/>
    </row>
    <row r="2430" customFormat="false" ht="22.5" hidden="false" customHeight="true" outlineLevel="0" collapsed="false">
      <c r="A2430" s="15" t="s">
        <v>2454</v>
      </c>
      <c r="B2430" s="15"/>
      <c r="C2430" s="15"/>
      <c r="D2430" s="15"/>
      <c r="E2430" s="15"/>
      <c r="F2430" s="15"/>
      <c r="G2430" s="15"/>
      <c r="H2430" s="15"/>
      <c r="I2430" s="15"/>
      <c r="J2430" s="15"/>
      <c r="K2430" s="15"/>
      <c r="L2430" s="15"/>
      <c r="M2430" s="15"/>
      <c r="N2430" s="15"/>
      <c r="O2430" s="15"/>
    </row>
    <row r="2431" customFormat="false" ht="22.5" hidden="false" customHeight="true" outlineLevel="0" collapsed="false">
      <c r="A2431" s="15" t="s">
        <v>2455</v>
      </c>
      <c r="B2431" s="15"/>
      <c r="C2431" s="15"/>
      <c r="D2431" s="15"/>
      <c r="E2431" s="15"/>
      <c r="F2431" s="15"/>
      <c r="G2431" s="15"/>
      <c r="H2431" s="15"/>
      <c r="I2431" s="15"/>
      <c r="J2431" s="15"/>
      <c r="K2431" s="15"/>
      <c r="L2431" s="15"/>
      <c r="M2431" s="15"/>
      <c r="N2431" s="15"/>
      <c r="O2431" s="15"/>
    </row>
    <row r="2432" customFormat="false" ht="30.95" hidden="false" customHeight="true" outlineLevel="0" collapsed="false">
      <c r="A2432" s="14" t="s">
        <v>2456</v>
      </c>
      <c r="B2432" s="14"/>
      <c r="C2432" s="14"/>
      <c r="D2432" s="14"/>
      <c r="E2432" s="14"/>
      <c r="F2432" s="14"/>
      <c r="G2432" s="14"/>
      <c r="H2432" s="14"/>
      <c r="I2432" s="14"/>
      <c r="J2432" s="14"/>
      <c r="K2432" s="14"/>
      <c r="L2432" s="14"/>
      <c r="M2432" s="14"/>
      <c r="N2432" s="14"/>
      <c r="O2432" s="14"/>
    </row>
    <row r="2433" customFormat="false" ht="27.75" hidden="false" customHeight="true" outlineLevel="0" collapsed="false">
      <c r="A2433" s="17" t="n">
        <v>31202020</v>
      </c>
      <c r="B2433" s="17" t="s">
        <v>2457</v>
      </c>
      <c r="C2433" s="23" t="n">
        <v>1</v>
      </c>
      <c r="D2433" s="25" t="s">
        <v>82</v>
      </c>
      <c r="E2433" s="19"/>
      <c r="F2433" s="21"/>
      <c r="G2433" s="21" t="n">
        <v>1</v>
      </c>
      <c r="H2433" s="21"/>
      <c r="I2433" s="21"/>
      <c r="J2433" s="21"/>
      <c r="K2433" s="22" t="n">
        <f aca="false">INDEX('Porte Honorário'!B:D,MATCH(TabJud!D2433,'Porte Honorário'!A:A,0),1)</f>
        <v>88.48</v>
      </c>
      <c r="L2433" s="22" t="n">
        <f aca="false">ROUND(C2433*K2433,2)</f>
        <v>88.48</v>
      </c>
      <c r="M2433" s="22" t="n">
        <f aca="false">IF(E2433&gt;0,ROUND(E2433*'UCO e Filme'!$A$2,2),0)</f>
        <v>0</v>
      </c>
      <c r="N2433" s="22" t="n">
        <f aca="false">IF(I2433&gt;0,ROUND(I2433*'UCO e Filme'!$A$11,2),0)</f>
        <v>0</v>
      </c>
      <c r="O2433" s="22" t="n">
        <f aca="false">ROUND(L2433+M2433+N2433,2)</f>
        <v>88.48</v>
      </c>
    </row>
    <row r="2434" customFormat="false" ht="11.25" hidden="false" customHeight="true" outlineLevel="0" collapsed="false">
      <c r="A2434" s="17" t="n">
        <v>31202039</v>
      </c>
      <c r="B2434" s="17" t="s">
        <v>2458</v>
      </c>
      <c r="C2434" s="23" t="n">
        <v>1</v>
      </c>
      <c r="D2434" s="25" t="s">
        <v>343</v>
      </c>
      <c r="E2434" s="19"/>
      <c r="F2434" s="21" t="n">
        <v>2</v>
      </c>
      <c r="G2434" s="21" t="n">
        <v>4</v>
      </c>
      <c r="H2434" s="21"/>
      <c r="I2434" s="21"/>
      <c r="J2434" s="21"/>
      <c r="K2434" s="22" t="n">
        <f aca="false">INDEX('Porte Honorário'!B:D,MATCH(TabJud!D2434,'Porte Honorário'!A:A,0),1)</f>
        <v>909.36</v>
      </c>
      <c r="L2434" s="22" t="n">
        <f aca="false">ROUND(C2434*K2434,2)</f>
        <v>909.36</v>
      </c>
      <c r="M2434" s="22" t="n">
        <f aca="false">IF(E2434&gt;0,ROUND(E2434*'UCO e Filme'!$A$2,2),0)</f>
        <v>0</v>
      </c>
      <c r="N2434" s="22" t="n">
        <f aca="false">IF(I2434&gt;0,ROUND(I2434*'UCO e Filme'!$A$11,2),0)</f>
        <v>0</v>
      </c>
      <c r="O2434" s="22" t="n">
        <f aca="false">ROUND(L2434+M2434+N2434,2)</f>
        <v>909.36</v>
      </c>
    </row>
    <row r="2435" customFormat="false" ht="11.25" hidden="false" customHeight="true" outlineLevel="0" collapsed="false">
      <c r="A2435" s="17" t="n">
        <v>31202047</v>
      </c>
      <c r="B2435" s="17" t="s">
        <v>2459</v>
      </c>
      <c r="C2435" s="23" t="n">
        <v>1</v>
      </c>
      <c r="D2435" s="25" t="s">
        <v>103</v>
      </c>
      <c r="E2435" s="19"/>
      <c r="F2435" s="21" t="n">
        <v>1</v>
      </c>
      <c r="G2435" s="21" t="n">
        <v>1</v>
      </c>
      <c r="H2435" s="21"/>
      <c r="I2435" s="21"/>
      <c r="J2435" s="21"/>
      <c r="K2435" s="22" t="n">
        <f aca="false">INDEX('Porte Honorário'!B:D,MATCH(TabJud!D2435,'Porte Honorário'!A:A,0),1)</f>
        <v>183.5</v>
      </c>
      <c r="L2435" s="22" t="n">
        <f aca="false">ROUND(C2435*K2435,2)</f>
        <v>183.5</v>
      </c>
      <c r="M2435" s="22" t="n">
        <f aca="false">IF(E2435&gt;0,ROUND(E2435*'UCO e Filme'!$A$2,2),0)</f>
        <v>0</v>
      </c>
      <c r="N2435" s="22" t="n">
        <f aca="false">IF(I2435&gt;0,ROUND(I2435*'UCO e Filme'!$A$11,2),0)</f>
        <v>0</v>
      </c>
      <c r="O2435" s="22" t="n">
        <f aca="false">ROUND(L2435+M2435+N2435,2)</f>
        <v>183.5</v>
      </c>
    </row>
    <row r="2436" customFormat="false" ht="11.25" hidden="false" customHeight="true" outlineLevel="0" collapsed="false">
      <c r="A2436" s="17" t="n">
        <v>31202063</v>
      </c>
      <c r="B2436" s="17" t="s">
        <v>2460</v>
      </c>
      <c r="C2436" s="23" t="n">
        <v>1</v>
      </c>
      <c r="D2436" s="25" t="s">
        <v>339</v>
      </c>
      <c r="E2436" s="19"/>
      <c r="F2436" s="21" t="n">
        <v>1</v>
      </c>
      <c r="G2436" s="21" t="n">
        <v>5</v>
      </c>
      <c r="H2436" s="21"/>
      <c r="I2436" s="21"/>
      <c r="J2436" s="21"/>
      <c r="K2436" s="22" t="n">
        <f aca="false">INDEX('Porte Honorário'!B:D,MATCH(TabJud!D2436,'Porte Honorário'!A:A,0),1)</f>
        <v>991.29</v>
      </c>
      <c r="L2436" s="22" t="n">
        <f aca="false">ROUND(C2436*K2436,2)</f>
        <v>991.29</v>
      </c>
      <c r="M2436" s="22" t="n">
        <f aca="false">IF(E2436&gt;0,ROUND(E2436*'UCO e Filme'!$A$2,2),0)</f>
        <v>0</v>
      </c>
      <c r="N2436" s="22" t="n">
        <f aca="false">IF(I2436&gt;0,ROUND(I2436*'UCO e Filme'!$A$11,2),0)</f>
        <v>0</v>
      </c>
      <c r="O2436" s="22" t="n">
        <f aca="false">ROUND(L2436+M2436+N2436,2)</f>
        <v>991.29</v>
      </c>
    </row>
    <row r="2437" customFormat="false" ht="11.25" hidden="false" customHeight="true" outlineLevel="0" collapsed="false">
      <c r="A2437" s="17" t="n">
        <v>31202071</v>
      </c>
      <c r="B2437" s="17" t="s">
        <v>2461</v>
      </c>
      <c r="C2437" s="23" t="n">
        <v>1</v>
      </c>
      <c r="D2437" s="25" t="s">
        <v>337</v>
      </c>
      <c r="E2437" s="19"/>
      <c r="F2437" s="21" t="n">
        <v>1</v>
      </c>
      <c r="G2437" s="21" t="n">
        <v>3</v>
      </c>
      <c r="H2437" s="21"/>
      <c r="I2437" s="21"/>
      <c r="J2437" s="21"/>
      <c r="K2437" s="22" t="n">
        <f aca="false">INDEX('Porte Honorário'!B:D,MATCH(TabJud!D2437,'Porte Honorário'!A:A,0),1)</f>
        <v>417.82</v>
      </c>
      <c r="L2437" s="22" t="n">
        <f aca="false">ROUND(C2437*K2437,2)</f>
        <v>417.82</v>
      </c>
      <c r="M2437" s="22" t="n">
        <f aca="false">IF(E2437&gt;0,ROUND(E2437*'UCO e Filme'!$A$2,2),0)</f>
        <v>0</v>
      </c>
      <c r="N2437" s="22" t="n">
        <f aca="false">IF(I2437&gt;0,ROUND(I2437*'UCO e Filme'!$A$11,2),0)</f>
        <v>0</v>
      </c>
      <c r="O2437" s="22" t="n">
        <f aca="false">ROUND(L2437+M2437+N2437,2)</f>
        <v>417.82</v>
      </c>
    </row>
    <row r="2438" customFormat="false" ht="30.95" hidden="false" customHeight="true" outlineLevel="0" collapsed="false">
      <c r="A2438" s="14" t="s">
        <v>2462</v>
      </c>
      <c r="B2438" s="14"/>
      <c r="C2438" s="14"/>
      <c r="D2438" s="14"/>
      <c r="E2438" s="14"/>
      <c r="F2438" s="14"/>
      <c r="G2438" s="14"/>
      <c r="H2438" s="14"/>
      <c r="I2438" s="14"/>
      <c r="J2438" s="14"/>
      <c r="K2438" s="14"/>
      <c r="L2438" s="14"/>
      <c r="M2438" s="14"/>
      <c r="N2438" s="14"/>
      <c r="O2438" s="14"/>
    </row>
    <row r="2439" customFormat="false" ht="27.75" hidden="false" customHeight="true" outlineLevel="0" collapsed="false">
      <c r="A2439" s="17" t="n">
        <v>31203019</v>
      </c>
      <c r="B2439" s="17" t="s">
        <v>2463</v>
      </c>
      <c r="C2439" s="23" t="n">
        <v>1</v>
      </c>
      <c r="D2439" s="25" t="s">
        <v>1001</v>
      </c>
      <c r="E2439" s="19"/>
      <c r="F2439" s="21" t="n">
        <v>2</v>
      </c>
      <c r="G2439" s="21" t="n">
        <v>6</v>
      </c>
      <c r="H2439" s="21"/>
      <c r="I2439" s="21"/>
      <c r="J2439" s="21"/>
      <c r="K2439" s="22" t="n">
        <f aca="false">INDEX('Porte Honorário'!B:D,MATCH(TabJud!D2439,'Porte Honorário'!A:A,0),1)</f>
        <v>2695.3</v>
      </c>
      <c r="L2439" s="22" t="n">
        <f aca="false">ROUND(C2439*K2439,2)</f>
        <v>2695.3</v>
      </c>
      <c r="M2439" s="22" t="n">
        <f aca="false">IF(E2439&gt;0,ROUND(E2439*'UCO e Filme'!$A$2,2),0)</f>
        <v>0</v>
      </c>
      <c r="N2439" s="22" t="n">
        <f aca="false">IF(I2439&gt;0,ROUND(I2439*'UCO e Filme'!$A$11,2),0)</f>
        <v>0</v>
      </c>
      <c r="O2439" s="22" t="n">
        <f aca="false">ROUND(L2439+M2439+N2439,2)</f>
        <v>2695.3</v>
      </c>
    </row>
    <row r="2440" customFormat="false" ht="11.25" hidden="false" customHeight="true" outlineLevel="0" collapsed="false">
      <c r="A2440" s="17" t="n">
        <v>31203027</v>
      </c>
      <c r="B2440" s="17" t="s">
        <v>2464</v>
      </c>
      <c r="C2440" s="23" t="n">
        <v>1</v>
      </c>
      <c r="D2440" s="25" t="s">
        <v>103</v>
      </c>
      <c r="E2440" s="19"/>
      <c r="F2440" s="21" t="n">
        <v>1</v>
      </c>
      <c r="G2440" s="21" t="n">
        <v>2</v>
      </c>
      <c r="H2440" s="21"/>
      <c r="I2440" s="21"/>
      <c r="J2440" s="21"/>
      <c r="K2440" s="22" t="n">
        <f aca="false">INDEX('Porte Honorário'!B:D,MATCH(TabJud!D2440,'Porte Honorário'!A:A,0),1)</f>
        <v>183.5</v>
      </c>
      <c r="L2440" s="22" t="n">
        <f aca="false">ROUND(C2440*K2440,2)</f>
        <v>183.5</v>
      </c>
      <c r="M2440" s="22" t="n">
        <f aca="false">IF(E2440&gt;0,ROUND(E2440*'UCO e Filme'!$A$2,2),0)</f>
        <v>0</v>
      </c>
      <c r="N2440" s="22" t="n">
        <f aca="false">IF(I2440&gt;0,ROUND(I2440*'UCO e Filme'!$A$11,2),0)</f>
        <v>0</v>
      </c>
      <c r="O2440" s="22" t="n">
        <f aca="false">ROUND(L2440+M2440+N2440,2)</f>
        <v>183.5</v>
      </c>
    </row>
    <row r="2441" customFormat="false" ht="11.25" hidden="false" customHeight="true" outlineLevel="0" collapsed="false">
      <c r="A2441" s="17" t="n">
        <v>31203035</v>
      </c>
      <c r="B2441" s="17" t="s">
        <v>2465</v>
      </c>
      <c r="C2441" s="23" t="n">
        <v>1</v>
      </c>
      <c r="D2441" s="25" t="s">
        <v>385</v>
      </c>
      <c r="E2441" s="19"/>
      <c r="F2441" s="21" t="n">
        <v>1</v>
      </c>
      <c r="G2441" s="21" t="n">
        <v>3</v>
      </c>
      <c r="H2441" s="21"/>
      <c r="I2441" s="21"/>
      <c r="J2441" s="21"/>
      <c r="K2441" s="22" t="n">
        <f aca="false">INDEX('Porte Honorário'!B:D,MATCH(TabJud!D2441,'Porte Honorário'!A:A,0),1)</f>
        <v>766.81</v>
      </c>
      <c r="L2441" s="22" t="n">
        <f aca="false">ROUND(C2441*K2441,2)</f>
        <v>766.81</v>
      </c>
      <c r="M2441" s="22" t="n">
        <f aca="false">IF(E2441&gt;0,ROUND(E2441*'UCO e Filme'!$A$2,2),0)</f>
        <v>0</v>
      </c>
      <c r="N2441" s="22" t="n">
        <f aca="false">IF(I2441&gt;0,ROUND(I2441*'UCO e Filme'!$A$11,2),0)</f>
        <v>0</v>
      </c>
      <c r="O2441" s="22" t="n">
        <f aca="false">ROUND(L2441+M2441+N2441,2)</f>
        <v>766.81</v>
      </c>
    </row>
    <row r="2442" customFormat="false" ht="11.25" hidden="false" customHeight="true" outlineLevel="0" collapsed="false">
      <c r="A2442" s="17" t="n">
        <v>31203043</v>
      </c>
      <c r="B2442" s="17" t="s">
        <v>2466</v>
      </c>
      <c r="C2442" s="23" t="n">
        <v>1</v>
      </c>
      <c r="D2442" s="25" t="s">
        <v>69</v>
      </c>
      <c r="E2442" s="19"/>
      <c r="F2442" s="21" t="n">
        <v>1</v>
      </c>
      <c r="G2442" s="21" t="n">
        <v>2</v>
      </c>
      <c r="H2442" s="21"/>
      <c r="I2442" s="21"/>
      <c r="J2442" s="21"/>
      <c r="K2442" s="22" t="n">
        <f aca="false">INDEX('Porte Honorário'!B:D,MATCH(TabJud!D2442,'Porte Honorário'!A:A,0),1)</f>
        <v>209.71</v>
      </c>
      <c r="L2442" s="22" t="n">
        <f aca="false">ROUND(C2442*K2442,2)</f>
        <v>209.71</v>
      </c>
      <c r="M2442" s="22" t="n">
        <f aca="false">IF(E2442&gt;0,ROUND(E2442*'UCO e Filme'!$A$2,2),0)</f>
        <v>0</v>
      </c>
      <c r="N2442" s="22" t="n">
        <f aca="false">IF(I2442&gt;0,ROUND(I2442*'UCO e Filme'!$A$11,2),0)</f>
        <v>0</v>
      </c>
      <c r="O2442" s="22" t="n">
        <f aca="false">ROUND(L2442+M2442+N2442,2)</f>
        <v>209.71</v>
      </c>
    </row>
    <row r="2443" customFormat="false" ht="11.25" hidden="false" customHeight="true" outlineLevel="0" collapsed="false">
      <c r="A2443" s="17" t="n">
        <v>31203051</v>
      </c>
      <c r="B2443" s="17" t="s">
        <v>2467</v>
      </c>
      <c r="C2443" s="23" t="n">
        <v>1</v>
      </c>
      <c r="D2443" s="25" t="s">
        <v>73</v>
      </c>
      <c r="E2443" s="19"/>
      <c r="F2443" s="21" t="n">
        <v>1</v>
      </c>
      <c r="G2443" s="21" t="n">
        <v>2</v>
      </c>
      <c r="H2443" s="21"/>
      <c r="I2443" s="21"/>
      <c r="J2443" s="21"/>
      <c r="K2443" s="22" t="n">
        <f aca="false">INDEX('Porte Honorário'!B:D,MATCH(TabJud!D2443,'Porte Honorário'!A:A,0),1)</f>
        <v>360.46</v>
      </c>
      <c r="L2443" s="22" t="n">
        <f aca="false">ROUND(C2443*K2443,2)</f>
        <v>360.46</v>
      </c>
      <c r="M2443" s="22" t="n">
        <f aca="false">IF(E2443&gt;0,ROUND(E2443*'UCO e Filme'!$A$2,2),0)</f>
        <v>0</v>
      </c>
      <c r="N2443" s="22" t="n">
        <f aca="false">IF(I2443&gt;0,ROUND(I2443*'UCO e Filme'!$A$11,2),0)</f>
        <v>0</v>
      </c>
      <c r="O2443" s="22" t="n">
        <f aca="false">ROUND(L2443+M2443+N2443,2)</f>
        <v>360.46</v>
      </c>
    </row>
    <row r="2444" customFormat="false" ht="11.25" hidden="false" customHeight="true" outlineLevel="0" collapsed="false">
      <c r="A2444" s="17" t="n">
        <v>31203060</v>
      </c>
      <c r="B2444" s="17" t="s">
        <v>2468</v>
      </c>
      <c r="C2444" s="23" t="n">
        <v>1</v>
      </c>
      <c r="D2444" s="25" t="s">
        <v>385</v>
      </c>
      <c r="E2444" s="19"/>
      <c r="F2444" s="21" t="n">
        <v>1</v>
      </c>
      <c r="G2444" s="21" t="n">
        <v>3</v>
      </c>
      <c r="H2444" s="21"/>
      <c r="I2444" s="21"/>
      <c r="J2444" s="21"/>
      <c r="K2444" s="22" t="n">
        <f aca="false">INDEX('Porte Honorário'!B:D,MATCH(TabJud!D2444,'Porte Honorário'!A:A,0),1)</f>
        <v>766.81</v>
      </c>
      <c r="L2444" s="22" t="n">
        <f aca="false">ROUND(C2444*K2444,2)</f>
        <v>766.81</v>
      </c>
      <c r="M2444" s="22" t="n">
        <f aca="false">IF(E2444&gt;0,ROUND(E2444*'UCO e Filme'!$A$2,2),0)</f>
        <v>0</v>
      </c>
      <c r="N2444" s="22" t="n">
        <f aca="false">IF(I2444&gt;0,ROUND(I2444*'UCO e Filme'!$A$11,2),0)</f>
        <v>0</v>
      </c>
      <c r="O2444" s="22" t="n">
        <f aca="false">ROUND(L2444+M2444+N2444,2)</f>
        <v>766.81</v>
      </c>
    </row>
    <row r="2445" customFormat="false" ht="11.25" hidden="false" customHeight="true" outlineLevel="0" collapsed="false">
      <c r="A2445" s="17" t="n">
        <v>31203078</v>
      </c>
      <c r="B2445" s="17" t="s">
        <v>2469</v>
      </c>
      <c r="C2445" s="23" t="n">
        <v>1</v>
      </c>
      <c r="D2445" s="25" t="s">
        <v>337</v>
      </c>
      <c r="E2445" s="19"/>
      <c r="F2445" s="21" t="n">
        <v>1</v>
      </c>
      <c r="G2445" s="21" t="n">
        <v>2</v>
      </c>
      <c r="H2445" s="21"/>
      <c r="I2445" s="21"/>
      <c r="J2445" s="21"/>
      <c r="K2445" s="22" t="n">
        <f aca="false">INDEX('Porte Honorário'!B:D,MATCH(TabJud!D2445,'Porte Honorário'!A:A,0),1)</f>
        <v>417.82</v>
      </c>
      <c r="L2445" s="22" t="n">
        <f aca="false">ROUND(C2445*K2445,2)</f>
        <v>417.82</v>
      </c>
      <c r="M2445" s="22" t="n">
        <f aca="false">IF(E2445&gt;0,ROUND(E2445*'UCO e Filme'!$A$2,2),0)</f>
        <v>0</v>
      </c>
      <c r="N2445" s="22" t="n">
        <f aca="false">IF(I2445&gt;0,ROUND(I2445*'UCO e Filme'!$A$11,2),0)</f>
        <v>0</v>
      </c>
      <c r="O2445" s="22" t="n">
        <f aca="false">ROUND(L2445+M2445+N2445,2)</f>
        <v>417.82</v>
      </c>
    </row>
    <row r="2446" customFormat="false" ht="11.25" hidden="false" customHeight="true" outlineLevel="0" collapsed="false">
      <c r="A2446" s="17" t="n">
        <v>31203086</v>
      </c>
      <c r="B2446" s="17" t="s">
        <v>2470</v>
      </c>
      <c r="C2446" s="23" t="n">
        <v>1</v>
      </c>
      <c r="D2446" s="25" t="s">
        <v>82</v>
      </c>
      <c r="E2446" s="19"/>
      <c r="F2446" s="21"/>
      <c r="G2446" s="21" t="n">
        <v>1</v>
      </c>
      <c r="H2446" s="21"/>
      <c r="I2446" s="21"/>
      <c r="J2446" s="21"/>
      <c r="K2446" s="22" t="n">
        <f aca="false">INDEX('Porte Honorário'!B:D,MATCH(TabJud!D2446,'Porte Honorário'!A:A,0),1)</f>
        <v>88.48</v>
      </c>
      <c r="L2446" s="22" t="n">
        <f aca="false">ROUND(C2446*K2446,2)</f>
        <v>88.48</v>
      </c>
      <c r="M2446" s="22" t="n">
        <f aca="false">IF(E2446&gt;0,ROUND(E2446*'UCO e Filme'!$A$2,2),0)</f>
        <v>0</v>
      </c>
      <c r="N2446" s="22" t="n">
        <f aca="false">IF(I2446&gt;0,ROUND(I2446*'UCO e Filme'!$A$11,2),0)</f>
        <v>0</v>
      </c>
      <c r="O2446" s="22" t="n">
        <f aca="false">ROUND(L2446+M2446+N2446,2)</f>
        <v>88.48</v>
      </c>
    </row>
    <row r="2447" customFormat="false" ht="11.25" hidden="false" customHeight="true" outlineLevel="0" collapsed="false">
      <c r="A2447" s="17" t="n">
        <v>31203094</v>
      </c>
      <c r="B2447" s="17" t="s">
        <v>2471</v>
      </c>
      <c r="C2447" s="23" t="n">
        <v>1</v>
      </c>
      <c r="D2447" s="25" t="s">
        <v>296</v>
      </c>
      <c r="E2447" s="19"/>
      <c r="F2447" s="21" t="n">
        <v>1</v>
      </c>
      <c r="G2447" s="21" t="n">
        <v>3</v>
      </c>
      <c r="H2447" s="21"/>
      <c r="I2447" s="21"/>
      <c r="J2447" s="21"/>
      <c r="K2447" s="22" t="n">
        <f aca="false">INDEX('Porte Honorário'!B:D,MATCH(TabJud!D2447,'Porte Honorário'!A:A,0),1)</f>
        <v>709.46</v>
      </c>
      <c r="L2447" s="22" t="n">
        <f aca="false">ROUND(C2447*K2447,2)</f>
        <v>709.46</v>
      </c>
      <c r="M2447" s="22" t="n">
        <f aca="false">IF(E2447&gt;0,ROUND(E2447*'UCO e Filme'!$A$2,2),0)</f>
        <v>0</v>
      </c>
      <c r="N2447" s="22" t="n">
        <f aca="false">IF(I2447&gt;0,ROUND(I2447*'UCO e Filme'!$A$11,2),0)</f>
        <v>0</v>
      </c>
      <c r="O2447" s="22" t="n">
        <f aca="false">ROUND(L2447+M2447+N2447,2)</f>
        <v>709.46</v>
      </c>
    </row>
    <row r="2448" customFormat="false" ht="11.25" hidden="false" customHeight="true" outlineLevel="0" collapsed="false">
      <c r="A2448" s="17" t="n">
        <v>31203108</v>
      </c>
      <c r="B2448" s="17" t="s">
        <v>2472</v>
      </c>
      <c r="C2448" s="23" t="n">
        <v>1</v>
      </c>
      <c r="D2448" s="25" t="s">
        <v>385</v>
      </c>
      <c r="E2448" s="19"/>
      <c r="F2448" s="21" t="n">
        <v>1</v>
      </c>
      <c r="G2448" s="21" t="n">
        <v>3</v>
      </c>
      <c r="H2448" s="21"/>
      <c r="I2448" s="21"/>
      <c r="J2448" s="21"/>
      <c r="K2448" s="22" t="n">
        <f aca="false">INDEX('Porte Honorário'!B:D,MATCH(TabJud!D2448,'Porte Honorário'!A:A,0),1)</f>
        <v>766.81</v>
      </c>
      <c r="L2448" s="22" t="n">
        <f aca="false">ROUND(C2448*K2448,2)</f>
        <v>766.81</v>
      </c>
      <c r="M2448" s="22" t="n">
        <f aca="false">IF(E2448&gt;0,ROUND(E2448*'UCO e Filme'!$A$2,2),0)</f>
        <v>0</v>
      </c>
      <c r="N2448" s="22" t="n">
        <f aca="false">IF(I2448&gt;0,ROUND(I2448*'UCO e Filme'!$A$11,2),0)</f>
        <v>0</v>
      </c>
      <c r="O2448" s="22" t="n">
        <f aca="false">ROUND(L2448+M2448+N2448,2)</f>
        <v>766.81</v>
      </c>
    </row>
    <row r="2449" customFormat="false" ht="11.25" hidden="false" customHeight="true" outlineLevel="0" collapsed="false">
      <c r="A2449" s="17" t="n">
        <v>31203116</v>
      </c>
      <c r="B2449" s="17" t="s">
        <v>2473</v>
      </c>
      <c r="C2449" s="23" t="n">
        <v>1</v>
      </c>
      <c r="D2449" s="25" t="s">
        <v>337</v>
      </c>
      <c r="E2449" s="19"/>
      <c r="F2449" s="21" t="n">
        <v>1</v>
      </c>
      <c r="G2449" s="21" t="n">
        <v>5</v>
      </c>
      <c r="H2449" s="21"/>
      <c r="I2449" s="21"/>
      <c r="J2449" s="21"/>
      <c r="K2449" s="22" t="n">
        <f aca="false">INDEX('Porte Honorário'!B:D,MATCH(TabJud!D2449,'Porte Honorário'!A:A,0),1)</f>
        <v>417.82</v>
      </c>
      <c r="L2449" s="22" t="n">
        <f aca="false">ROUND(C2449*K2449,2)</f>
        <v>417.82</v>
      </c>
      <c r="M2449" s="22" t="n">
        <f aca="false">IF(E2449&gt;0,ROUND(E2449*'UCO e Filme'!$A$2,2),0)</f>
        <v>0</v>
      </c>
      <c r="N2449" s="22" t="n">
        <f aca="false">IF(I2449&gt;0,ROUND(I2449*'UCO e Filme'!$A$11,2),0)</f>
        <v>0</v>
      </c>
      <c r="O2449" s="22" t="n">
        <f aca="false">ROUND(L2449+M2449+N2449,2)</f>
        <v>417.82</v>
      </c>
    </row>
    <row r="2450" customFormat="false" ht="11.25" hidden="false" customHeight="true" outlineLevel="0" collapsed="false">
      <c r="A2450" s="17" t="n">
        <v>31203124</v>
      </c>
      <c r="B2450" s="17" t="s">
        <v>2474</v>
      </c>
      <c r="C2450" s="23" t="n">
        <v>1</v>
      </c>
      <c r="D2450" s="25" t="s">
        <v>337</v>
      </c>
      <c r="E2450" s="19"/>
      <c r="F2450" s="21" t="n">
        <v>1</v>
      </c>
      <c r="G2450" s="21" t="n">
        <v>2</v>
      </c>
      <c r="H2450" s="21"/>
      <c r="I2450" s="21"/>
      <c r="J2450" s="21"/>
      <c r="K2450" s="22" t="n">
        <f aca="false">INDEX('Porte Honorário'!B:D,MATCH(TabJud!D2450,'Porte Honorário'!A:A,0),1)</f>
        <v>417.82</v>
      </c>
      <c r="L2450" s="22" t="n">
        <f aca="false">ROUND(C2450*K2450,2)</f>
        <v>417.82</v>
      </c>
      <c r="M2450" s="22" t="n">
        <f aca="false">IF(E2450&gt;0,ROUND(E2450*'UCO e Filme'!$A$2,2),0)</f>
        <v>0</v>
      </c>
      <c r="N2450" s="22" t="n">
        <f aca="false">IF(I2450&gt;0,ROUND(I2450*'UCO e Filme'!$A$11,2),0)</f>
        <v>0</v>
      </c>
      <c r="O2450" s="22" t="n">
        <f aca="false">ROUND(L2450+M2450+N2450,2)</f>
        <v>417.82</v>
      </c>
    </row>
    <row r="2451" customFormat="false" ht="11.25" hidden="false" customHeight="true" outlineLevel="0" collapsed="false">
      <c r="A2451" s="17" t="n">
        <v>31203132</v>
      </c>
      <c r="B2451" s="17" t="s">
        <v>2475</v>
      </c>
      <c r="C2451" s="23" t="n">
        <v>1</v>
      </c>
      <c r="D2451" s="25" t="s">
        <v>449</v>
      </c>
      <c r="E2451" s="19" t="n">
        <v>36.5</v>
      </c>
      <c r="F2451" s="21" t="n">
        <v>1</v>
      </c>
      <c r="G2451" s="21" t="n">
        <v>5</v>
      </c>
      <c r="H2451" s="21"/>
      <c r="I2451" s="21"/>
      <c r="J2451" s="21"/>
      <c r="K2451" s="22" t="n">
        <f aca="false">INDEX('Porte Honorário'!B:D,MATCH(TabJud!D2451,'Porte Honorário'!A:A,0),1)</f>
        <v>1171.51</v>
      </c>
      <c r="L2451" s="22" t="n">
        <f aca="false">ROUND(C2451*K2451,2)</f>
        <v>1171.51</v>
      </c>
      <c r="M2451" s="22" t="n">
        <f aca="false">IF(E2451&gt;0,ROUND(E2451*'UCO e Filme'!$A$2,2),0)</f>
        <v>688.39</v>
      </c>
      <c r="N2451" s="22" t="n">
        <f aca="false">IF(I2451&gt;0,ROUND(I2451*'UCO e Filme'!$A$11,2),0)</f>
        <v>0</v>
      </c>
      <c r="O2451" s="22" t="n">
        <f aca="false">ROUND(L2451+M2451+N2451,2)</f>
        <v>1859.9</v>
      </c>
    </row>
    <row r="2452" customFormat="false" ht="11.25" hidden="false" customHeight="true" outlineLevel="0" collapsed="false">
      <c r="A2452" s="17" t="n">
        <v>31203140</v>
      </c>
      <c r="B2452" s="17" t="s">
        <v>2476</v>
      </c>
      <c r="C2452" s="23" t="n">
        <v>1</v>
      </c>
      <c r="D2452" s="25" t="s">
        <v>247</v>
      </c>
      <c r="E2452" s="19" t="n">
        <v>28.39</v>
      </c>
      <c r="F2452" s="21" t="n">
        <v>1</v>
      </c>
      <c r="G2452" s="21" t="n">
        <v>5</v>
      </c>
      <c r="H2452" s="21"/>
      <c r="I2452" s="21"/>
      <c r="J2452" s="21"/>
      <c r="K2452" s="22" t="n">
        <f aca="false">INDEX('Porte Honorário'!B:D,MATCH(TabJud!D2452,'Porte Honorário'!A:A,0),1)</f>
        <v>542.33</v>
      </c>
      <c r="L2452" s="22" t="n">
        <f aca="false">ROUND(C2452*K2452,2)</f>
        <v>542.33</v>
      </c>
      <c r="M2452" s="22" t="n">
        <f aca="false">IF(E2452&gt;0,ROUND(E2452*'UCO e Filme'!$A$2,2),0)</f>
        <v>535.44</v>
      </c>
      <c r="N2452" s="22" t="n">
        <f aca="false">IF(I2452&gt;0,ROUND(I2452*'UCO e Filme'!$A$11,2),0)</f>
        <v>0</v>
      </c>
      <c r="O2452" s="22" t="n">
        <f aca="false">ROUND(L2452+M2452+N2452,2)</f>
        <v>1077.77</v>
      </c>
    </row>
    <row r="2453" customFormat="false" ht="11.25" hidden="false" customHeight="true" outlineLevel="0" collapsed="false">
      <c r="A2453" s="17" t="n">
        <v>31203159</v>
      </c>
      <c r="B2453" s="17" t="s">
        <v>2477</v>
      </c>
      <c r="C2453" s="23" t="n">
        <v>1</v>
      </c>
      <c r="D2453" s="25" t="s">
        <v>296</v>
      </c>
      <c r="E2453" s="19" t="n">
        <v>24.33</v>
      </c>
      <c r="F2453" s="21" t="n">
        <v>1</v>
      </c>
      <c r="G2453" s="21" t="n">
        <v>5</v>
      </c>
      <c r="H2453" s="21"/>
      <c r="I2453" s="21"/>
      <c r="J2453" s="21"/>
      <c r="K2453" s="22" t="n">
        <f aca="false">INDEX('Porte Honorário'!B:D,MATCH(TabJud!D2453,'Porte Honorário'!A:A,0),1)</f>
        <v>709.46</v>
      </c>
      <c r="L2453" s="22" t="n">
        <f aca="false">ROUND(C2453*K2453,2)</f>
        <v>709.46</v>
      </c>
      <c r="M2453" s="22" t="n">
        <f aca="false">IF(E2453&gt;0,ROUND(E2453*'UCO e Filme'!$A$2,2),0)</f>
        <v>458.86</v>
      </c>
      <c r="N2453" s="22" t="n">
        <f aca="false">IF(I2453&gt;0,ROUND(I2453*'UCO e Filme'!$A$11,2),0)</f>
        <v>0</v>
      </c>
      <c r="O2453" s="22" t="n">
        <f aca="false">ROUND(L2453+M2453+N2453,2)</f>
        <v>1168.32</v>
      </c>
    </row>
    <row r="2454" customFormat="false" ht="30.95" hidden="false" customHeight="true" outlineLevel="0" collapsed="false">
      <c r="A2454" s="14" t="s">
        <v>2478</v>
      </c>
      <c r="B2454" s="14"/>
      <c r="C2454" s="14"/>
      <c r="D2454" s="14"/>
      <c r="E2454" s="14"/>
      <c r="F2454" s="14"/>
      <c r="G2454" s="14"/>
      <c r="H2454" s="14"/>
      <c r="I2454" s="14"/>
      <c r="J2454" s="14"/>
      <c r="K2454" s="14"/>
      <c r="L2454" s="14"/>
      <c r="M2454" s="14"/>
      <c r="N2454" s="14"/>
      <c r="O2454" s="14"/>
    </row>
    <row r="2455" customFormat="false" ht="27.75" hidden="false" customHeight="true" outlineLevel="0" collapsed="false">
      <c r="A2455" s="17" t="n">
        <v>31204015</v>
      </c>
      <c r="B2455" s="17" t="s">
        <v>2479</v>
      </c>
      <c r="C2455" s="23" t="n">
        <v>1</v>
      </c>
      <c r="D2455" s="25" t="s">
        <v>103</v>
      </c>
      <c r="E2455" s="19"/>
      <c r="F2455" s="21" t="n">
        <v>1</v>
      </c>
      <c r="G2455" s="21" t="n">
        <v>1</v>
      </c>
      <c r="H2455" s="21"/>
      <c r="I2455" s="21"/>
      <c r="J2455" s="21"/>
      <c r="K2455" s="22" t="n">
        <f aca="false">INDEX('Porte Honorário'!B:D,MATCH(TabJud!D2455,'Porte Honorário'!A:A,0),1)</f>
        <v>183.5</v>
      </c>
      <c r="L2455" s="22" t="n">
        <f aca="false">ROUND(C2455*K2455,2)</f>
        <v>183.5</v>
      </c>
      <c r="M2455" s="22" t="n">
        <f aca="false">IF(E2455&gt;0,ROUND(E2455*'UCO e Filme'!$A$2,2),0)</f>
        <v>0</v>
      </c>
      <c r="N2455" s="22" t="n">
        <f aca="false">IF(I2455&gt;0,ROUND(I2455*'UCO e Filme'!$A$11,2),0)</f>
        <v>0</v>
      </c>
      <c r="O2455" s="22" t="n">
        <f aca="false">ROUND(L2455+M2455+N2455,2)</f>
        <v>183.5</v>
      </c>
    </row>
    <row r="2456" customFormat="false" ht="11.25" hidden="false" customHeight="true" outlineLevel="0" collapsed="false">
      <c r="A2456" s="17" t="n">
        <v>31204023</v>
      </c>
      <c r="B2456" s="17" t="s">
        <v>2457</v>
      </c>
      <c r="C2456" s="23" t="n">
        <v>1</v>
      </c>
      <c r="D2456" s="25" t="s">
        <v>103</v>
      </c>
      <c r="E2456" s="19"/>
      <c r="F2456" s="21"/>
      <c r="G2456" s="21" t="n">
        <v>1</v>
      </c>
      <c r="H2456" s="21"/>
      <c r="I2456" s="21"/>
      <c r="J2456" s="21"/>
      <c r="K2456" s="22" t="n">
        <f aca="false">INDEX('Porte Honorário'!B:D,MATCH(TabJud!D2456,'Porte Honorário'!A:A,0),1)</f>
        <v>183.5</v>
      </c>
      <c r="L2456" s="22" t="n">
        <f aca="false">ROUND(C2456*K2456,2)</f>
        <v>183.5</v>
      </c>
      <c r="M2456" s="22" t="n">
        <f aca="false">IF(E2456&gt;0,ROUND(E2456*'UCO e Filme'!$A$2,2),0)</f>
        <v>0</v>
      </c>
      <c r="N2456" s="22" t="n">
        <f aca="false">IF(I2456&gt;0,ROUND(I2456*'UCO e Filme'!$A$11,2),0)</f>
        <v>0</v>
      </c>
      <c r="O2456" s="22" t="n">
        <f aca="false">ROUND(L2456+M2456+N2456,2)</f>
        <v>183.5</v>
      </c>
    </row>
    <row r="2457" customFormat="false" ht="11.25" hidden="false" customHeight="true" outlineLevel="0" collapsed="false">
      <c r="A2457" s="17" t="n">
        <v>31204031</v>
      </c>
      <c r="B2457" s="17" t="s">
        <v>2480</v>
      </c>
      <c r="C2457" s="23" t="n">
        <v>1</v>
      </c>
      <c r="D2457" s="25" t="s">
        <v>69</v>
      </c>
      <c r="E2457" s="19"/>
      <c r="F2457" s="21" t="n">
        <v>1</v>
      </c>
      <c r="G2457" s="21" t="n">
        <v>2</v>
      </c>
      <c r="H2457" s="21"/>
      <c r="I2457" s="21"/>
      <c r="J2457" s="21"/>
      <c r="K2457" s="22" t="n">
        <f aca="false">INDEX('Porte Honorário'!B:D,MATCH(TabJud!D2457,'Porte Honorário'!A:A,0),1)</f>
        <v>209.71</v>
      </c>
      <c r="L2457" s="22" t="n">
        <f aca="false">ROUND(C2457*K2457,2)</f>
        <v>209.71</v>
      </c>
      <c r="M2457" s="22" t="n">
        <f aca="false">IF(E2457&gt;0,ROUND(E2457*'UCO e Filme'!$A$2,2),0)</f>
        <v>0</v>
      </c>
      <c r="N2457" s="22" t="n">
        <f aca="false">IF(I2457&gt;0,ROUND(I2457*'UCO e Filme'!$A$11,2),0)</f>
        <v>0</v>
      </c>
      <c r="O2457" s="22" t="n">
        <f aca="false">ROUND(L2457+M2457+N2457,2)</f>
        <v>209.71</v>
      </c>
    </row>
    <row r="2458" customFormat="false" ht="11.25" hidden="false" customHeight="true" outlineLevel="0" collapsed="false">
      <c r="A2458" s="17" t="n">
        <v>31204040</v>
      </c>
      <c r="B2458" s="17" t="s">
        <v>2481</v>
      </c>
      <c r="C2458" s="23" t="n">
        <v>1</v>
      </c>
      <c r="D2458" s="25" t="s">
        <v>600</v>
      </c>
      <c r="E2458" s="19"/>
      <c r="F2458" s="21" t="n">
        <v>1</v>
      </c>
      <c r="G2458" s="21" t="n">
        <v>3</v>
      </c>
      <c r="H2458" s="21"/>
      <c r="I2458" s="21"/>
      <c r="J2458" s="21"/>
      <c r="K2458" s="22" t="n">
        <f aca="false">INDEX('Porte Honorário'!B:D,MATCH(TabJud!D2458,'Porte Honorário'!A:A,0),1)</f>
        <v>599.66</v>
      </c>
      <c r="L2458" s="22" t="n">
        <f aca="false">ROUND(C2458*K2458,2)</f>
        <v>599.66</v>
      </c>
      <c r="M2458" s="22" t="n">
        <f aca="false">IF(E2458&gt;0,ROUND(E2458*'UCO e Filme'!$A$2,2),0)</f>
        <v>0</v>
      </c>
      <c r="N2458" s="22" t="n">
        <f aca="false">IF(I2458&gt;0,ROUND(I2458*'UCO e Filme'!$A$11,2),0)</f>
        <v>0</v>
      </c>
      <c r="O2458" s="22" t="n">
        <f aca="false">ROUND(L2458+M2458+N2458,2)</f>
        <v>599.66</v>
      </c>
    </row>
    <row r="2459" customFormat="false" ht="11.25" hidden="false" customHeight="true" outlineLevel="0" collapsed="false">
      <c r="A2459" s="17" t="n">
        <v>31204058</v>
      </c>
      <c r="B2459" s="17" t="s">
        <v>2482</v>
      </c>
      <c r="C2459" s="23" t="n">
        <v>1</v>
      </c>
      <c r="D2459" s="25" t="s">
        <v>385</v>
      </c>
      <c r="E2459" s="19"/>
      <c r="F2459" s="21" t="n">
        <v>1</v>
      </c>
      <c r="G2459" s="21" t="n">
        <v>5</v>
      </c>
      <c r="H2459" s="21"/>
      <c r="I2459" s="21"/>
      <c r="J2459" s="21"/>
      <c r="K2459" s="22" t="n">
        <f aca="false">INDEX('Porte Honorário'!B:D,MATCH(TabJud!D2459,'Porte Honorário'!A:A,0),1)</f>
        <v>766.81</v>
      </c>
      <c r="L2459" s="22" t="n">
        <f aca="false">ROUND(C2459*K2459,2)</f>
        <v>766.81</v>
      </c>
      <c r="M2459" s="22" t="n">
        <f aca="false">IF(E2459&gt;0,ROUND(E2459*'UCO e Filme'!$A$2,2),0)</f>
        <v>0</v>
      </c>
      <c r="N2459" s="22" t="n">
        <f aca="false">IF(I2459&gt;0,ROUND(I2459*'UCO e Filme'!$A$11,2),0)</f>
        <v>0</v>
      </c>
      <c r="O2459" s="22" t="n">
        <f aca="false">ROUND(L2459+M2459+N2459,2)</f>
        <v>766.81</v>
      </c>
    </row>
    <row r="2460" customFormat="false" ht="11.25" hidden="false" customHeight="true" outlineLevel="0" collapsed="false">
      <c r="A2460" s="17" t="n">
        <v>31204066</v>
      </c>
      <c r="B2460" s="17" t="s">
        <v>2483</v>
      </c>
      <c r="C2460" s="23" t="n">
        <v>1</v>
      </c>
      <c r="D2460" s="25" t="s">
        <v>69</v>
      </c>
      <c r="E2460" s="19"/>
      <c r="F2460" s="21" t="n">
        <v>1</v>
      </c>
      <c r="G2460" s="21" t="n">
        <v>1</v>
      </c>
      <c r="H2460" s="21"/>
      <c r="I2460" s="21"/>
      <c r="J2460" s="21"/>
      <c r="K2460" s="22" t="n">
        <f aca="false">INDEX('Porte Honorário'!B:D,MATCH(TabJud!D2460,'Porte Honorário'!A:A,0),1)</f>
        <v>209.71</v>
      </c>
      <c r="L2460" s="22" t="n">
        <f aca="false">ROUND(C2460*K2460,2)</f>
        <v>209.71</v>
      </c>
      <c r="M2460" s="22" t="n">
        <f aca="false">IF(E2460&gt;0,ROUND(E2460*'UCO e Filme'!$A$2,2),0)</f>
        <v>0</v>
      </c>
      <c r="N2460" s="22" t="n">
        <f aca="false">IF(I2460&gt;0,ROUND(I2460*'UCO e Filme'!$A$11,2),0)</f>
        <v>0</v>
      </c>
      <c r="O2460" s="22" t="n">
        <f aca="false">ROUND(L2460+M2460+N2460,2)</f>
        <v>209.71</v>
      </c>
    </row>
    <row r="2461" customFormat="false" ht="30.95" hidden="false" customHeight="true" outlineLevel="0" collapsed="false">
      <c r="A2461" s="14" t="s">
        <v>2484</v>
      </c>
      <c r="B2461" s="14"/>
      <c r="C2461" s="14"/>
      <c r="D2461" s="14"/>
      <c r="E2461" s="14"/>
      <c r="F2461" s="14"/>
      <c r="G2461" s="14"/>
      <c r="H2461" s="14"/>
      <c r="I2461" s="14"/>
      <c r="J2461" s="14"/>
      <c r="K2461" s="14"/>
      <c r="L2461" s="14"/>
      <c r="M2461" s="14"/>
      <c r="N2461" s="14"/>
      <c r="O2461" s="14"/>
    </row>
    <row r="2462" customFormat="false" ht="27.75" hidden="false" customHeight="true" outlineLevel="0" collapsed="false">
      <c r="A2462" s="17" t="n">
        <v>31205011</v>
      </c>
      <c r="B2462" s="17" t="s">
        <v>2485</v>
      </c>
      <c r="C2462" s="23" t="n">
        <v>1</v>
      </c>
      <c r="D2462" s="25" t="s">
        <v>69</v>
      </c>
      <c r="E2462" s="19"/>
      <c r="F2462" s="21" t="n">
        <v>1</v>
      </c>
      <c r="G2462" s="21" t="n">
        <v>1</v>
      </c>
      <c r="H2462" s="21"/>
      <c r="I2462" s="21"/>
      <c r="J2462" s="21"/>
      <c r="K2462" s="22" t="n">
        <f aca="false">INDEX('Porte Honorário'!B:D,MATCH(TabJud!D2462,'Porte Honorário'!A:A,0),1)</f>
        <v>209.71</v>
      </c>
      <c r="L2462" s="22" t="n">
        <f aca="false">ROUND(C2462*K2462,2)</f>
        <v>209.71</v>
      </c>
      <c r="M2462" s="22" t="n">
        <f aca="false">IF(E2462&gt;0,ROUND(E2462*'UCO e Filme'!$A$2,2),0)</f>
        <v>0</v>
      </c>
      <c r="N2462" s="22" t="n">
        <f aca="false">IF(I2462&gt;0,ROUND(I2462*'UCO e Filme'!$A$11,2),0)</f>
        <v>0</v>
      </c>
      <c r="O2462" s="22" t="n">
        <f aca="false">ROUND(L2462+M2462+N2462,2)</f>
        <v>209.71</v>
      </c>
    </row>
    <row r="2463" customFormat="false" ht="11.25" hidden="false" customHeight="true" outlineLevel="0" collapsed="false">
      <c r="A2463" s="17" t="n">
        <v>31205020</v>
      </c>
      <c r="B2463" s="17" t="s">
        <v>2486</v>
      </c>
      <c r="C2463" s="23" t="n">
        <v>1</v>
      </c>
      <c r="D2463" s="25" t="s">
        <v>69</v>
      </c>
      <c r="E2463" s="19"/>
      <c r="F2463" s="21" t="n">
        <v>1</v>
      </c>
      <c r="G2463" s="21" t="n">
        <v>1</v>
      </c>
      <c r="H2463" s="21"/>
      <c r="I2463" s="21"/>
      <c r="J2463" s="21"/>
      <c r="K2463" s="22" t="n">
        <f aca="false">INDEX('Porte Honorário'!B:D,MATCH(TabJud!D2463,'Porte Honorário'!A:A,0),1)</f>
        <v>209.71</v>
      </c>
      <c r="L2463" s="22" t="n">
        <f aca="false">ROUND(C2463*K2463,2)</f>
        <v>209.71</v>
      </c>
      <c r="M2463" s="22" t="n">
        <f aca="false">IF(E2463&gt;0,ROUND(E2463*'UCO e Filme'!$A$2,2),0)</f>
        <v>0</v>
      </c>
      <c r="N2463" s="22" t="n">
        <f aca="false">IF(I2463&gt;0,ROUND(I2463*'UCO e Filme'!$A$11,2),0)</f>
        <v>0</v>
      </c>
      <c r="O2463" s="22" t="n">
        <f aca="false">ROUND(L2463+M2463+N2463,2)</f>
        <v>209.71</v>
      </c>
    </row>
    <row r="2464" customFormat="false" ht="11.25" hidden="false" customHeight="true" outlineLevel="0" collapsed="false">
      <c r="A2464" s="17" t="n">
        <v>31205038</v>
      </c>
      <c r="B2464" s="17" t="s">
        <v>2487</v>
      </c>
      <c r="C2464" s="23" t="n">
        <v>1</v>
      </c>
      <c r="D2464" s="25" t="s">
        <v>600</v>
      </c>
      <c r="E2464" s="19"/>
      <c r="F2464" s="21" t="n">
        <v>1</v>
      </c>
      <c r="G2464" s="21" t="n">
        <v>4</v>
      </c>
      <c r="H2464" s="21"/>
      <c r="I2464" s="21"/>
      <c r="J2464" s="21"/>
      <c r="K2464" s="22" t="n">
        <f aca="false">INDEX('Porte Honorário'!B:D,MATCH(TabJud!D2464,'Porte Honorário'!A:A,0),1)</f>
        <v>599.66</v>
      </c>
      <c r="L2464" s="22" t="n">
        <f aca="false">ROUND(C2464*K2464,2)</f>
        <v>599.66</v>
      </c>
      <c r="M2464" s="22" t="n">
        <f aca="false">IF(E2464&gt;0,ROUND(E2464*'UCO e Filme'!$A$2,2),0)</f>
        <v>0</v>
      </c>
      <c r="N2464" s="22" t="n">
        <f aca="false">IF(I2464&gt;0,ROUND(I2464*'UCO e Filme'!$A$11,2),0)</f>
        <v>0</v>
      </c>
      <c r="O2464" s="22" t="n">
        <f aca="false">ROUND(L2464+M2464+N2464,2)</f>
        <v>599.66</v>
      </c>
    </row>
    <row r="2465" customFormat="false" ht="11.25" hidden="false" customHeight="true" outlineLevel="0" collapsed="false">
      <c r="A2465" s="17" t="n">
        <v>31205046</v>
      </c>
      <c r="B2465" s="17" t="s">
        <v>2488</v>
      </c>
      <c r="C2465" s="23" t="n">
        <v>1</v>
      </c>
      <c r="D2465" s="25" t="s">
        <v>69</v>
      </c>
      <c r="E2465" s="19"/>
      <c r="F2465" s="21" t="n">
        <v>1</v>
      </c>
      <c r="G2465" s="21" t="n">
        <v>1</v>
      </c>
      <c r="H2465" s="21"/>
      <c r="I2465" s="21"/>
      <c r="J2465" s="21"/>
      <c r="K2465" s="22" t="n">
        <f aca="false">INDEX('Porte Honorário'!B:D,MATCH(TabJud!D2465,'Porte Honorário'!A:A,0),1)</f>
        <v>209.71</v>
      </c>
      <c r="L2465" s="22" t="n">
        <f aca="false">ROUND(C2465*K2465,2)</f>
        <v>209.71</v>
      </c>
      <c r="M2465" s="22" t="n">
        <f aca="false">IF(E2465&gt;0,ROUND(E2465*'UCO e Filme'!$A$2,2),0)</f>
        <v>0</v>
      </c>
      <c r="N2465" s="22" t="n">
        <f aca="false">IF(I2465&gt;0,ROUND(I2465*'UCO e Filme'!$A$11,2),0)</f>
        <v>0</v>
      </c>
      <c r="O2465" s="22" t="n">
        <f aca="false">ROUND(L2465+M2465+N2465,2)</f>
        <v>209.71</v>
      </c>
    </row>
    <row r="2466" customFormat="false" ht="11.25" hidden="false" customHeight="true" outlineLevel="0" collapsed="false">
      <c r="A2466" s="17" t="n">
        <v>31205054</v>
      </c>
      <c r="B2466" s="17" t="s">
        <v>2489</v>
      </c>
      <c r="C2466" s="23" t="n">
        <v>1</v>
      </c>
      <c r="D2466" s="25" t="s">
        <v>296</v>
      </c>
      <c r="E2466" s="19"/>
      <c r="F2466" s="21" t="n">
        <v>1</v>
      </c>
      <c r="G2466" s="21" t="n">
        <v>5</v>
      </c>
      <c r="H2466" s="21"/>
      <c r="I2466" s="21"/>
      <c r="J2466" s="21"/>
      <c r="K2466" s="22" t="n">
        <f aca="false">INDEX('Porte Honorário'!B:D,MATCH(TabJud!D2466,'Porte Honorário'!A:A,0),1)</f>
        <v>709.46</v>
      </c>
      <c r="L2466" s="22" t="n">
        <f aca="false">ROUND(C2466*K2466,2)</f>
        <v>709.46</v>
      </c>
      <c r="M2466" s="22" t="n">
        <f aca="false">IF(E2466&gt;0,ROUND(E2466*'UCO e Filme'!$A$2,2),0)</f>
        <v>0</v>
      </c>
      <c r="N2466" s="22" t="n">
        <f aca="false">IF(I2466&gt;0,ROUND(I2466*'UCO e Filme'!$A$11,2),0)</f>
        <v>0</v>
      </c>
      <c r="O2466" s="22" t="n">
        <f aca="false">ROUND(L2466+M2466+N2466,2)</f>
        <v>709.46</v>
      </c>
    </row>
    <row r="2467" customFormat="false" ht="11.25" hidden="false" customHeight="true" outlineLevel="0" collapsed="false">
      <c r="A2467" s="17" t="n">
        <v>31205070</v>
      </c>
      <c r="B2467" s="17" t="s">
        <v>2490</v>
      </c>
      <c r="C2467" s="23" t="n">
        <v>1</v>
      </c>
      <c r="D2467" s="25" t="s">
        <v>385</v>
      </c>
      <c r="E2467" s="19"/>
      <c r="F2467" s="21" t="n">
        <v>1</v>
      </c>
      <c r="G2467" s="21"/>
      <c r="H2467" s="21"/>
      <c r="I2467" s="21"/>
      <c r="J2467" s="21"/>
      <c r="K2467" s="22" t="n">
        <f aca="false">INDEX('Porte Honorário'!B:D,MATCH(TabJud!D2467,'Porte Honorário'!A:A,0),1)</f>
        <v>766.81</v>
      </c>
      <c r="L2467" s="22" t="n">
        <f aca="false">ROUND(C2467*K2467,2)</f>
        <v>766.81</v>
      </c>
      <c r="M2467" s="22" t="n">
        <f aca="false">IF(E2467&gt;0,ROUND(E2467*'UCO e Filme'!$A$2,2),0)</f>
        <v>0</v>
      </c>
      <c r="N2467" s="22" t="n">
        <f aca="false">IF(I2467&gt;0,ROUND(I2467*'UCO e Filme'!$A$11,2),0)</f>
        <v>0</v>
      </c>
      <c r="O2467" s="22" t="n">
        <f aca="false">ROUND(L2467+M2467+N2467,2)</f>
        <v>766.81</v>
      </c>
    </row>
    <row r="2468" customFormat="false" ht="14.45" hidden="false" customHeight="true" outlineLevel="0" collapsed="false">
      <c r="A2468" s="15" t="s">
        <v>2491</v>
      </c>
      <c r="B2468" s="15"/>
      <c r="C2468" s="15"/>
      <c r="D2468" s="15"/>
      <c r="E2468" s="15"/>
      <c r="F2468" s="15"/>
      <c r="G2468" s="15"/>
      <c r="H2468" s="15"/>
      <c r="I2468" s="15"/>
      <c r="J2468" s="15"/>
      <c r="K2468" s="15"/>
      <c r="L2468" s="15"/>
      <c r="M2468" s="15"/>
      <c r="N2468" s="15"/>
      <c r="O2468" s="15"/>
    </row>
    <row r="2469" customFormat="false" ht="22.5" hidden="false" customHeight="true" outlineLevel="0" collapsed="false">
      <c r="A2469" s="15" t="s">
        <v>2492</v>
      </c>
      <c r="B2469" s="15"/>
      <c r="C2469" s="15"/>
      <c r="D2469" s="15"/>
      <c r="E2469" s="15"/>
      <c r="F2469" s="15"/>
      <c r="G2469" s="15"/>
      <c r="H2469" s="15"/>
      <c r="I2469" s="15"/>
      <c r="J2469" s="15"/>
      <c r="K2469" s="15"/>
      <c r="L2469" s="15"/>
      <c r="M2469" s="15"/>
      <c r="N2469" s="15"/>
      <c r="O2469" s="15"/>
    </row>
    <row r="2470" customFormat="false" ht="22.5" hidden="false" customHeight="true" outlineLevel="0" collapsed="false">
      <c r="A2470" s="15" t="s">
        <v>2493</v>
      </c>
      <c r="B2470" s="15"/>
      <c r="C2470" s="15"/>
      <c r="D2470" s="15"/>
      <c r="E2470" s="15"/>
      <c r="F2470" s="15"/>
      <c r="G2470" s="15"/>
      <c r="H2470" s="15"/>
      <c r="I2470" s="15"/>
      <c r="J2470" s="15"/>
      <c r="K2470" s="15"/>
      <c r="L2470" s="15"/>
      <c r="M2470" s="15"/>
      <c r="N2470" s="15"/>
      <c r="O2470" s="15"/>
    </row>
    <row r="2471" customFormat="false" ht="22.5" hidden="false" customHeight="true" outlineLevel="0" collapsed="false">
      <c r="A2471" s="15" t="s">
        <v>2494</v>
      </c>
      <c r="B2471" s="15"/>
      <c r="C2471" s="15"/>
      <c r="D2471" s="15"/>
      <c r="E2471" s="15"/>
      <c r="F2471" s="15"/>
      <c r="G2471" s="15"/>
      <c r="H2471" s="15"/>
      <c r="I2471" s="15"/>
      <c r="J2471" s="15"/>
      <c r="K2471" s="15"/>
      <c r="L2471" s="15"/>
      <c r="M2471" s="15"/>
      <c r="N2471" s="15"/>
      <c r="O2471" s="15"/>
    </row>
    <row r="2472" customFormat="false" ht="22.5" hidden="false" customHeight="true" outlineLevel="0" collapsed="false">
      <c r="A2472" s="15" t="s">
        <v>2495</v>
      </c>
      <c r="B2472" s="15"/>
      <c r="C2472" s="15"/>
      <c r="D2472" s="15"/>
      <c r="E2472" s="15"/>
      <c r="F2472" s="15"/>
      <c r="G2472" s="15"/>
      <c r="H2472" s="15"/>
      <c r="I2472" s="15"/>
      <c r="J2472" s="15"/>
      <c r="K2472" s="15"/>
      <c r="L2472" s="15"/>
      <c r="M2472" s="15"/>
      <c r="N2472" s="15"/>
      <c r="O2472" s="15"/>
    </row>
    <row r="2473" customFormat="false" ht="22.5" hidden="false" customHeight="true" outlineLevel="0" collapsed="false">
      <c r="A2473" s="15" t="s">
        <v>2496</v>
      </c>
      <c r="B2473" s="15"/>
      <c r="C2473" s="15"/>
      <c r="D2473" s="15"/>
      <c r="E2473" s="15"/>
      <c r="F2473" s="15"/>
      <c r="G2473" s="15"/>
      <c r="H2473" s="15"/>
      <c r="I2473" s="15"/>
      <c r="J2473" s="15"/>
      <c r="K2473" s="15"/>
      <c r="L2473" s="15"/>
      <c r="M2473" s="15"/>
      <c r="N2473" s="15"/>
      <c r="O2473" s="15"/>
    </row>
    <row r="2474" customFormat="false" ht="30.95" hidden="false" customHeight="true" outlineLevel="0" collapsed="false">
      <c r="A2474" s="14" t="s">
        <v>2497</v>
      </c>
      <c r="B2474" s="14"/>
      <c r="C2474" s="14"/>
      <c r="D2474" s="14"/>
      <c r="E2474" s="14"/>
      <c r="F2474" s="14"/>
      <c r="G2474" s="14"/>
      <c r="H2474" s="14"/>
      <c r="I2474" s="14"/>
      <c r="J2474" s="14"/>
      <c r="K2474" s="14"/>
      <c r="L2474" s="14"/>
      <c r="M2474" s="14"/>
      <c r="N2474" s="14"/>
      <c r="O2474" s="14"/>
    </row>
    <row r="2475" customFormat="false" ht="27.75" hidden="false" customHeight="true" outlineLevel="0" collapsed="false">
      <c r="A2475" s="17" t="n">
        <v>31206018</v>
      </c>
      <c r="B2475" s="17" t="s">
        <v>2498</v>
      </c>
      <c r="C2475" s="23" t="n">
        <v>1</v>
      </c>
      <c r="D2475" s="25" t="s">
        <v>310</v>
      </c>
      <c r="E2475" s="19"/>
      <c r="F2475" s="21" t="n">
        <v>1</v>
      </c>
      <c r="G2475" s="21" t="n">
        <v>2</v>
      </c>
      <c r="H2475" s="21"/>
      <c r="I2475" s="21"/>
      <c r="J2475" s="21"/>
      <c r="K2475" s="22" t="n">
        <f aca="false">INDEX('Porte Honorário'!B:D,MATCH(TabJud!D2475,'Porte Honorário'!A:A,0),1)</f>
        <v>802.86</v>
      </c>
      <c r="L2475" s="22" t="n">
        <f aca="false">ROUND(C2475*K2475,2)</f>
        <v>802.86</v>
      </c>
      <c r="M2475" s="22" t="n">
        <f aca="false">IF(E2475&gt;0,ROUND(E2475*'UCO e Filme'!$A$2,2),0)</f>
        <v>0</v>
      </c>
      <c r="N2475" s="22" t="n">
        <f aca="false">IF(I2475&gt;0,ROUND(I2475*'UCO e Filme'!$A$11,2),0)</f>
        <v>0</v>
      </c>
      <c r="O2475" s="22" t="n">
        <f aca="false">ROUND(L2475+M2475+N2475,2)</f>
        <v>802.86</v>
      </c>
    </row>
    <row r="2476" customFormat="false" ht="11.25" hidden="false" customHeight="true" outlineLevel="0" collapsed="false">
      <c r="A2476" s="17" t="n">
        <v>31206026</v>
      </c>
      <c r="B2476" s="17" t="s">
        <v>2499</v>
      </c>
      <c r="C2476" s="23" t="n">
        <v>1</v>
      </c>
      <c r="D2476" s="25" t="s">
        <v>385</v>
      </c>
      <c r="E2476" s="19"/>
      <c r="F2476" s="21" t="n">
        <v>1</v>
      </c>
      <c r="G2476" s="21" t="n">
        <v>4</v>
      </c>
      <c r="H2476" s="21"/>
      <c r="I2476" s="21"/>
      <c r="J2476" s="21"/>
      <c r="K2476" s="22" t="n">
        <f aca="false">INDEX('Porte Honorário'!B:D,MATCH(TabJud!D2476,'Porte Honorário'!A:A,0),1)</f>
        <v>766.81</v>
      </c>
      <c r="L2476" s="22" t="n">
        <f aca="false">ROUND(C2476*K2476,2)</f>
        <v>766.81</v>
      </c>
      <c r="M2476" s="22" t="n">
        <f aca="false">IF(E2476&gt;0,ROUND(E2476*'UCO e Filme'!$A$2,2),0)</f>
        <v>0</v>
      </c>
      <c r="N2476" s="22" t="n">
        <f aca="false">IF(I2476&gt;0,ROUND(I2476*'UCO e Filme'!$A$11,2),0)</f>
        <v>0</v>
      </c>
      <c r="O2476" s="22" t="n">
        <f aca="false">ROUND(L2476+M2476+N2476,2)</f>
        <v>766.81</v>
      </c>
    </row>
    <row r="2477" customFormat="false" ht="11.25" hidden="false" customHeight="true" outlineLevel="0" collapsed="false">
      <c r="A2477" s="17" t="n">
        <v>31206034</v>
      </c>
      <c r="B2477" s="17" t="s">
        <v>2500</v>
      </c>
      <c r="C2477" s="23" t="n">
        <v>1</v>
      </c>
      <c r="D2477" s="25" t="s">
        <v>103</v>
      </c>
      <c r="E2477" s="19"/>
      <c r="F2477" s="21"/>
      <c r="G2477" s="21" t="n">
        <v>1</v>
      </c>
      <c r="H2477" s="21"/>
      <c r="I2477" s="21"/>
      <c r="J2477" s="21"/>
      <c r="K2477" s="22" t="n">
        <f aca="false">INDEX('Porte Honorário'!B:D,MATCH(TabJud!D2477,'Porte Honorário'!A:A,0),1)</f>
        <v>183.5</v>
      </c>
      <c r="L2477" s="22" t="n">
        <f aca="false">ROUND(C2477*K2477,2)</f>
        <v>183.5</v>
      </c>
      <c r="M2477" s="22" t="n">
        <f aca="false">IF(E2477&gt;0,ROUND(E2477*'UCO e Filme'!$A$2,2),0)</f>
        <v>0</v>
      </c>
      <c r="N2477" s="22" t="n">
        <f aca="false">IF(I2477&gt;0,ROUND(I2477*'UCO e Filme'!$A$11,2),0)</f>
        <v>0</v>
      </c>
      <c r="O2477" s="22" t="n">
        <f aca="false">ROUND(L2477+M2477+N2477,2)</f>
        <v>183.5</v>
      </c>
    </row>
    <row r="2478" customFormat="false" ht="11.25" hidden="false" customHeight="true" outlineLevel="0" collapsed="false">
      <c r="A2478" s="17" t="n">
        <v>31206042</v>
      </c>
      <c r="B2478" s="17" t="s">
        <v>2501</v>
      </c>
      <c r="C2478" s="23" t="n">
        <v>1</v>
      </c>
      <c r="D2478" s="25" t="s">
        <v>310</v>
      </c>
      <c r="E2478" s="19"/>
      <c r="F2478" s="21" t="n">
        <v>1</v>
      </c>
      <c r="G2478" s="21" t="n">
        <v>3</v>
      </c>
      <c r="H2478" s="21"/>
      <c r="I2478" s="21"/>
      <c r="J2478" s="21"/>
      <c r="K2478" s="22" t="n">
        <f aca="false">INDEX('Porte Honorário'!B:D,MATCH(TabJud!D2478,'Porte Honorário'!A:A,0),1)</f>
        <v>802.86</v>
      </c>
      <c r="L2478" s="22" t="n">
        <f aca="false">ROUND(C2478*K2478,2)</f>
        <v>802.86</v>
      </c>
      <c r="M2478" s="22" t="n">
        <f aca="false">IF(E2478&gt;0,ROUND(E2478*'UCO e Filme'!$A$2,2),0)</f>
        <v>0</v>
      </c>
      <c r="N2478" s="22" t="n">
        <f aca="false">IF(I2478&gt;0,ROUND(I2478*'UCO e Filme'!$A$11,2),0)</f>
        <v>0</v>
      </c>
      <c r="O2478" s="22" t="n">
        <f aca="false">ROUND(L2478+M2478+N2478,2)</f>
        <v>802.86</v>
      </c>
    </row>
    <row r="2479" customFormat="false" ht="11.25" hidden="false" customHeight="true" outlineLevel="0" collapsed="false">
      <c r="A2479" s="17" t="n">
        <v>31206050</v>
      </c>
      <c r="B2479" s="17" t="s">
        <v>2502</v>
      </c>
      <c r="C2479" s="23" t="n">
        <v>1</v>
      </c>
      <c r="D2479" s="25" t="s">
        <v>82</v>
      </c>
      <c r="E2479" s="19"/>
      <c r="F2479" s="21"/>
      <c r="G2479" s="21" t="n">
        <v>1</v>
      </c>
      <c r="H2479" s="21"/>
      <c r="I2479" s="21"/>
      <c r="J2479" s="21"/>
      <c r="K2479" s="22" t="n">
        <f aca="false">INDEX('Porte Honorário'!B:D,MATCH(TabJud!D2479,'Porte Honorário'!A:A,0),1)</f>
        <v>88.48</v>
      </c>
      <c r="L2479" s="22" t="n">
        <f aca="false">ROUND(C2479*K2479,2)</f>
        <v>88.48</v>
      </c>
      <c r="M2479" s="22" t="n">
        <f aca="false">IF(E2479&gt;0,ROUND(E2479*'UCO e Filme'!$A$2,2),0)</f>
        <v>0</v>
      </c>
      <c r="N2479" s="22" t="n">
        <f aca="false">IF(I2479&gt;0,ROUND(I2479*'UCO e Filme'!$A$11,2),0)</f>
        <v>0</v>
      </c>
      <c r="O2479" s="22" t="n">
        <f aca="false">ROUND(L2479+M2479+N2479,2)</f>
        <v>88.48</v>
      </c>
    </row>
    <row r="2480" customFormat="false" ht="11.25" hidden="false" customHeight="true" outlineLevel="0" collapsed="false">
      <c r="A2480" s="17" t="n">
        <v>31206069</v>
      </c>
      <c r="B2480" s="17" t="s">
        <v>2503</v>
      </c>
      <c r="C2480" s="23" t="n">
        <v>1</v>
      </c>
      <c r="D2480" s="25" t="s">
        <v>449</v>
      </c>
      <c r="E2480" s="19"/>
      <c r="F2480" s="21" t="n">
        <v>1</v>
      </c>
      <c r="G2480" s="21" t="n">
        <v>4</v>
      </c>
      <c r="H2480" s="21"/>
      <c r="I2480" s="21"/>
      <c r="J2480" s="21"/>
      <c r="K2480" s="22" t="n">
        <f aca="false">INDEX('Porte Honorário'!B:D,MATCH(TabJud!D2480,'Porte Honorário'!A:A,0),1)</f>
        <v>1171.51</v>
      </c>
      <c r="L2480" s="22" t="n">
        <f aca="false">ROUND(C2480*K2480,2)</f>
        <v>1171.51</v>
      </c>
      <c r="M2480" s="22" t="n">
        <f aca="false">IF(E2480&gt;0,ROUND(E2480*'UCO e Filme'!$A$2,2),0)</f>
        <v>0</v>
      </c>
      <c r="N2480" s="22" t="n">
        <f aca="false">IF(I2480&gt;0,ROUND(I2480*'UCO e Filme'!$A$11,2),0)</f>
        <v>0</v>
      </c>
      <c r="O2480" s="22" t="n">
        <f aca="false">ROUND(L2480+M2480+N2480,2)</f>
        <v>1171.51</v>
      </c>
    </row>
    <row r="2481" customFormat="false" ht="11.25" hidden="false" customHeight="true" outlineLevel="0" collapsed="false">
      <c r="A2481" s="17" t="n">
        <v>31206077</v>
      </c>
      <c r="B2481" s="17" t="s">
        <v>2504</v>
      </c>
      <c r="C2481" s="23" t="n">
        <v>1</v>
      </c>
      <c r="D2481" s="25" t="s">
        <v>436</v>
      </c>
      <c r="E2481" s="19"/>
      <c r="F2481" s="21" t="n">
        <v>1</v>
      </c>
      <c r="G2481" s="21" t="n">
        <v>4</v>
      </c>
      <c r="H2481" s="21"/>
      <c r="I2481" s="21"/>
      <c r="J2481" s="21"/>
      <c r="K2481" s="22" t="n">
        <f aca="false">INDEX('Porte Honorário'!B:D,MATCH(TabJud!D2481,'Porte Honorário'!A:A,0),1)</f>
        <v>1269.81</v>
      </c>
      <c r="L2481" s="22" t="n">
        <f aca="false">ROUND(C2481*K2481,2)</f>
        <v>1269.81</v>
      </c>
      <c r="M2481" s="22" t="n">
        <f aca="false">IF(E2481&gt;0,ROUND(E2481*'UCO e Filme'!$A$2,2),0)</f>
        <v>0</v>
      </c>
      <c r="N2481" s="22" t="n">
        <f aca="false">IF(I2481&gt;0,ROUND(I2481*'UCO e Filme'!$A$11,2),0)</f>
        <v>0</v>
      </c>
      <c r="O2481" s="22" t="n">
        <f aca="false">ROUND(L2481+M2481+N2481,2)</f>
        <v>1269.81</v>
      </c>
    </row>
    <row r="2482" customFormat="false" ht="11.25" hidden="false" customHeight="true" outlineLevel="0" collapsed="false">
      <c r="A2482" s="17" t="n">
        <v>31206085</v>
      </c>
      <c r="B2482" s="17" t="s">
        <v>2505</v>
      </c>
      <c r="C2482" s="23" t="n">
        <v>1</v>
      </c>
      <c r="D2482" s="25" t="s">
        <v>490</v>
      </c>
      <c r="E2482" s="19"/>
      <c r="F2482" s="21" t="n">
        <v>2</v>
      </c>
      <c r="G2482" s="21" t="n">
        <v>4</v>
      </c>
      <c r="H2482" s="21"/>
      <c r="I2482" s="21"/>
      <c r="J2482" s="21"/>
      <c r="K2482" s="22" t="n">
        <f aca="false">INDEX('Porte Honorário'!B:D,MATCH(TabJud!D2482,'Porte Honorário'!A:A,0),1)</f>
        <v>1409.1</v>
      </c>
      <c r="L2482" s="22" t="n">
        <f aca="false">ROUND(C2482*K2482,2)</f>
        <v>1409.1</v>
      </c>
      <c r="M2482" s="22" t="n">
        <f aca="false">IF(E2482&gt;0,ROUND(E2482*'UCO e Filme'!$A$2,2),0)</f>
        <v>0</v>
      </c>
      <c r="N2482" s="22" t="n">
        <f aca="false">IF(I2482&gt;0,ROUND(I2482*'UCO e Filme'!$A$11,2),0)</f>
        <v>0</v>
      </c>
      <c r="O2482" s="22" t="n">
        <f aca="false">ROUND(L2482+M2482+N2482,2)</f>
        <v>1409.1</v>
      </c>
    </row>
    <row r="2483" customFormat="false" ht="11.25" hidden="false" customHeight="true" outlineLevel="0" collapsed="false">
      <c r="A2483" s="17" t="n">
        <v>31206093</v>
      </c>
      <c r="B2483" s="17" t="s">
        <v>2506</v>
      </c>
      <c r="C2483" s="23" t="n">
        <v>1</v>
      </c>
      <c r="D2483" s="25" t="s">
        <v>337</v>
      </c>
      <c r="E2483" s="19"/>
      <c r="F2483" s="21" t="n">
        <v>1</v>
      </c>
      <c r="G2483" s="21" t="n">
        <v>3</v>
      </c>
      <c r="H2483" s="21"/>
      <c r="I2483" s="21"/>
      <c r="J2483" s="21"/>
      <c r="K2483" s="22" t="n">
        <f aca="false">INDEX('Porte Honorário'!B:D,MATCH(TabJud!D2483,'Porte Honorário'!A:A,0),1)</f>
        <v>417.82</v>
      </c>
      <c r="L2483" s="22" t="n">
        <f aca="false">ROUND(C2483*K2483,2)</f>
        <v>417.82</v>
      </c>
      <c r="M2483" s="22" t="n">
        <f aca="false">IF(E2483&gt;0,ROUND(E2483*'UCO e Filme'!$A$2,2),0)</f>
        <v>0</v>
      </c>
      <c r="N2483" s="22" t="n">
        <f aca="false">IF(I2483&gt;0,ROUND(I2483*'UCO e Filme'!$A$11,2),0)</f>
        <v>0</v>
      </c>
      <c r="O2483" s="22" t="n">
        <f aca="false">ROUND(L2483+M2483+N2483,2)</f>
        <v>417.82</v>
      </c>
    </row>
    <row r="2484" customFormat="false" ht="11.25" hidden="false" customHeight="true" outlineLevel="0" collapsed="false">
      <c r="A2484" s="17" t="n">
        <v>31206107</v>
      </c>
      <c r="B2484" s="17" t="s">
        <v>2507</v>
      </c>
      <c r="C2484" s="23" t="n">
        <v>1</v>
      </c>
      <c r="D2484" s="25" t="s">
        <v>343</v>
      </c>
      <c r="E2484" s="19"/>
      <c r="F2484" s="21" t="n">
        <v>1</v>
      </c>
      <c r="G2484" s="21" t="n">
        <v>4</v>
      </c>
      <c r="H2484" s="21"/>
      <c r="I2484" s="21"/>
      <c r="J2484" s="21"/>
      <c r="K2484" s="22" t="n">
        <f aca="false">INDEX('Porte Honorário'!B:D,MATCH(TabJud!D2484,'Porte Honorário'!A:A,0),1)</f>
        <v>909.36</v>
      </c>
      <c r="L2484" s="22" t="n">
        <f aca="false">ROUND(C2484*K2484,2)</f>
        <v>909.36</v>
      </c>
      <c r="M2484" s="22" t="n">
        <f aca="false">IF(E2484&gt;0,ROUND(E2484*'UCO e Filme'!$A$2,2),0)</f>
        <v>0</v>
      </c>
      <c r="N2484" s="22" t="n">
        <f aca="false">IF(I2484&gt;0,ROUND(I2484*'UCO e Filme'!$A$11,2),0)</f>
        <v>0</v>
      </c>
      <c r="O2484" s="22" t="n">
        <f aca="false">ROUND(L2484+M2484+N2484,2)</f>
        <v>909.36</v>
      </c>
    </row>
    <row r="2485" customFormat="false" ht="11.25" hidden="false" customHeight="true" outlineLevel="0" collapsed="false">
      <c r="A2485" s="17" t="n">
        <v>31206115</v>
      </c>
      <c r="B2485" s="17" t="s">
        <v>2508</v>
      </c>
      <c r="C2485" s="23" t="n">
        <v>1</v>
      </c>
      <c r="D2485" s="25" t="s">
        <v>339</v>
      </c>
      <c r="E2485" s="19"/>
      <c r="F2485" s="21" t="n">
        <v>1</v>
      </c>
      <c r="G2485" s="21" t="n">
        <v>4</v>
      </c>
      <c r="H2485" s="21"/>
      <c r="I2485" s="21"/>
      <c r="J2485" s="21"/>
      <c r="K2485" s="22" t="n">
        <f aca="false">INDEX('Porte Honorário'!B:D,MATCH(TabJud!D2485,'Porte Honorário'!A:A,0),1)</f>
        <v>991.29</v>
      </c>
      <c r="L2485" s="22" t="n">
        <f aca="false">ROUND(C2485*K2485,2)</f>
        <v>991.29</v>
      </c>
      <c r="M2485" s="22" t="n">
        <f aca="false">IF(E2485&gt;0,ROUND(E2485*'UCO e Filme'!$A$2,2),0)</f>
        <v>0</v>
      </c>
      <c r="N2485" s="22" t="n">
        <f aca="false">IF(I2485&gt;0,ROUND(I2485*'UCO e Filme'!$A$11,2),0)</f>
        <v>0</v>
      </c>
      <c r="O2485" s="22" t="n">
        <f aca="false">ROUND(L2485+M2485+N2485,2)</f>
        <v>991.29</v>
      </c>
    </row>
    <row r="2486" customFormat="false" ht="11.25" hidden="false" customHeight="true" outlineLevel="0" collapsed="false">
      <c r="A2486" s="17" t="n">
        <v>31206123</v>
      </c>
      <c r="B2486" s="17" t="s">
        <v>2509</v>
      </c>
      <c r="C2486" s="23" t="n">
        <v>1</v>
      </c>
      <c r="D2486" s="25" t="s">
        <v>436</v>
      </c>
      <c r="E2486" s="19"/>
      <c r="F2486" s="21" t="n">
        <v>1</v>
      </c>
      <c r="G2486" s="21" t="n">
        <v>4</v>
      </c>
      <c r="H2486" s="21"/>
      <c r="I2486" s="21"/>
      <c r="J2486" s="21"/>
      <c r="K2486" s="22" t="n">
        <f aca="false">INDEX('Porte Honorário'!B:D,MATCH(TabJud!D2486,'Porte Honorário'!A:A,0),1)</f>
        <v>1269.81</v>
      </c>
      <c r="L2486" s="22" t="n">
        <f aca="false">ROUND(C2486*K2486,2)</f>
        <v>1269.81</v>
      </c>
      <c r="M2486" s="22" t="n">
        <f aca="false">IF(E2486&gt;0,ROUND(E2486*'UCO e Filme'!$A$2,2),0)</f>
        <v>0</v>
      </c>
      <c r="N2486" s="22" t="n">
        <f aca="false">IF(I2486&gt;0,ROUND(I2486*'UCO e Filme'!$A$11,2),0)</f>
        <v>0</v>
      </c>
      <c r="O2486" s="22" t="n">
        <f aca="false">ROUND(L2486+M2486+N2486,2)</f>
        <v>1269.81</v>
      </c>
    </row>
    <row r="2487" customFormat="false" ht="11.25" hidden="false" customHeight="true" outlineLevel="0" collapsed="false">
      <c r="A2487" s="17" t="n">
        <v>31206140</v>
      </c>
      <c r="B2487" s="17" t="s">
        <v>2510</v>
      </c>
      <c r="C2487" s="23" t="n">
        <v>1</v>
      </c>
      <c r="D2487" s="25" t="s">
        <v>337</v>
      </c>
      <c r="E2487" s="19"/>
      <c r="F2487" s="21" t="n">
        <v>1</v>
      </c>
      <c r="G2487" s="21" t="n">
        <v>4</v>
      </c>
      <c r="H2487" s="21"/>
      <c r="I2487" s="21"/>
      <c r="J2487" s="21"/>
      <c r="K2487" s="22" t="n">
        <f aca="false">INDEX('Porte Honorário'!B:D,MATCH(TabJud!D2487,'Porte Honorário'!A:A,0),1)</f>
        <v>417.82</v>
      </c>
      <c r="L2487" s="22" t="n">
        <f aca="false">ROUND(C2487*K2487,2)</f>
        <v>417.82</v>
      </c>
      <c r="M2487" s="22" t="n">
        <f aca="false">IF(E2487&gt;0,ROUND(E2487*'UCO e Filme'!$A$2,2),0)</f>
        <v>0</v>
      </c>
      <c r="N2487" s="22" t="n">
        <f aca="false">IF(I2487&gt;0,ROUND(I2487*'UCO e Filme'!$A$11,2),0)</f>
        <v>0</v>
      </c>
      <c r="O2487" s="22" t="n">
        <f aca="false">ROUND(L2487+M2487+N2487,2)</f>
        <v>417.82</v>
      </c>
    </row>
    <row r="2488" customFormat="false" ht="11.25" hidden="false" customHeight="true" outlineLevel="0" collapsed="false">
      <c r="A2488" s="17" t="n">
        <v>31206158</v>
      </c>
      <c r="B2488" s="17" t="s">
        <v>2511</v>
      </c>
      <c r="C2488" s="23" t="n">
        <v>1</v>
      </c>
      <c r="D2488" s="25" t="s">
        <v>339</v>
      </c>
      <c r="E2488" s="19"/>
      <c r="F2488" s="21" t="n">
        <v>2</v>
      </c>
      <c r="G2488" s="21" t="n">
        <v>4</v>
      </c>
      <c r="H2488" s="21"/>
      <c r="I2488" s="21"/>
      <c r="J2488" s="21"/>
      <c r="K2488" s="22" t="n">
        <f aca="false">INDEX('Porte Honorário'!B:D,MATCH(TabJud!D2488,'Porte Honorário'!A:A,0),1)</f>
        <v>991.29</v>
      </c>
      <c r="L2488" s="22" t="n">
        <f aca="false">ROUND(C2488*K2488,2)</f>
        <v>991.29</v>
      </c>
      <c r="M2488" s="22" t="n">
        <f aca="false">IF(E2488&gt;0,ROUND(E2488*'UCO e Filme'!$A$2,2),0)</f>
        <v>0</v>
      </c>
      <c r="N2488" s="22" t="n">
        <f aca="false">IF(I2488&gt;0,ROUND(I2488*'UCO e Filme'!$A$11,2),0)</f>
        <v>0</v>
      </c>
      <c r="O2488" s="22" t="n">
        <f aca="false">ROUND(L2488+M2488+N2488,2)</f>
        <v>991.29</v>
      </c>
    </row>
    <row r="2489" customFormat="false" ht="11.25" hidden="false" customHeight="true" outlineLevel="0" collapsed="false">
      <c r="A2489" s="17" t="n">
        <v>31206166</v>
      </c>
      <c r="B2489" s="17" t="s">
        <v>2512</v>
      </c>
      <c r="C2489" s="23" t="n">
        <v>1</v>
      </c>
      <c r="D2489" s="25" t="s">
        <v>339</v>
      </c>
      <c r="E2489" s="19"/>
      <c r="F2489" s="21" t="n">
        <v>2</v>
      </c>
      <c r="G2489" s="21" t="n">
        <v>6</v>
      </c>
      <c r="H2489" s="21"/>
      <c r="I2489" s="21"/>
      <c r="J2489" s="21"/>
      <c r="K2489" s="22" t="n">
        <f aca="false">INDEX('Porte Honorário'!B:D,MATCH(TabJud!D2489,'Porte Honorário'!A:A,0),1)</f>
        <v>991.29</v>
      </c>
      <c r="L2489" s="22" t="n">
        <f aca="false">ROUND(C2489*K2489,2)</f>
        <v>991.29</v>
      </c>
      <c r="M2489" s="22" t="n">
        <f aca="false">IF(E2489&gt;0,ROUND(E2489*'UCO e Filme'!$A$2,2),0)</f>
        <v>0</v>
      </c>
      <c r="N2489" s="22" t="n">
        <f aca="false">IF(I2489&gt;0,ROUND(I2489*'UCO e Filme'!$A$11,2),0)</f>
        <v>0</v>
      </c>
      <c r="O2489" s="22" t="n">
        <f aca="false">ROUND(L2489+M2489+N2489,2)</f>
        <v>991.29</v>
      </c>
    </row>
    <row r="2490" customFormat="false" ht="11.25" hidden="false" customHeight="true" outlineLevel="0" collapsed="false">
      <c r="A2490" s="17" t="n">
        <v>31206174</v>
      </c>
      <c r="B2490" s="17" t="s">
        <v>2513</v>
      </c>
      <c r="C2490" s="23" t="n">
        <v>1</v>
      </c>
      <c r="D2490" s="25" t="s">
        <v>103</v>
      </c>
      <c r="E2490" s="19"/>
      <c r="F2490" s="21"/>
      <c r="G2490" s="21" t="n">
        <v>2</v>
      </c>
      <c r="H2490" s="21"/>
      <c r="I2490" s="21"/>
      <c r="J2490" s="21"/>
      <c r="K2490" s="22" t="n">
        <f aca="false">INDEX('Porte Honorário'!B:D,MATCH(TabJud!D2490,'Porte Honorário'!A:A,0),1)</f>
        <v>183.5</v>
      </c>
      <c r="L2490" s="22" t="n">
        <f aca="false">ROUND(C2490*K2490,2)</f>
        <v>183.5</v>
      </c>
      <c r="M2490" s="22" t="n">
        <f aca="false">IF(E2490&gt;0,ROUND(E2490*'UCO e Filme'!$A$2,2),0)</f>
        <v>0</v>
      </c>
      <c r="N2490" s="22" t="n">
        <f aca="false">IF(I2490&gt;0,ROUND(I2490*'UCO e Filme'!$A$11,2),0)</f>
        <v>0</v>
      </c>
      <c r="O2490" s="22" t="n">
        <f aca="false">ROUND(L2490+M2490+N2490,2)</f>
        <v>183.5</v>
      </c>
    </row>
    <row r="2491" customFormat="false" ht="11.25" hidden="false" customHeight="true" outlineLevel="0" collapsed="false">
      <c r="A2491" s="17" t="n">
        <v>31206182</v>
      </c>
      <c r="B2491" s="17" t="s">
        <v>2514</v>
      </c>
      <c r="C2491" s="23" t="n">
        <v>1</v>
      </c>
      <c r="D2491" s="25" t="s">
        <v>339</v>
      </c>
      <c r="E2491" s="19"/>
      <c r="F2491" s="21" t="n">
        <v>1</v>
      </c>
      <c r="G2491" s="21" t="n">
        <v>4</v>
      </c>
      <c r="H2491" s="21"/>
      <c r="I2491" s="21"/>
      <c r="J2491" s="21"/>
      <c r="K2491" s="22" t="n">
        <f aca="false">INDEX('Porte Honorário'!B:D,MATCH(TabJud!D2491,'Porte Honorário'!A:A,0),1)</f>
        <v>991.29</v>
      </c>
      <c r="L2491" s="22" t="n">
        <f aca="false">ROUND(C2491*K2491,2)</f>
        <v>991.29</v>
      </c>
      <c r="M2491" s="22" t="n">
        <f aca="false">IF(E2491&gt;0,ROUND(E2491*'UCO e Filme'!$A$2,2),0)</f>
        <v>0</v>
      </c>
      <c r="N2491" s="22" t="n">
        <f aca="false">IF(I2491&gt;0,ROUND(I2491*'UCO e Filme'!$A$11,2),0)</f>
        <v>0</v>
      </c>
      <c r="O2491" s="22" t="n">
        <f aca="false">ROUND(L2491+M2491+N2491,2)</f>
        <v>991.29</v>
      </c>
    </row>
    <row r="2492" customFormat="false" ht="11.25" hidden="false" customHeight="true" outlineLevel="0" collapsed="false">
      <c r="A2492" s="17" t="n">
        <v>31206190</v>
      </c>
      <c r="B2492" s="17" t="s">
        <v>2515</v>
      </c>
      <c r="C2492" s="23" t="n">
        <v>1</v>
      </c>
      <c r="D2492" s="25" t="s">
        <v>310</v>
      </c>
      <c r="E2492" s="19"/>
      <c r="F2492" s="21" t="n">
        <v>2</v>
      </c>
      <c r="G2492" s="21" t="n">
        <v>5</v>
      </c>
      <c r="H2492" s="21"/>
      <c r="I2492" s="21"/>
      <c r="J2492" s="21"/>
      <c r="K2492" s="22" t="n">
        <f aca="false">INDEX('Porte Honorário'!B:D,MATCH(TabJud!D2492,'Porte Honorário'!A:A,0),1)</f>
        <v>802.86</v>
      </c>
      <c r="L2492" s="22" t="n">
        <f aca="false">ROUND(C2492*K2492,2)</f>
        <v>802.86</v>
      </c>
      <c r="M2492" s="22" t="n">
        <f aca="false">IF(E2492&gt;0,ROUND(E2492*'UCO e Filme'!$A$2,2),0)</f>
        <v>0</v>
      </c>
      <c r="N2492" s="22" t="n">
        <f aca="false">IF(I2492&gt;0,ROUND(I2492*'UCO e Filme'!$A$11,2),0)</f>
        <v>0</v>
      </c>
      <c r="O2492" s="22" t="n">
        <f aca="false">ROUND(L2492+M2492+N2492,2)</f>
        <v>802.86</v>
      </c>
    </row>
    <row r="2493" customFormat="false" ht="11.25" hidden="false" customHeight="true" outlineLevel="0" collapsed="false">
      <c r="A2493" s="17" t="n">
        <v>31206204</v>
      </c>
      <c r="B2493" s="17" t="s">
        <v>2516</v>
      </c>
      <c r="C2493" s="23" t="n">
        <v>1</v>
      </c>
      <c r="D2493" s="25" t="s">
        <v>385</v>
      </c>
      <c r="E2493" s="19"/>
      <c r="F2493" s="21" t="n">
        <v>1</v>
      </c>
      <c r="G2493" s="21" t="n">
        <v>4</v>
      </c>
      <c r="H2493" s="21"/>
      <c r="I2493" s="21"/>
      <c r="J2493" s="21"/>
      <c r="K2493" s="22" t="n">
        <f aca="false">INDEX('Porte Honorário'!B:D,MATCH(TabJud!D2493,'Porte Honorário'!A:A,0),1)</f>
        <v>766.81</v>
      </c>
      <c r="L2493" s="22" t="n">
        <f aca="false">ROUND(C2493*K2493,2)</f>
        <v>766.81</v>
      </c>
      <c r="M2493" s="22" t="n">
        <f aca="false">IF(E2493&gt;0,ROUND(E2493*'UCO e Filme'!$A$2,2),0)</f>
        <v>0</v>
      </c>
      <c r="N2493" s="22" t="n">
        <f aca="false">IF(I2493&gt;0,ROUND(I2493*'UCO e Filme'!$A$11,2),0)</f>
        <v>0</v>
      </c>
      <c r="O2493" s="22" t="n">
        <f aca="false">ROUND(L2493+M2493+N2493,2)</f>
        <v>766.81</v>
      </c>
    </row>
    <row r="2494" customFormat="false" ht="11.25" hidden="false" customHeight="true" outlineLevel="0" collapsed="false">
      <c r="A2494" s="17" t="n">
        <v>31206212</v>
      </c>
      <c r="B2494" s="17" t="s">
        <v>2517</v>
      </c>
      <c r="C2494" s="23" t="n">
        <v>1</v>
      </c>
      <c r="D2494" s="25" t="s">
        <v>103</v>
      </c>
      <c r="E2494" s="19"/>
      <c r="F2494" s="21" t="n">
        <v>1</v>
      </c>
      <c r="G2494" s="21" t="n">
        <v>1</v>
      </c>
      <c r="H2494" s="21"/>
      <c r="I2494" s="21"/>
      <c r="J2494" s="21"/>
      <c r="K2494" s="22" t="n">
        <f aca="false">INDEX('Porte Honorário'!B:D,MATCH(TabJud!D2494,'Porte Honorário'!A:A,0),1)</f>
        <v>183.5</v>
      </c>
      <c r="L2494" s="22" t="n">
        <f aca="false">ROUND(C2494*K2494,2)</f>
        <v>183.5</v>
      </c>
      <c r="M2494" s="22" t="n">
        <f aca="false">IF(E2494&gt;0,ROUND(E2494*'UCO e Filme'!$A$2,2),0)</f>
        <v>0</v>
      </c>
      <c r="N2494" s="22" t="n">
        <f aca="false">IF(I2494&gt;0,ROUND(I2494*'UCO e Filme'!$A$11,2),0)</f>
        <v>0</v>
      </c>
      <c r="O2494" s="22" t="n">
        <f aca="false">ROUND(L2494+M2494+N2494,2)</f>
        <v>183.5</v>
      </c>
    </row>
    <row r="2495" customFormat="false" ht="11.25" hidden="false" customHeight="true" outlineLevel="0" collapsed="false">
      <c r="A2495" s="17" t="n">
        <v>31206220</v>
      </c>
      <c r="B2495" s="17" t="s">
        <v>2518</v>
      </c>
      <c r="C2495" s="23" t="n">
        <v>1</v>
      </c>
      <c r="D2495" s="25" t="s">
        <v>71</v>
      </c>
      <c r="E2495" s="19"/>
      <c r="F2495" s="21" t="n">
        <v>1</v>
      </c>
      <c r="G2495" s="21" t="n">
        <v>2</v>
      </c>
      <c r="H2495" s="21"/>
      <c r="I2495" s="21"/>
      <c r="J2495" s="21"/>
      <c r="K2495" s="22" t="n">
        <f aca="false">INDEX('Porte Honorário'!B:D,MATCH(TabJud!D2495,'Porte Honorário'!A:A,0),1)</f>
        <v>309.68</v>
      </c>
      <c r="L2495" s="22" t="n">
        <f aca="false">ROUND(C2495*K2495,2)</f>
        <v>309.68</v>
      </c>
      <c r="M2495" s="22" t="n">
        <f aca="false">IF(E2495&gt;0,ROUND(E2495*'UCO e Filme'!$A$2,2),0)</f>
        <v>0</v>
      </c>
      <c r="N2495" s="22" t="n">
        <f aca="false">IF(I2495&gt;0,ROUND(I2495*'UCO e Filme'!$A$11,2),0)</f>
        <v>0</v>
      </c>
      <c r="O2495" s="22" t="n">
        <f aca="false">ROUND(L2495+M2495+N2495,2)</f>
        <v>309.68</v>
      </c>
    </row>
    <row r="2496" customFormat="false" ht="11.25" hidden="false" customHeight="true" outlineLevel="0" collapsed="false">
      <c r="A2496" s="17" t="n">
        <v>31206239</v>
      </c>
      <c r="B2496" s="17" t="s">
        <v>2519</v>
      </c>
      <c r="C2496" s="23" t="n">
        <v>1</v>
      </c>
      <c r="D2496" s="25" t="s">
        <v>385</v>
      </c>
      <c r="E2496" s="19"/>
      <c r="F2496" s="21" t="n">
        <v>1</v>
      </c>
      <c r="G2496" s="21" t="n">
        <v>3</v>
      </c>
      <c r="H2496" s="21"/>
      <c r="I2496" s="21"/>
      <c r="J2496" s="21"/>
      <c r="K2496" s="22" t="n">
        <f aca="false">INDEX('Porte Honorário'!B:D,MATCH(TabJud!D2496,'Porte Honorário'!A:A,0),1)</f>
        <v>766.81</v>
      </c>
      <c r="L2496" s="22" t="n">
        <f aca="false">ROUND(C2496*K2496,2)</f>
        <v>766.81</v>
      </c>
      <c r="M2496" s="22" t="n">
        <f aca="false">IF(E2496&gt;0,ROUND(E2496*'UCO e Filme'!$A$2,2),0)</f>
        <v>0</v>
      </c>
      <c r="N2496" s="22" t="n">
        <f aca="false">IF(I2496&gt;0,ROUND(I2496*'UCO e Filme'!$A$11,2),0)</f>
        <v>0</v>
      </c>
      <c r="O2496" s="22" t="n">
        <f aca="false">ROUND(L2496+M2496+N2496,2)</f>
        <v>766.81</v>
      </c>
    </row>
    <row r="2497" customFormat="false" ht="11.25" hidden="false" customHeight="true" outlineLevel="0" collapsed="false">
      <c r="A2497" s="17" t="n">
        <v>31206247</v>
      </c>
      <c r="B2497" s="17" t="s">
        <v>2520</v>
      </c>
      <c r="C2497" s="23" t="n">
        <v>1</v>
      </c>
      <c r="D2497" s="25" t="s">
        <v>310</v>
      </c>
      <c r="E2497" s="19"/>
      <c r="F2497" s="21" t="n">
        <v>1</v>
      </c>
      <c r="G2497" s="21" t="n">
        <v>5</v>
      </c>
      <c r="H2497" s="21"/>
      <c r="I2497" s="21"/>
      <c r="J2497" s="21"/>
      <c r="K2497" s="22" t="n">
        <f aca="false">INDEX('Porte Honorário'!B:D,MATCH(TabJud!D2497,'Porte Honorário'!A:A,0),1)</f>
        <v>802.86</v>
      </c>
      <c r="L2497" s="22" t="n">
        <f aca="false">ROUND(C2497*K2497,2)</f>
        <v>802.86</v>
      </c>
      <c r="M2497" s="22" t="n">
        <f aca="false">IF(E2497&gt;0,ROUND(E2497*'UCO e Filme'!$A$2,2),0)</f>
        <v>0</v>
      </c>
      <c r="N2497" s="22" t="n">
        <f aca="false">IF(I2497&gt;0,ROUND(I2497*'UCO e Filme'!$A$11,2),0)</f>
        <v>0</v>
      </c>
      <c r="O2497" s="22" t="n">
        <f aca="false">ROUND(L2497+M2497+N2497,2)</f>
        <v>802.86</v>
      </c>
    </row>
    <row r="2498" customFormat="false" ht="11.25" hidden="false" customHeight="true" outlineLevel="0" collapsed="false">
      <c r="A2498" s="17" t="n">
        <v>31206255</v>
      </c>
      <c r="B2498" s="17" t="s">
        <v>2521</v>
      </c>
      <c r="C2498" s="23" t="n">
        <v>1</v>
      </c>
      <c r="D2498" s="25" t="s">
        <v>274</v>
      </c>
      <c r="E2498" s="19"/>
      <c r="F2498" s="21" t="n">
        <v>2</v>
      </c>
      <c r="G2498" s="21" t="n">
        <v>6</v>
      </c>
      <c r="H2498" s="21"/>
      <c r="I2498" s="21"/>
      <c r="J2498" s="21"/>
      <c r="K2498" s="22" t="n">
        <f aca="false">INDEX('Porte Honorário'!B:D,MATCH(TabJud!D2498,'Porte Honorário'!A:A,0),1)</f>
        <v>3645.61</v>
      </c>
      <c r="L2498" s="22" t="n">
        <f aca="false">ROUND(C2498*K2498,2)</f>
        <v>3645.61</v>
      </c>
      <c r="M2498" s="22" t="n">
        <f aca="false">IF(E2498&gt;0,ROUND(E2498*'UCO e Filme'!$A$2,2),0)</f>
        <v>0</v>
      </c>
      <c r="N2498" s="22" t="n">
        <f aca="false">IF(I2498&gt;0,ROUND(I2498*'UCO e Filme'!$A$11,2),0)</f>
        <v>0</v>
      </c>
      <c r="O2498" s="22" t="n">
        <f aca="false">ROUND(L2498+M2498+N2498,2)</f>
        <v>3645.61</v>
      </c>
    </row>
    <row r="2499" customFormat="false" ht="11.25" hidden="false" customHeight="true" outlineLevel="0" collapsed="false">
      <c r="A2499" s="17" t="n">
        <v>31206263</v>
      </c>
      <c r="B2499" s="17" t="s">
        <v>2522</v>
      </c>
      <c r="C2499" s="23" t="n">
        <v>1</v>
      </c>
      <c r="D2499" s="25" t="s">
        <v>436</v>
      </c>
      <c r="E2499" s="19"/>
      <c r="F2499" s="21" t="n">
        <v>2</v>
      </c>
      <c r="G2499" s="21" t="n">
        <v>6</v>
      </c>
      <c r="H2499" s="21"/>
      <c r="I2499" s="21"/>
      <c r="J2499" s="21"/>
      <c r="K2499" s="22" t="n">
        <f aca="false">INDEX('Porte Honorário'!B:D,MATCH(TabJud!D2499,'Porte Honorário'!A:A,0),1)</f>
        <v>1269.81</v>
      </c>
      <c r="L2499" s="22" t="n">
        <f aca="false">ROUND(C2499*K2499,2)</f>
        <v>1269.81</v>
      </c>
      <c r="M2499" s="22" t="n">
        <f aca="false">IF(E2499&gt;0,ROUND(E2499*'UCO e Filme'!$A$2,2),0)</f>
        <v>0</v>
      </c>
      <c r="N2499" s="22" t="n">
        <f aca="false">IF(I2499&gt;0,ROUND(I2499*'UCO e Filme'!$A$11,2),0)</f>
        <v>0</v>
      </c>
      <c r="O2499" s="22" t="n">
        <f aca="false">ROUND(L2499+M2499+N2499,2)</f>
        <v>1269.81</v>
      </c>
    </row>
    <row r="2500" customFormat="false" ht="14.45" hidden="false" customHeight="true" outlineLevel="0" collapsed="false">
      <c r="A2500" s="15" t="s">
        <v>2523</v>
      </c>
      <c r="B2500" s="15"/>
      <c r="C2500" s="15"/>
      <c r="D2500" s="15"/>
      <c r="E2500" s="15"/>
      <c r="F2500" s="15"/>
      <c r="G2500" s="15"/>
      <c r="H2500" s="15"/>
      <c r="I2500" s="15"/>
      <c r="J2500" s="15"/>
      <c r="K2500" s="15"/>
      <c r="L2500" s="15"/>
      <c r="M2500" s="15"/>
      <c r="N2500" s="15"/>
      <c r="O2500" s="15"/>
    </row>
    <row r="2501" customFormat="false" ht="22.5" hidden="false" customHeight="true" outlineLevel="0" collapsed="false">
      <c r="A2501" s="15" t="s">
        <v>2437</v>
      </c>
      <c r="B2501" s="15"/>
      <c r="C2501" s="15"/>
      <c r="D2501" s="15"/>
      <c r="E2501" s="15"/>
      <c r="F2501" s="15"/>
      <c r="G2501" s="15"/>
      <c r="H2501" s="15"/>
      <c r="I2501" s="15"/>
      <c r="J2501" s="15"/>
      <c r="K2501" s="15"/>
      <c r="L2501" s="15"/>
      <c r="M2501" s="15"/>
      <c r="N2501" s="15"/>
      <c r="O2501" s="15"/>
    </row>
    <row r="2502" customFormat="false" ht="30.95" hidden="false" customHeight="true" outlineLevel="0" collapsed="false">
      <c r="A2502" s="14" t="s">
        <v>2524</v>
      </c>
      <c r="B2502" s="14"/>
      <c r="C2502" s="14"/>
      <c r="D2502" s="14"/>
      <c r="E2502" s="14"/>
      <c r="F2502" s="14"/>
      <c r="G2502" s="14"/>
      <c r="H2502" s="14"/>
      <c r="I2502" s="14"/>
      <c r="J2502" s="14"/>
      <c r="K2502" s="14"/>
      <c r="L2502" s="14"/>
      <c r="M2502" s="14"/>
      <c r="N2502" s="14"/>
      <c r="O2502" s="14"/>
    </row>
    <row r="2503" customFormat="false" ht="27.75" hidden="false" customHeight="true" outlineLevel="0" collapsed="false">
      <c r="A2503" s="17" t="n">
        <v>31301010</v>
      </c>
      <c r="B2503" s="17" t="s">
        <v>2525</v>
      </c>
      <c r="C2503" s="23" t="n">
        <v>1</v>
      </c>
      <c r="D2503" s="25" t="s">
        <v>251</v>
      </c>
      <c r="E2503" s="19"/>
      <c r="F2503" s="21" t="n">
        <v>1</v>
      </c>
      <c r="G2503" s="21" t="n">
        <v>1</v>
      </c>
      <c r="H2503" s="21"/>
      <c r="I2503" s="21"/>
      <c r="J2503" s="21"/>
      <c r="K2503" s="22" t="n">
        <f aca="false">INDEX('Porte Honorário'!B:D,MATCH(TabJud!D2503,'Porte Honorário'!A:A,0),1)</f>
        <v>275.28</v>
      </c>
      <c r="L2503" s="22" t="n">
        <f aca="false">ROUND(C2503*K2503,2)</f>
        <v>275.28</v>
      </c>
      <c r="M2503" s="22" t="n">
        <f aca="false">IF(E2503&gt;0,ROUND(E2503*'UCO e Filme'!$A$2,2),0)</f>
        <v>0</v>
      </c>
      <c r="N2503" s="22" t="n">
        <f aca="false">IF(I2503&gt;0,ROUND(I2503*'UCO e Filme'!$A$11,2),0)</f>
        <v>0</v>
      </c>
      <c r="O2503" s="22" t="n">
        <f aca="false">ROUND(L2503+M2503+N2503,2)</f>
        <v>275.28</v>
      </c>
    </row>
    <row r="2504" customFormat="false" ht="11.25" hidden="false" customHeight="true" outlineLevel="0" collapsed="false">
      <c r="A2504" s="17" t="n">
        <v>31301029</v>
      </c>
      <c r="B2504" s="17" t="s">
        <v>2526</v>
      </c>
      <c r="C2504" s="23" t="n">
        <v>1</v>
      </c>
      <c r="D2504" s="25" t="s">
        <v>82</v>
      </c>
      <c r="E2504" s="19"/>
      <c r="F2504" s="21"/>
      <c r="G2504" s="21" t="n">
        <v>1</v>
      </c>
      <c r="H2504" s="21"/>
      <c r="I2504" s="21"/>
      <c r="J2504" s="21"/>
      <c r="K2504" s="22" t="n">
        <f aca="false">INDEX('Porte Honorário'!B:D,MATCH(TabJud!D2504,'Porte Honorário'!A:A,0),1)</f>
        <v>88.48</v>
      </c>
      <c r="L2504" s="22" t="n">
        <f aca="false">ROUND(C2504*K2504,2)</f>
        <v>88.48</v>
      </c>
      <c r="M2504" s="22" t="n">
        <f aca="false">IF(E2504&gt;0,ROUND(E2504*'UCO e Filme'!$A$2,2),0)</f>
        <v>0</v>
      </c>
      <c r="N2504" s="22" t="n">
        <f aca="false">IF(I2504&gt;0,ROUND(I2504*'UCO e Filme'!$A$11,2),0)</f>
        <v>0</v>
      </c>
      <c r="O2504" s="22" t="n">
        <f aca="false">ROUND(L2504+M2504+N2504,2)</f>
        <v>88.48</v>
      </c>
    </row>
    <row r="2505" customFormat="false" ht="22.5" hidden="false" customHeight="true" outlineLevel="0" collapsed="false">
      <c r="A2505" s="17" t="n">
        <v>31301037</v>
      </c>
      <c r="B2505" s="17" t="s">
        <v>2527</v>
      </c>
      <c r="C2505" s="23" t="n">
        <v>1</v>
      </c>
      <c r="D2505" s="25" t="s">
        <v>82</v>
      </c>
      <c r="E2505" s="19"/>
      <c r="F2505" s="21"/>
      <c r="G2505" s="21" t="n">
        <v>0</v>
      </c>
      <c r="H2505" s="21"/>
      <c r="I2505" s="21"/>
      <c r="J2505" s="21"/>
      <c r="K2505" s="22" t="n">
        <f aca="false">INDEX('Porte Honorário'!B:D,MATCH(TabJud!D2505,'Porte Honorário'!A:A,0),1)</f>
        <v>88.48</v>
      </c>
      <c r="L2505" s="22" t="n">
        <f aca="false">ROUND(C2505*K2505,2)</f>
        <v>88.48</v>
      </c>
      <c r="M2505" s="22" t="n">
        <f aca="false">IF(E2505&gt;0,ROUND(E2505*'UCO e Filme'!$A$2,2),0)</f>
        <v>0</v>
      </c>
      <c r="N2505" s="22" t="n">
        <f aca="false">IF(I2505&gt;0,ROUND(I2505*'UCO e Filme'!$A$11,2),0)</f>
        <v>0</v>
      </c>
      <c r="O2505" s="22" t="n">
        <f aca="false">ROUND(L2505+M2505+N2505,2)</f>
        <v>88.48</v>
      </c>
    </row>
    <row r="2506" customFormat="false" ht="11.25" hidden="false" customHeight="true" outlineLevel="0" collapsed="false">
      <c r="A2506" s="17" t="n">
        <v>31301045</v>
      </c>
      <c r="B2506" s="17" t="s">
        <v>2528</v>
      </c>
      <c r="C2506" s="23" t="n">
        <v>1</v>
      </c>
      <c r="D2506" s="25" t="s">
        <v>337</v>
      </c>
      <c r="E2506" s="19"/>
      <c r="F2506" s="21" t="n">
        <v>1</v>
      </c>
      <c r="G2506" s="21" t="n">
        <v>1</v>
      </c>
      <c r="H2506" s="21"/>
      <c r="I2506" s="21"/>
      <c r="J2506" s="21"/>
      <c r="K2506" s="22" t="n">
        <f aca="false">INDEX('Porte Honorário'!B:D,MATCH(TabJud!D2506,'Porte Honorário'!A:A,0),1)</f>
        <v>417.82</v>
      </c>
      <c r="L2506" s="22" t="n">
        <f aca="false">ROUND(C2506*K2506,2)</f>
        <v>417.82</v>
      </c>
      <c r="M2506" s="22" t="n">
        <f aca="false">IF(E2506&gt;0,ROUND(E2506*'UCO e Filme'!$A$2,2),0)</f>
        <v>0</v>
      </c>
      <c r="N2506" s="22" t="n">
        <f aca="false">IF(I2506&gt;0,ROUND(I2506*'UCO e Filme'!$A$11,2),0)</f>
        <v>0</v>
      </c>
      <c r="O2506" s="22" t="n">
        <f aca="false">ROUND(L2506+M2506+N2506,2)</f>
        <v>417.82</v>
      </c>
    </row>
    <row r="2507" customFormat="false" ht="11.25" hidden="false" customHeight="true" outlineLevel="0" collapsed="false">
      <c r="A2507" s="17" t="n">
        <v>31301053</v>
      </c>
      <c r="B2507" s="17" t="s">
        <v>2529</v>
      </c>
      <c r="C2507" s="23" t="n">
        <v>1</v>
      </c>
      <c r="D2507" s="25" t="s">
        <v>504</v>
      </c>
      <c r="E2507" s="19"/>
      <c r="F2507" s="21" t="n">
        <v>1</v>
      </c>
      <c r="G2507" s="21" t="n">
        <v>4</v>
      </c>
      <c r="H2507" s="21"/>
      <c r="I2507" s="21"/>
      <c r="J2507" s="21"/>
      <c r="K2507" s="22" t="n">
        <f aca="false">INDEX('Porte Honorário'!B:D,MATCH(TabJud!D2507,'Porte Honorário'!A:A,0),1)</f>
        <v>458.79</v>
      </c>
      <c r="L2507" s="22" t="n">
        <f aca="false">ROUND(C2507*K2507,2)</f>
        <v>458.79</v>
      </c>
      <c r="M2507" s="22" t="n">
        <f aca="false">IF(E2507&gt;0,ROUND(E2507*'UCO e Filme'!$A$2,2),0)</f>
        <v>0</v>
      </c>
      <c r="N2507" s="22" t="n">
        <f aca="false">IF(I2507&gt;0,ROUND(I2507*'UCO e Filme'!$A$11,2),0)</f>
        <v>0</v>
      </c>
      <c r="O2507" s="22" t="n">
        <f aca="false">ROUND(L2507+M2507+N2507,2)</f>
        <v>458.79</v>
      </c>
    </row>
    <row r="2508" customFormat="false" ht="11.25" hidden="false" customHeight="true" outlineLevel="0" collapsed="false">
      <c r="A2508" s="17" t="n">
        <v>31301061</v>
      </c>
      <c r="B2508" s="17" t="s">
        <v>2530</v>
      </c>
      <c r="C2508" s="23" t="n">
        <v>1</v>
      </c>
      <c r="D2508" s="25" t="s">
        <v>343</v>
      </c>
      <c r="E2508" s="19"/>
      <c r="F2508" s="21" t="n">
        <v>2</v>
      </c>
      <c r="G2508" s="21" t="n">
        <v>4</v>
      </c>
      <c r="H2508" s="21"/>
      <c r="I2508" s="21"/>
      <c r="J2508" s="21"/>
      <c r="K2508" s="22" t="n">
        <f aca="false">INDEX('Porte Honorário'!B:D,MATCH(TabJud!D2508,'Porte Honorário'!A:A,0),1)</f>
        <v>909.36</v>
      </c>
      <c r="L2508" s="22" t="n">
        <f aca="false">ROUND(C2508*K2508,2)</f>
        <v>909.36</v>
      </c>
      <c r="M2508" s="22" t="n">
        <f aca="false">IF(E2508&gt;0,ROUND(E2508*'UCO e Filme'!$A$2,2),0)</f>
        <v>0</v>
      </c>
      <c r="N2508" s="22" t="n">
        <f aca="false">IF(I2508&gt;0,ROUND(I2508*'UCO e Filme'!$A$11,2),0)</f>
        <v>0</v>
      </c>
      <c r="O2508" s="22" t="n">
        <f aca="false">ROUND(L2508+M2508+N2508,2)</f>
        <v>909.36</v>
      </c>
    </row>
    <row r="2509" customFormat="false" ht="11.25" hidden="false" customHeight="true" outlineLevel="0" collapsed="false">
      <c r="A2509" s="17" t="n">
        <v>31301070</v>
      </c>
      <c r="B2509" s="17" t="s">
        <v>2531</v>
      </c>
      <c r="C2509" s="23" t="n">
        <v>1</v>
      </c>
      <c r="D2509" s="25" t="s">
        <v>103</v>
      </c>
      <c r="E2509" s="19"/>
      <c r="F2509" s="21" t="n">
        <v>1</v>
      </c>
      <c r="G2509" s="21" t="n">
        <v>1</v>
      </c>
      <c r="H2509" s="21"/>
      <c r="I2509" s="21"/>
      <c r="J2509" s="21"/>
      <c r="K2509" s="22" t="n">
        <f aca="false">INDEX('Porte Honorário'!B:D,MATCH(TabJud!D2509,'Porte Honorário'!A:A,0),1)</f>
        <v>183.5</v>
      </c>
      <c r="L2509" s="22" t="n">
        <f aca="false">ROUND(C2509*K2509,2)</f>
        <v>183.5</v>
      </c>
      <c r="M2509" s="22" t="n">
        <f aca="false">IF(E2509&gt;0,ROUND(E2509*'UCO e Filme'!$A$2,2),0)</f>
        <v>0</v>
      </c>
      <c r="N2509" s="22" t="n">
        <f aca="false">IF(I2509&gt;0,ROUND(I2509*'UCO e Filme'!$A$11,2),0)</f>
        <v>0</v>
      </c>
      <c r="O2509" s="22" t="n">
        <f aca="false">ROUND(L2509+M2509+N2509,2)</f>
        <v>183.5</v>
      </c>
    </row>
    <row r="2510" customFormat="false" ht="11.25" hidden="false" customHeight="true" outlineLevel="0" collapsed="false">
      <c r="A2510" s="17" t="n">
        <v>31301088</v>
      </c>
      <c r="B2510" s="17" t="s">
        <v>2532</v>
      </c>
      <c r="C2510" s="23" t="n">
        <v>1</v>
      </c>
      <c r="D2510" s="25" t="s">
        <v>146</v>
      </c>
      <c r="E2510" s="19"/>
      <c r="F2510" s="21"/>
      <c r="G2510" s="21" t="n">
        <v>3</v>
      </c>
      <c r="H2510" s="21"/>
      <c r="I2510" s="21"/>
      <c r="J2510" s="21"/>
      <c r="K2510" s="22" t="n">
        <f aca="false">INDEX('Porte Honorário'!B:D,MATCH(TabJud!D2510,'Porte Honorário'!A:A,0),1)</f>
        <v>104.87</v>
      </c>
      <c r="L2510" s="22" t="n">
        <f aca="false">ROUND(C2510*K2510,2)</f>
        <v>104.87</v>
      </c>
      <c r="M2510" s="22" t="n">
        <f aca="false">IF(E2510&gt;0,ROUND(E2510*'UCO e Filme'!$A$2,2),0)</f>
        <v>0</v>
      </c>
      <c r="N2510" s="22" t="n">
        <f aca="false">IF(I2510&gt;0,ROUND(I2510*'UCO e Filme'!$A$11,2),0)</f>
        <v>0</v>
      </c>
      <c r="O2510" s="22" t="n">
        <f aca="false">ROUND(L2510+M2510+N2510,2)</f>
        <v>104.87</v>
      </c>
    </row>
    <row r="2511" customFormat="false" ht="11.25" hidden="false" customHeight="true" outlineLevel="0" collapsed="false">
      <c r="A2511" s="17" t="n">
        <v>31301096</v>
      </c>
      <c r="B2511" s="17" t="s">
        <v>2533</v>
      </c>
      <c r="C2511" s="23" t="n">
        <v>1</v>
      </c>
      <c r="D2511" s="25" t="s">
        <v>71</v>
      </c>
      <c r="E2511" s="19"/>
      <c r="F2511" s="21" t="n">
        <v>1</v>
      </c>
      <c r="G2511" s="21" t="n">
        <v>1</v>
      </c>
      <c r="H2511" s="21"/>
      <c r="I2511" s="21"/>
      <c r="J2511" s="21"/>
      <c r="K2511" s="22" t="n">
        <f aca="false">INDEX('Porte Honorário'!B:D,MATCH(TabJud!D2511,'Porte Honorário'!A:A,0),1)</f>
        <v>309.68</v>
      </c>
      <c r="L2511" s="22" t="n">
        <f aca="false">ROUND(C2511*K2511,2)</f>
        <v>309.68</v>
      </c>
      <c r="M2511" s="22" t="n">
        <f aca="false">IF(E2511&gt;0,ROUND(E2511*'UCO e Filme'!$A$2,2),0)</f>
        <v>0</v>
      </c>
      <c r="N2511" s="22" t="n">
        <f aca="false">IF(I2511&gt;0,ROUND(I2511*'UCO e Filme'!$A$11,2),0)</f>
        <v>0</v>
      </c>
      <c r="O2511" s="22" t="n">
        <f aca="false">ROUND(L2511+M2511+N2511,2)</f>
        <v>309.68</v>
      </c>
    </row>
    <row r="2512" customFormat="false" ht="11.25" hidden="false" customHeight="true" outlineLevel="0" collapsed="false">
      <c r="A2512" s="17" t="n">
        <v>31301100</v>
      </c>
      <c r="B2512" s="17" t="s">
        <v>2534</v>
      </c>
      <c r="C2512" s="23" t="n">
        <v>1</v>
      </c>
      <c r="D2512" s="25" t="s">
        <v>82</v>
      </c>
      <c r="E2512" s="19"/>
      <c r="F2512" s="21"/>
      <c r="G2512" s="21" t="n">
        <v>1</v>
      </c>
      <c r="H2512" s="21"/>
      <c r="I2512" s="21"/>
      <c r="J2512" s="21"/>
      <c r="K2512" s="22" t="n">
        <f aca="false">INDEX('Porte Honorário'!B:D,MATCH(TabJud!D2512,'Porte Honorário'!A:A,0),1)</f>
        <v>88.48</v>
      </c>
      <c r="L2512" s="22" t="n">
        <f aca="false">ROUND(C2512*K2512,2)</f>
        <v>88.48</v>
      </c>
      <c r="M2512" s="22" t="n">
        <f aca="false">IF(E2512&gt;0,ROUND(E2512*'UCO e Filme'!$A$2,2),0)</f>
        <v>0</v>
      </c>
      <c r="N2512" s="22" t="n">
        <f aca="false">IF(I2512&gt;0,ROUND(I2512*'UCO e Filme'!$A$11,2),0)</f>
        <v>0</v>
      </c>
      <c r="O2512" s="22" t="n">
        <f aca="false">ROUND(L2512+M2512+N2512,2)</f>
        <v>88.48</v>
      </c>
    </row>
    <row r="2513" customFormat="false" ht="11.25" hidden="false" customHeight="true" outlineLevel="0" collapsed="false">
      <c r="A2513" s="17" t="n">
        <v>31301118</v>
      </c>
      <c r="B2513" s="17" t="s">
        <v>2535</v>
      </c>
      <c r="C2513" s="23" t="n">
        <v>1</v>
      </c>
      <c r="D2513" s="25" t="s">
        <v>69</v>
      </c>
      <c r="E2513" s="19"/>
      <c r="F2513" s="21" t="n">
        <v>1</v>
      </c>
      <c r="G2513" s="21" t="n">
        <v>1</v>
      </c>
      <c r="H2513" s="21"/>
      <c r="I2513" s="21"/>
      <c r="J2513" s="21"/>
      <c r="K2513" s="22" t="n">
        <f aca="false">INDEX('Porte Honorário'!B:D,MATCH(TabJud!D2513,'Porte Honorário'!A:A,0),1)</f>
        <v>209.71</v>
      </c>
      <c r="L2513" s="22" t="n">
        <f aca="false">ROUND(C2513*K2513,2)</f>
        <v>209.71</v>
      </c>
      <c r="M2513" s="22" t="n">
        <f aca="false">IF(E2513&gt;0,ROUND(E2513*'UCO e Filme'!$A$2,2),0)</f>
        <v>0</v>
      </c>
      <c r="N2513" s="22" t="n">
        <f aca="false">IF(I2513&gt;0,ROUND(I2513*'UCO e Filme'!$A$11,2),0)</f>
        <v>0</v>
      </c>
      <c r="O2513" s="22" t="n">
        <f aca="false">ROUND(L2513+M2513+N2513,2)</f>
        <v>209.71</v>
      </c>
    </row>
    <row r="2514" customFormat="false" ht="11.25" hidden="false" customHeight="true" outlineLevel="0" collapsed="false">
      <c r="A2514" s="17" t="n">
        <v>31301126</v>
      </c>
      <c r="B2514" s="17" t="s">
        <v>2536</v>
      </c>
      <c r="C2514" s="23" t="n">
        <v>1</v>
      </c>
      <c r="D2514" s="25" t="s">
        <v>262</v>
      </c>
      <c r="E2514" s="19"/>
      <c r="F2514" s="21" t="n">
        <v>2</v>
      </c>
      <c r="G2514" s="21" t="n">
        <v>5</v>
      </c>
      <c r="H2514" s="21"/>
      <c r="I2514" s="21"/>
      <c r="J2514" s="21"/>
      <c r="K2514" s="22" t="n">
        <f aca="false">INDEX('Porte Honorário'!B:D,MATCH(TabJud!D2514,'Porte Honorário'!A:A,0),1)</f>
        <v>1635.2</v>
      </c>
      <c r="L2514" s="22" t="n">
        <f aca="false">ROUND(C2514*K2514,2)</f>
        <v>1635.2</v>
      </c>
      <c r="M2514" s="22" t="n">
        <f aca="false">IF(E2514&gt;0,ROUND(E2514*'UCO e Filme'!$A$2,2),0)</f>
        <v>0</v>
      </c>
      <c r="N2514" s="22" t="n">
        <f aca="false">IF(I2514&gt;0,ROUND(I2514*'UCO e Filme'!$A$11,2),0)</f>
        <v>0</v>
      </c>
      <c r="O2514" s="22" t="n">
        <f aca="false">ROUND(L2514+M2514+N2514,2)</f>
        <v>1635.2</v>
      </c>
    </row>
    <row r="2515" customFormat="false" ht="11.25" hidden="false" customHeight="true" outlineLevel="0" collapsed="false">
      <c r="A2515" s="17" t="n">
        <v>31301134</v>
      </c>
      <c r="B2515" s="17" t="s">
        <v>2537</v>
      </c>
      <c r="C2515" s="23" t="n">
        <v>1</v>
      </c>
      <c r="D2515" s="25" t="s">
        <v>436</v>
      </c>
      <c r="E2515" s="19"/>
      <c r="F2515" s="21" t="n">
        <v>2</v>
      </c>
      <c r="G2515" s="21" t="n">
        <v>4</v>
      </c>
      <c r="H2515" s="21"/>
      <c r="I2515" s="21"/>
      <c r="J2515" s="21"/>
      <c r="K2515" s="22" t="n">
        <f aca="false">INDEX('Porte Honorário'!B:D,MATCH(TabJud!D2515,'Porte Honorário'!A:A,0),1)</f>
        <v>1269.81</v>
      </c>
      <c r="L2515" s="22" t="n">
        <f aca="false">ROUND(C2515*K2515,2)</f>
        <v>1269.81</v>
      </c>
      <c r="M2515" s="22" t="n">
        <f aca="false">IF(E2515&gt;0,ROUND(E2515*'UCO e Filme'!$A$2,2),0)</f>
        <v>0</v>
      </c>
      <c r="N2515" s="22" t="n">
        <f aca="false">IF(I2515&gt;0,ROUND(I2515*'UCO e Filme'!$A$11,2),0)</f>
        <v>0</v>
      </c>
      <c r="O2515" s="22" t="n">
        <f aca="false">ROUND(L2515+M2515+N2515,2)</f>
        <v>1269.81</v>
      </c>
    </row>
    <row r="2516" customFormat="false" ht="30.95" hidden="false" customHeight="true" outlineLevel="0" collapsed="false">
      <c r="A2516" s="14" t="s">
        <v>2538</v>
      </c>
      <c r="B2516" s="14"/>
      <c r="C2516" s="14"/>
      <c r="D2516" s="14"/>
      <c r="E2516" s="14"/>
      <c r="F2516" s="14"/>
      <c r="G2516" s="14"/>
      <c r="H2516" s="14"/>
      <c r="I2516" s="14"/>
      <c r="J2516" s="14"/>
      <c r="K2516" s="14"/>
      <c r="L2516" s="14"/>
      <c r="M2516" s="14"/>
      <c r="N2516" s="14"/>
      <c r="O2516" s="14"/>
    </row>
    <row r="2517" customFormat="false" ht="27.75" hidden="false" customHeight="true" outlineLevel="0" collapsed="false">
      <c r="A2517" s="17" t="n">
        <v>31302017</v>
      </c>
      <c r="B2517" s="17" t="s">
        <v>2539</v>
      </c>
      <c r="C2517" s="23" t="n">
        <v>1</v>
      </c>
      <c r="D2517" s="25" t="s">
        <v>82</v>
      </c>
      <c r="E2517" s="19"/>
      <c r="F2517" s="21"/>
      <c r="G2517" s="21" t="n">
        <v>1</v>
      </c>
      <c r="H2517" s="21"/>
      <c r="I2517" s="21"/>
      <c r="J2517" s="21"/>
      <c r="K2517" s="22" t="n">
        <f aca="false">INDEX('Porte Honorário'!B:D,MATCH(TabJud!D2517,'Porte Honorário'!A:A,0),1)</f>
        <v>88.48</v>
      </c>
      <c r="L2517" s="22" t="n">
        <f aca="false">ROUND(C2517*K2517,2)</f>
        <v>88.48</v>
      </c>
      <c r="M2517" s="22" t="n">
        <f aca="false">IF(E2517&gt;0,ROUND(E2517*'UCO e Filme'!$A$2,2),0)</f>
        <v>0</v>
      </c>
      <c r="N2517" s="22" t="n">
        <f aca="false">IF(I2517&gt;0,ROUND(I2517*'UCO e Filme'!$A$11,2),0)</f>
        <v>0</v>
      </c>
      <c r="O2517" s="22" t="n">
        <f aca="false">ROUND(L2517+M2517+N2517,2)</f>
        <v>88.48</v>
      </c>
    </row>
    <row r="2518" customFormat="false" ht="11.25" hidden="false" customHeight="true" outlineLevel="0" collapsed="false">
      <c r="A2518" s="17" t="n">
        <v>31302025</v>
      </c>
      <c r="B2518" s="17" t="s">
        <v>2540</v>
      </c>
      <c r="C2518" s="23" t="n">
        <v>1</v>
      </c>
      <c r="D2518" s="25" t="s">
        <v>335</v>
      </c>
      <c r="E2518" s="19"/>
      <c r="F2518" s="21" t="n">
        <v>2</v>
      </c>
      <c r="G2518" s="21" t="n">
        <v>4</v>
      </c>
      <c r="H2518" s="21"/>
      <c r="I2518" s="21"/>
      <c r="J2518" s="21"/>
      <c r="K2518" s="22" t="n">
        <f aca="false">INDEX('Porte Honorário'!B:D,MATCH(TabJud!D2518,'Porte Honorário'!A:A,0),1)</f>
        <v>1091.25</v>
      </c>
      <c r="L2518" s="22" t="n">
        <f aca="false">ROUND(C2518*K2518,2)</f>
        <v>1091.25</v>
      </c>
      <c r="M2518" s="22" t="n">
        <f aca="false">IF(E2518&gt;0,ROUND(E2518*'UCO e Filme'!$A$2,2),0)</f>
        <v>0</v>
      </c>
      <c r="N2518" s="22" t="n">
        <f aca="false">IF(I2518&gt;0,ROUND(I2518*'UCO e Filme'!$A$11,2),0)</f>
        <v>0</v>
      </c>
      <c r="O2518" s="22" t="n">
        <f aca="false">ROUND(L2518+M2518+N2518,2)</f>
        <v>1091.25</v>
      </c>
    </row>
    <row r="2519" customFormat="false" ht="11.25" hidden="false" customHeight="true" outlineLevel="0" collapsed="false">
      <c r="A2519" s="17" t="n">
        <v>31302033</v>
      </c>
      <c r="B2519" s="17" t="s">
        <v>2541</v>
      </c>
      <c r="C2519" s="23" t="n">
        <v>1</v>
      </c>
      <c r="D2519" s="25" t="s">
        <v>310</v>
      </c>
      <c r="E2519" s="19"/>
      <c r="F2519" s="21" t="n">
        <v>2</v>
      </c>
      <c r="G2519" s="21" t="n">
        <v>2</v>
      </c>
      <c r="H2519" s="21"/>
      <c r="I2519" s="21"/>
      <c r="J2519" s="21"/>
      <c r="K2519" s="22" t="n">
        <f aca="false">INDEX('Porte Honorário'!B:D,MATCH(TabJud!D2519,'Porte Honorário'!A:A,0),1)</f>
        <v>802.86</v>
      </c>
      <c r="L2519" s="22" t="n">
        <f aca="false">ROUND(C2519*K2519,2)</f>
        <v>802.86</v>
      </c>
      <c r="M2519" s="22" t="n">
        <f aca="false">IF(E2519&gt;0,ROUND(E2519*'UCO e Filme'!$A$2,2),0)</f>
        <v>0</v>
      </c>
      <c r="N2519" s="22" t="n">
        <f aca="false">IF(I2519&gt;0,ROUND(I2519*'UCO e Filme'!$A$11,2),0)</f>
        <v>0</v>
      </c>
      <c r="O2519" s="22" t="n">
        <f aca="false">ROUND(L2519+M2519+N2519,2)</f>
        <v>802.86</v>
      </c>
    </row>
    <row r="2520" customFormat="false" ht="11.25" hidden="false" customHeight="true" outlineLevel="0" collapsed="false">
      <c r="A2520" s="17" t="n">
        <v>31302041</v>
      </c>
      <c r="B2520" s="17" t="s">
        <v>2542</v>
      </c>
      <c r="C2520" s="23" t="n">
        <v>1</v>
      </c>
      <c r="D2520" s="25" t="s">
        <v>296</v>
      </c>
      <c r="E2520" s="19"/>
      <c r="F2520" s="21" t="n">
        <v>2</v>
      </c>
      <c r="G2520" s="21" t="n">
        <v>2</v>
      </c>
      <c r="H2520" s="21"/>
      <c r="I2520" s="21"/>
      <c r="J2520" s="21"/>
      <c r="K2520" s="22" t="n">
        <f aca="false">INDEX('Porte Honorário'!B:D,MATCH(TabJud!D2520,'Porte Honorário'!A:A,0),1)</f>
        <v>709.46</v>
      </c>
      <c r="L2520" s="22" t="n">
        <f aca="false">ROUND(C2520*K2520,2)</f>
        <v>709.46</v>
      </c>
      <c r="M2520" s="22" t="n">
        <f aca="false">IF(E2520&gt;0,ROUND(E2520*'UCO e Filme'!$A$2,2),0)</f>
        <v>0</v>
      </c>
      <c r="N2520" s="22" t="n">
        <f aca="false">IF(I2520&gt;0,ROUND(I2520*'UCO e Filme'!$A$11,2),0)</f>
        <v>0</v>
      </c>
      <c r="O2520" s="22" t="n">
        <f aca="false">ROUND(L2520+M2520+N2520,2)</f>
        <v>709.46</v>
      </c>
    </row>
    <row r="2521" customFormat="false" ht="11.25" hidden="false" customHeight="true" outlineLevel="0" collapsed="false">
      <c r="A2521" s="17" t="n">
        <v>31302050</v>
      </c>
      <c r="B2521" s="17" t="s">
        <v>2543</v>
      </c>
      <c r="C2521" s="23" t="n">
        <v>1</v>
      </c>
      <c r="D2521" s="25" t="s">
        <v>600</v>
      </c>
      <c r="E2521" s="19"/>
      <c r="F2521" s="21" t="n">
        <v>2</v>
      </c>
      <c r="G2521" s="21" t="n">
        <v>3</v>
      </c>
      <c r="H2521" s="21"/>
      <c r="I2521" s="21"/>
      <c r="J2521" s="21"/>
      <c r="K2521" s="22" t="n">
        <f aca="false">INDEX('Porte Honorário'!B:D,MATCH(TabJud!D2521,'Porte Honorário'!A:A,0),1)</f>
        <v>599.66</v>
      </c>
      <c r="L2521" s="22" t="n">
        <f aca="false">ROUND(C2521*K2521,2)</f>
        <v>599.66</v>
      </c>
      <c r="M2521" s="22" t="n">
        <f aca="false">IF(E2521&gt;0,ROUND(E2521*'UCO e Filme'!$A$2,2),0)</f>
        <v>0</v>
      </c>
      <c r="N2521" s="22" t="n">
        <f aca="false">IF(I2521&gt;0,ROUND(I2521*'UCO e Filme'!$A$11,2),0)</f>
        <v>0</v>
      </c>
      <c r="O2521" s="22" t="n">
        <f aca="false">ROUND(L2521+M2521+N2521,2)</f>
        <v>599.66</v>
      </c>
    </row>
    <row r="2522" customFormat="false" ht="22.5" hidden="false" customHeight="true" outlineLevel="0" collapsed="false">
      <c r="A2522" s="17" t="n">
        <v>31302068</v>
      </c>
      <c r="B2522" s="17" t="s">
        <v>2544</v>
      </c>
      <c r="C2522" s="23" t="n">
        <v>1</v>
      </c>
      <c r="D2522" s="25" t="s">
        <v>385</v>
      </c>
      <c r="E2522" s="19"/>
      <c r="F2522" s="21" t="n">
        <v>2</v>
      </c>
      <c r="G2522" s="21" t="n">
        <v>3</v>
      </c>
      <c r="H2522" s="21"/>
      <c r="I2522" s="21"/>
      <c r="J2522" s="21"/>
      <c r="K2522" s="22" t="n">
        <f aca="false">INDEX('Porte Honorário'!B:D,MATCH(TabJud!D2522,'Porte Honorário'!A:A,0),1)</f>
        <v>766.81</v>
      </c>
      <c r="L2522" s="22" t="n">
        <f aca="false">ROUND(C2522*K2522,2)</f>
        <v>766.81</v>
      </c>
      <c r="M2522" s="22" t="n">
        <f aca="false">IF(E2522&gt;0,ROUND(E2522*'UCO e Filme'!$A$2,2),0)</f>
        <v>0</v>
      </c>
      <c r="N2522" s="22" t="n">
        <f aca="false">IF(I2522&gt;0,ROUND(I2522*'UCO e Filme'!$A$11,2),0)</f>
        <v>0</v>
      </c>
      <c r="O2522" s="22" t="n">
        <f aca="false">ROUND(L2522+M2522+N2522,2)</f>
        <v>766.81</v>
      </c>
    </row>
    <row r="2523" customFormat="false" ht="11.25" hidden="false" customHeight="true" outlineLevel="0" collapsed="false">
      <c r="A2523" s="17" t="n">
        <v>31302076</v>
      </c>
      <c r="B2523" s="17" t="s">
        <v>2545</v>
      </c>
      <c r="C2523" s="23" t="n">
        <v>1</v>
      </c>
      <c r="D2523" s="25" t="s">
        <v>103</v>
      </c>
      <c r="E2523" s="19"/>
      <c r="F2523" s="21" t="n">
        <v>1</v>
      </c>
      <c r="G2523" s="21" t="n">
        <v>1</v>
      </c>
      <c r="H2523" s="21"/>
      <c r="I2523" s="21"/>
      <c r="J2523" s="21"/>
      <c r="K2523" s="22" t="n">
        <f aca="false">INDEX('Porte Honorário'!B:D,MATCH(TabJud!D2523,'Porte Honorário'!A:A,0),1)</f>
        <v>183.5</v>
      </c>
      <c r="L2523" s="22" t="n">
        <f aca="false">ROUND(C2523*K2523,2)</f>
        <v>183.5</v>
      </c>
      <c r="M2523" s="22" t="n">
        <f aca="false">IF(E2523&gt;0,ROUND(E2523*'UCO e Filme'!$A$2,2),0)</f>
        <v>0</v>
      </c>
      <c r="N2523" s="22" t="n">
        <f aca="false">IF(I2523&gt;0,ROUND(I2523*'UCO e Filme'!$A$11,2),0)</f>
        <v>0</v>
      </c>
      <c r="O2523" s="22" t="n">
        <f aca="false">ROUND(L2523+M2523+N2523,2)</f>
        <v>183.5</v>
      </c>
    </row>
    <row r="2524" customFormat="false" ht="11.25" hidden="false" customHeight="true" outlineLevel="0" collapsed="false">
      <c r="A2524" s="17" t="n">
        <v>31302084</v>
      </c>
      <c r="B2524" s="17" t="s">
        <v>2546</v>
      </c>
      <c r="C2524" s="23" t="n">
        <v>1</v>
      </c>
      <c r="D2524" s="25" t="s">
        <v>504</v>
      </c>
      <c r="E2524" s="19"/>
      <c r="F2524" s="21" t="n">
        <v>1</v>
      </c>
      <c r="G2524" s="21" t="n">
        <v>1</v>
      </c>
      <c r="H2524" s="21"/>
      <c r="I2524" s="21"/>
      <c r="J2524" s="21"/>
      <c r="K2524" s="22" t="n">
        <f aca="false">INDEX('Porte Honorário'!B:D,MATCH(TabJud!D2524,'Porte Honorário'!A:A,0),1)</f>
        <v>458.79</v>
      </c>
      <c r="L2524" s="22" t="n">
        <f aca="false">ROUND(C2524*K2524,2)</f>
        <v>458.79</v>
      </c>
      <c r="M2524" s="22" t="n">
        <f aca="false">IF(E2524&gt;0,ROUND(E2524*'UCO e Filme'!$A$2,2),0)</f>
        <v>0</v>
      </c>
      <c r="N2524" s="22" t="n">
        <f aca="false">IF(I2524&gt;0,ROUND(I2524*'UCO e Filme'!$A$11,2),0)</f>
        <v>0</v>
      </c>
      <c r="O2524" s="22" t="n">
        <f aca="false">ROUND(L2524+M2524+N2524,2)</f>
        <v>458.79</v>
      </c>
    </row>
    <row r="2525" customFormat="false" ht="11.25" hidden="false" customHeight="true" outlineLevel="0" collapsed="false">
      <c r="A2525" s="17" t="n">
        <v>31302092</v>
      </c>
      <c r="B2525" s="17" t="s">
        <v>2547</v>
      </c>
      <c r="C2525" s="23" t="n">
        <v>1</v>
      </c>
      <c r="D2525" s="25" t="s">
        <v>69</v>
      </c>
      <c r="E2525" s="19"/>
      <c r="F2525" s="21"/>
      <c r="G2525" s="21" t="n">
        <v>1</v>
      </c>
      <c r="H2525" s="21"/>
      <c r="I2525" s="21"/>
      <c r="J2525" s="21"/>
      <c r="K2525" s="22" t="n">
        <f aca="false">INDEX('Porte Honorário'!B:D,MATCH(TabJud!D2525,'Porte Honorário'!A:A,0),1)</f>
        <v>209.71</v>
      </c>
      <c r="L2525" s="22" t="n">
        <f aca="false">ROUND(C2525*K2525,2)</f>
        <v>209.71</v>
      </c>
      <c r="M2525" s="22" t="n">
        <f aca="false">IF(E2525&gt;0,ROUND(E2525*'UCO e Filme'!$A$2,2),0)</f>
        <v>0</v>
      </c>
      <c r="N2525" s="22" t="n">
        <f aca="false">IF(I2525&gt;0,ROUND(I2525*'UCO e Filme'!$A$11,2),0)</f>
        <v>0</v>
      </c>
      <c r="O2525" s="22" t="n">
        <f aca="false">ROUND(L2525+M2525+N2525,2)</f>
        <v>209.71</v>
      </c>
    </row>
    <row r="2526" customFormat="false" ht="11.25" hidden="false" customHeight="true" outlineLevel="0" collapsed="false">
      <c r="A2526" s="17" t="n">
        <v>31302106</v>
      </c>
      <c r="B2526" s="17" t="s">
        <v>2548</v>
      </c>
      <c r="C2526" s="23" t="n">
        <v>1</v>
      </c>
      <c r="D2526" s="25" t="s">
        <v>339</v>
      </c>
      <c r="E2526" s="19"/>
      <c r="F2526" s="21" t="n">
        <v>1</v>
      </c>
      <c r="G2526" s="21" t="n">
        <v>4</v>
      </c>
      <c r="H2526" s="21"/>
      <c r="I2526" s="21"/>
      <c r="J2526" s="21"/>
      <c r="K2526" s="22" t="n">
        <f aca="false">INDEX('Porte Honorário'!B:D,MATCH(TabJud!D2526,'Porte Honorário'!A:A,0),1)</f>
        <v>991.29</v>
      </c>
      <c r="L2526" s="22" t="n">
        <f aca="false">ROUND(C2526*K2526,2)</f>
        <v>991.29</v>
      </c>
      <c r="M2526" s="22" t="n">
        <f aca="false">IF(E2526&gt;0,ROUND(E2526*'UCO e Filme'!$A$2,2),0)</f>
        <v>0</v>
      </c>
      <c r="N2526" s="22" t="n">
        <f aca="false">IF(I2526&gt;0,ROUND(I2526*'UCO e Filme'!$A$11,2),0)</f>
        <v>0</v>
      </c>
      <c r="O2526" s="22" t="n">
        <f aca="false">ROUND(L2526+M2526+N2526,2)</f>
        <v>991.29</v>
      </c>
    </row>
    <row r="2527" customFormat="false" ht="11.25" hidden="false" customHeight="true" outlineLevel="0" collapsed="false">
      <c r="A2527" s="17" t="n">
        <v>31302114</v>
      </c>
      <c r="B2527" s="17" t="s">
        <v>2549</v>
      </c>
      <c r="C2527" s="23" t="n">
        <v>1</v>
      </c>
      <c r="D2527" s="25" t="s">
        <v>103</v>
      </c>
      <c r="E2527" s="19"/>
      <c r="F2527" s="21"/>
      <c r="G2527" s="21" t="n">
        <v>1</v>
      </c>
      <c r="H2527" s="21"/>
      <c r="I2527" s="21"/>
      <c r="J2527" s="21"/>
      <c r="K2527" s="22" t="n">
        <f aca="false">INDEX('Porte Honorário'!B:D,MATCH(TabJud!D2527,'Porte Honorário'!A:A,0),1)</f>
        <v>183.5</v>
      </c>
      <c r="L2527" s="22" t="n">
        <f aca="false">ROUND(C2527*K2527,2)</f>
        <v>183.5</v>
      </c>
      <c r="M2527" s="22" t="n">
        <f aca="false">IF(E2527&gt;0,ROUND(E2527*'UCO e Filme'!$A$2,2),0)</f>
        <v>0</v>
      </c>
      <c r="N2527" s="22" t="n">
        <f aca="false">IF(I2527&gt;0,ROUND(I2527*'UCO e Filme'!$A$11,2),0)</f>
        <v>0</v>
      </c>
      <c r="O2527" s="22" t="n">
        <f aca="false">ROUND(L2527+M2527+N2527,2)</f>
        <v>183.5</v>
      </c>
    </row>
    <row r="2528" customFormat="false" ht="11.25" hidden="false" customHeight="true" outlineLevel="0" collapsed="false">
      <c r="A2528" s="17" t="n">
        <v>31302122</v>
      </c>
      <c r="B2528" s="17" t="s">
        <v>2550</v>
      </c>
      <c r="C2528" s="23" t="n">
        <v>1</v>
      </c>
      <c r="D2528" s="25" t="s">
        <v>436</v>
      </c>
      <c r="E2528" s="19"/>
      <c r="F2528" s="21" t="n">
        <v>2</v>
      </c>
      <c r="G2528" s="21" t="n">
        <v>6</v>
      </c>
      <c r="H2528" s="21"/>
      <c r="I2528" s="21"/>
      <c r="J2528" s="21"/>
      <c r="K2528" s="22" t="n">
        <f aca="false">INDEX('Porte Honorário'!B:D,MATCH(TabJud!D2528,'Porte Honorário'!A:A,0),1)</f>
        <v>1269.81</v>
      </c>
      <c r="L2528" s="22" t="n">
        <f aca="false">ROUND(C2528*K2528,2)</f>
        <v>1269.81</v>
      </c>
      <c r="M2528" s="22" t="n">
        <f aca="false">IF(E2528&gt;0,ROUND(E2528*'UCO e Filme'!$A$2,2),0)</f>
        <v>0</v>
      </c>
      <c r="N2528" s="22" t="n">
        <f aca="false">IF(I2528&gt;0,ROUND(I2528*'UCO e Filme'!$A$11,2),0)</f>
        <v>0</v>
      </c>
      <c r="O2528" s="22" t="n">
        <f aca="false">ROUND(L2528+M2528+N2528,2)</f>
        <v>1269.81</v>
      </c>
    </row>
    <row r="2529" customFormat="false" ht="22.5" hidden="false" customHeight="true" outlineLevel="0" collapsed="false">
      <c r="A2529" s="17" t="n">
        <v>31302130</v>
      </c>
      <c r="B2529" s="17" t="s">
        <v>2551</v>
      </c>
      <c r="C2529" s="23" t="n">
        <v>1</v>
      </c>
      <c r="D2529" s="25" t="s">
        <v>82</v>
      </c>
      <c r="E2529" s="19"/>
      <c r="F2529" s="21"/>
      <c r="G2529" s="21" t="n">
        <v>0</v>
      </c>
      <c r="H2529" s="21"/>
      <c r="I2529" s="21"/>
      <c r="J2529" s="21"/>
      <c r="K2529" s="22" t="n">
        <f aca="false">INDEX('Porte Honorário'!B:D,MATCH(TabJud!D2529,'Porte Honorário'!A:A,0),1)</f>
        <v>88.48</v>
      </c>
      <c r="L2529" s="22" t="n">
        <f aca="false">ROUND(C2529*K2529,2)</f>
        <v>88.48</v>
      </c>
      <c r="M2529" s="22" t="n">
        <f aca="false">IF(E2529&gt;0,ROUND(E2529*'UCO e Filme'!$A$2,2),0)</f>
        <v>0</v>
      </c>
      <c r="N2529" s="22" t="n">
        <f aca="false">IF(I2529&gt;0,ROUND(I2529*'UCO e Filme'!$A$11,2),0)</f>
        <v>0</v>
      </c>
      <c r="O2529" s="22" t="n">
        <f aca="false">ROUND(L2529+M2529+N2529,2)</f>
        <v>88.48</v>
      </c>
    </row>
    <row r="2530" customFormat="false" ht="30.95" hidden="false" customHeight="true" outlineLevel="0" collapsed="false">
      <c r="A2530" s="14" t="s">
        <v>2552</v>
      </c>
      <c r="B2530" s="14"/>
      <c r="C2530" s="14"/>
      <c r="D2530" s="14"/>
      <c r="E2530" s="14"/>
      <c r="F2530" s="14"/>
      <c r="G2530" s="14"/>
      <c r="H2530" s="14"/>
      <c r="I2530" s="14"/>
      <c r="J2530" s="14"/>
      <c r="K2530" s="14"/>
      <c r="L2530" s="14"/>
      <c r="M2530" s="14"/>
      <c r="N2530" s="14"/>
      <c r="O2530" s="14"/>
    </row>
    <row r="2531" customFormat="false" ht="27.75" hidden="false" customHeight="true" outlineLevel="0" collapsed="false">
      <c r="A2531" s="17" t="n">
        <v>31303013</v>
      </c>
      <c r="B2531" s="17" t="s">
        <v>2553</v>
      </c>
      <c r="C2531" s="23" t="n">
        <v>1</v>
      </c>
      <c r="D2531" s="25" t="s">
        <v>93</v>
      </c>
      <c r="E2531" s="19"/>
      <c r="F2531" s="21"/>
      <c r="G2531" s="21" t="n">
        <v>2</v>
      </c>
      <c r="H2531" s="21"/>
      <c r="I2531" s="21"/>
      <c r="J2531" s="21"/>
      <c r="K2531" s="22" t="n">
        <f aca="false">INDEX('Porte Honorário'!B:D,MATCH(TabJud!D2531,'Porte Honorário'!A:A,0),1)</f>
        <v>250.68</v>
      </c>
      <c r="L2531" s="22" t="n">
        <f aca="false">ROUND(C2531*K2531,2)</f>
        <v>250.68</v>
      </c>
      <c r="M2531" s="22" t="n">
        <f aca="false">IF(E2531&gt;0,ROUND(E2531*'UCO e Filme'!$A$2,2),0)</f>
        <v>0</v>
      </c>
      <c r="N2531" s="22" t="n">
        <f aca="false">IF(I2531&gt;0,ROUND(I2531*'UCO e Filme'!$A$11,2),0)</f>
        <v>0</v>
      </c>
      <c r="O2531" s="22" t="n">
        <f aca="false">ROUND(L2531+M2531+N2531,2)</f>
        <v>250.68</v>
      </c>
    </row>
    <row r="2532" customFormat="false" ht="11.25" hidden="false" customHeight="true" outlineLevel="0" collapsed="false">
      <c r="A2532" s="17" t="n">
        <v>31303021</v>
      </c>
      <c r="B2532" s="17" t="s">
        <v>2554</v>
      </c>
      <c r="C2532" s="23" t="n">
        <v>1</v>
      </c>
      <c r="D2532" s="25" t="s">
        <v>82</v>
      </c>
      <c r="E2532" s="19"/>
      <c r="F2532" s="21"/>
      <c r="G2532" s="21" t="n">
        <v>1</v>
      </c>
      <c r="H2532" s="21"/>
      <c r="I2532" s="21"/>
      <c r="J2532" s="21"/>
      <c r="K2532" s="22" t="n">
        <f aca="false">INDEX('Porte Honorário'!B:D,MATCH(TabJud!D2532,'Porte Honorário'!A:A,0),1)</f>
        <v>88.48</v>
      </c>
      <c r="L2532" s="22" t="n">
        <f aca="false">ROUND(C2532*K2532,2)</f>
        <v>88.48</v>
      </c>
      <c r="M2532" s="22" t="n">
        <f aca="false">IF(E2532&gt;0,ROUND(E2532*'UCO e Filme'!$A$2,2),0)</f>
        <v>0</v>
      </c>
      <c r="N2532" s="22" t="n">
        <f aca="false">IF(I2532&gt;0,ROUND(I2532*'UCO e Filme'!$A$11,2),0)</f>
        <v>0</v>
      </c>
      <c r="O2532" s="22" t="n">
        <f aca="false">ROUND(L2532+M2532+N2532,2)</f>
        <v>88.48</v>
      </c>
    </row>
    <row r="2533" customFormat="false" ht="11.25" hidden="false" customHeight="true" outlineLevel="0" collapsed="false">
      <c r="A2533" s="17" t="n">
        <v>31303030</v>
      </c>
      <c r="B2533" s="17" t="s">
        <v>2555</v>
      </c>
      <c r="C2533" s="23" t="n">
        <v>1</v>
      </c>
      <c r="D2533" s="25" t="s">
        <v>82</v>
      </c>
      <c r="E2533" s="19"/>
      <c r="F2533" s="21"/>
      <c r="G2533" s="21" t="n">
        <v>2</v>
      </c>
      <c r="H2533" s="21"/>
      <c r="I2533" s="21"/>
      <c r="J2533" s="21"/>
      <c r="K2533" s="22" t="n">
        <f aca="false">INDEX('Porte Honorário'!B:D,MATCH(TabJud!D2533,'Porte Honorário'!A:A,0),1)</f>
        <v>88.48</v>
      </c>
      <c r="L2533" s="22" t="n">
        <f aca="false">ROUND(C2533*K2533,2)</f>
        <v>88.48</v>
      </c>
      <c r="M2533" s="22" t="n">
        <f aca="false">IF(E2533&gt;0,ROUND(E2533*'UCO e Filme'!$A$2,2),0)</f>
        <v>0</v>
      </c>
      <c r="N2533" s="22" t="n">
        <f aca="false">IF(I2533&gt;0,ROUND(I2533*'UCO e Filme'!$A$11,2),0)</f>
        <v>0</v>
      </c>
      <c r="O2533" s="22" t="n">
        <f aca="false">ROUND(L2533+M2533+N2533,2)</f>
        <v>88.48</v>
      </c>
    </row>
    <row r="2534" customFormat="false" ht="22.5" hidden="false" customHeight="true" outlineLevel="0" collapsed="false">
      <c r="A2534" s="17" t="n">
        <v>31303056</v>
      </c>
      <c r="B2534" s="17" t="s">
        <v>2556</v>
      </c>
      <c r="C2534" s="23" t="n">
        <v>1</v>
      </c>
      <c r="D2534" s="25" t="s">
        <v>93</v>
      </c>
      <c r="E2534" s="19"/>
      <c r="F2534" s="21"/>
      <c r="G2534" s="21" t="n">
        <v>1</v>
      </c>
      <c r="H2534" s="21"/>
      <c r="I2534" s="21"/>
      <c r="J2534" s="21"/>
      <c r="K2534" s="22" t="n">
        <f aca="false">INDEX('Porte Honorário'!B:D,MATCH(TabJud!D2534,'Porte Honorário'!A:A,0),1)</f>
        <v>250.68</v>
      </c>
      <c r="L2534" s="22" t="n">
        <f aca="false">ROUND(C2534*K2534,2)</f>
        <v>250.68</v>
      </c>
      <c r="M2534" s="22" t="n">
        <f aca="false">IF(E2534&gt;0,ROUND(E2534*'UCO e Filme'!$A$2,2),0)</f>
        <v>0</v>
      </c>
      <c r="N2534" s="22" t="n">
        <f aca="false">IF(I2534&gt;0,ROUND(I2534*'UCO e Filme'!$A$11,2),0)</f>
        <v>0</v>
      </c>
      <c r="O2534" s="22" t="n">
        <f aca="false">ROUND(L2534+M2534+N2534,2)</f>
        <v>250.68</v>
      </c>
    </row>
    <row r="2535" customFormat="false" ht="11.25" hidden="false" customHeight="true" outlineLevel="0" collapsed="false">
      <c r="A2535" s="17" t="n">
        <v>31303064</v>
      </c>
      <c r="B2535" s="17" t="s">
        <v>2557</v>
      </c>
      <c r="C2535" s="23" t="n">
        <v>1</v>
      </c>
      <c r="D2535" s="25" t="s">
        <v>64</v>
      </c>
      <c r="E2535" s="19"/>
      <c r="F2535" s="21"/>
      <c r="G2535" s="21" t="n">
        <v>1</v>
      </c>
      <c r="H2535" s="21"/>
      <c r="I2535" s="21"/>
      <c r="J2535" s="21"/>
      <c r="K2535" s="22" t="n">
        <f aca="false">INDEX('Porte Honorário'!B:D,MATCH(TabJud!D2535,'Porte Honorário'!A:A,0),1)</f>
        <v>65.56</v>
      </c>
      <c r="L2535" s="22" t="n">
        <f aca="false">ROUND(C2535*K2535,2)</f>
        <v>65.56</v>
      </c>
      <c r="M2535" s="22" t="n">
        <f aca="false">IF(E2535&gt;0,ROUND(E2535*'UCO e Filme'!$A$2,2),0)</f>
        <v>0</v>
      </c>
      <c r="N2535" s="22" t="n">
        <f aca="false">IF(I2535&gt;0,ROUND(I2535*'UCO e Filme'!$A$11,2),0)</f>
        <v>0</v>
      </c>
      <c r="O2535" s="22" t="n">
        <f aca="false">ROUND(L2535+M2535+N2535,2)</f>
        <v>65.56</v>
      </c>
    </row>
    <row r="2536" customFormat="false" ht="11.25" hidden="false" customHeight="true" outlineLevel="0" collapsed="false">
      <c r="A2536" s="17" t="n">
        <v>31303072</v>
      </c>
      <c r="B2536" s="17" t="s">
        <v>2558</v>
      </c>
      <c r="C2536" s="23" t="n">
        <v>1</v>
      </c>
      <c r="D2536" s="25" t="s">
        <v>52</v>
      </c>
      <c r="E2536" s="19"/>
      <c r="F2536" s="21"/>
      <c r="G2536" s="21" t="n">
        <v>1</v>
      </c>
      <c r="H2536" s="21"/>
      <c r="I2536" s="21"/>
      <c r="J2536" s="21"/>
      <c r="K2536" s="22" t="n">
        <f aca="false">INDEX('Porte Honorário'!B:D,MATCH(TabJud!D2536,'Porte Honorário'!A:A,0),1)</f>
        <v>144.2</v>
      </c>
      <c r="L2536" s="22" t="n">
        <f aca="false">ROUND(C2536*K2536,2)</f>
        <v>144.2</v>
      </c>
      <c r="M2536" s="22" t="n">
        <f aca="false">IF(E2536&gt;0,ROUND(E2536*'UCO e Filme'!$A$2,2),0)</f>
        <v>0</v>
      </c>
      <c r="N2536" s="22" t="n">
        <f aca="false">IF(I2536&gt;0,ROUND(I2536*'UCO e Filme'!$A$11,2),0)</f>
        <v>0</v>
      </c>
      <c r="O2536" s="22" t="n">
        <f aca="false">ROUND(L2536+M2536+N2536,2)</f>
        <v>144.2</v>
      </c>
    </row>
    <row r="2537" customFormat="false" ht="11.25" hidden="false" customHeight="true" outlineLevel="0" collapsed="false">
      <c r="A2537" s="17" t="n">
        <v>31303080</v>
      </c>
      <c r="B2537" s="17" t="s">
        <v>2559</v>
      </c>
      <c r="C2537" s="23" t="n">
        <v>1</v>
      </c>
      <c r="D2537" s="25" t="s">
        <v>335</v>
      </c>
      <c r="E2537" s="19"/>
      <c r="F2537" s="21" t="n">
        <v>2</v>
      </c>
      <c r="G2537" s="21" t="n">
        <v>4</v>
      </c>
      <c r="H2537" s="21"/>
      <c r="I2537" s="21"/>
      <c r="J2537" s="21"/>
      <c r="K2537" s="22" t="n">
        <f aca="false">INDEX('Porte Honorário'!B:D,MATCH(TabJud!D2537,'Porte Honorário'!A:A,0),1)</f>
        <v>1091.25</v>
      </c>
      <c r="L2537" s="22" t="n">
        <f aca="false">ROUND(C2537*K2537,2)</f>
        <v>1091.25</v>
      </c>
      <c r="M2537" s="22" t="n">
        <f aca="false">IF(E2537&gt;0,ROUND(E2537*'UCO e Filme'!$A$2,2),0)</f>
        <v>0</v>
      </c>
      <c r="N2537" s="22" t="n">
        <f aca="false">IF(I2537&gt;0,ROUND(I2537*'UCO e Filme'!$A$11,2),0)</f>
        <v>0</v>
      </c>
      <c r="O2537" s="22" t="n">
        <f aca="false">ROUND(L2537+M2537+N2537,2)</f>
        <v>1091.25</v>
      </c>
    </row>
    <row r="2538" customFormat="false" ht="11.25" hidden="false" customHeight="true" outlineLevel="0" collapsed="false">
      <c r="A2538" s="17" t="n">
        <v>31303102</v>
      </c>
      <c r="B2538" s="17" t="s">
        <v>2560</v>
      </c>
      <c r="C2538" s="23" t="n">
        <v>1</v>
      </c>
      <c r="D2538" s="25" t="s">
        <v>449</v>
      </c>
      <c r="E2538" s="19"/>
      <c r="F2538" s="21" t="n">
        <v>2</v>
      </c>
      <c r="G2538" s="21" t="n">
        <v>5</v>
      </c>
      <c r="H2538" s="21"/>
      <c r="I2538" s="21"/>
      <c r="J2538" s="21"/>
      <c r="K2538" s="22" t="n">
        <f aca="false">INDEX('Porte Honorário'!B:D,MATCH(TabJud!D2538,'Porte Honorário'!A:A,0),1)</f>
        <v>1171.51</v>
      </c>
      <c r="L2538" s="22" t="n">
        <f aca="false">ROUND(C2538*K2538,2)</f>
        <v>1171.51</v>
      </c>
      <c r="M2538" s="22" t="n">
        <f aca="false">IF(E2538&gt;0,ROUND(E2538*'UCO e Filme'!$A$2,2),0)</f>
        <v>0</v>
      </c>
      <c r="N2538" s="22" t="n">
        <f aca="false">IF(I2538&gt;0,ROUND(I2538*'UCO e Filme'!$A$11,2),0)</f>
        <v>0</v>
      </c>
      <c r="O2538" s="22" t="n">
        <f aca="false">ROUND(L2538+M2538+N2538,2)</f>
        <v>1171.51</v>
      </c>
    </row>
    <row r="2539" customFormat="false" ht="11.25" hidden="false" customHeight="true" outlineLevel="0" collapsed="false">
      <c r="A2539" s="17" t="n">
        <v>31303110</v>
      </c>
      <c r="B2539" s="17" t="s">
        <v>2561</v>
      </c>
      <c r="C2539" s="23" t="n">
        <v>1</v>
      </c>
      <c r="D2539" s="25" t="s">
        <v>262</v>
      </c>
      <c r="E2539" s="19"/>
      <c r="F2539" s="21" t="n">
        <v>2</v>
      </c>
      <c r="G2539" s="21" t="n">
        <v>6</v>
      </c>
      <c r="H2539" s="21"/>
      <c r="I2539" s="21"/>
      <c r="J2539" s="21"/>
      <c r="K2539" s="22" t="n">
        <f aca="false">INDEX('Porte Honorário'!B:D,MATCH(TabJud!D2539,'Porte Honorário'!A:A,0),1)</f>
        <v>1635.2</v>
      </c>
      <c r="L2539" s="22" t="n">
        <f aca="false">ROUND(C2539*K2539,2)</f>
        <v>1635.2</v>
      </c>
      <c r="M2539" s="22" t="n">
        <f aca="false">IF(E2539&gt;0,ROUND(E2539*'UCO e Filme'!$A$2,2),0)</f>
        <v>0</v>
      </c>
      <c r="N2539" s="22" t="n">
        <f aca="false">IF(I2539&gt;0,ROUND(I2539*'UCO e Filme'!$A$11,2),0)</f>
        <v>0</v>
      </c>
      <c r="O2539" s="22" t="n">
        <f aca="false">ROUND(L2539+M2539+N2539,2)</f>
        <v>1635.2</v>
      </c>
    </row>
    <row r="2540" customFormat="false" ht="11.25" hidden="false" customHeight="true" outlineLevel="0" collapsed="false">
      <c r="A2540" s="17" t="n">
        <v>31303129</v>
      </c>
      <c r="B2540" s="17" t="s">
        <v>2562</v>
      </c>
      <c r="C2540" s="23" t="n">
        <v>1</v>
      </c>
      <c r="D2540" s="25" t="s">
        <v>436</v>
      </c>
      <c r="E2540" s="19"/>
      <c r="F2540" s="21" t="n">
        <v>2</v>
      </c>
      <c r="G2540" s="21" t="n">
        <v>5</v>
      </c>
      <c r="H2540" s="21"/>
      <c r="I2540" s="21"/>
      <c r="J2540" s="21"/>
      <c r="K2540" s="22" t="n">
        <f aca="false">INDEX('Porte Honorário'!B:D,MATCH(TabJud!D2540,'Porte Honorário'!A:A,0),1)</f>
        <v>1269.81</v>
      </c>
      <c r="L2540" s="22" t="n">
        <f aca="false">ROUND(C2540*K2540,2)</f>
        <v>1269.81</v>
      </c>
      <c r="M2540" s="22" t="n">
        <f aca="false">IF(E2540&gt;0,ROUND(E2540*'UCO e Filme'!$A$2,2),0)</f>
        <v>0</v>
      </c>
      <c r="N2540" s="22" t="n">
        <f aca="false">IF(I2540&gt;0,ROUND(I2540*'UCO e Filme'!$A$11,2),0)</f>
        <v>0</v>
      </c>
      <c r="O2540" s="22" t="n">
        <f aca="false">ROUND(L2540+M2540+N2540,2)</f>
        <v>1269.81</v>
      </c>
    </row>
    <row r="2541" customFormat="false" ht="11.25" hidden="false" customHeight="true" outlineLevel="0" collapsed="false">
      <c r="A2541" s="17" t="n">
        <v>31303137</v>
      </c>
      <c r="B2541" s="17" t="s">
        <v>2563</v>
      </c>
      <c r="C2541" s="23" t="n">
        <v>1</v>
      </c>
      <c r="D2541" s="25" t="s">
        <v>343</v>
      </c>
      <c r="E2541" s="19"/>
      <c r="F2541" s="21" t="n">
        <v>2</v>
      </c>
      <c r="G2541" s="21" t="n">
        <v>3</v>
      </c>
      <c r="H2541" s="21"/>
      <c r="I2541" s="21"/>
      <c r="J2541" s="21"/>
      <c r="K2541" s="22" t="n">
        <f aca="false">INDEX('Porte Honorário'!B:D,MATCH(TabJud!D2541,'Porte Honorário'!A:A,0),1)</f>
        <v>909.36</v>
      </c>
      <c r="L2541" s="22" t="n">
        <f aca="false">ROUND(C2541*K2541,2)</f>
        <v>909.36</v>
      </c>
      <c r="M2541" s="22" t="n">
        <f aca="false">IF(E2541&gt;0,ROUND(E2541*'UCO e Filme'!$A$2,2),0)</f>
        <v>0</v>
      </c>
      <c r="N2541" s="22" t="n">
        <f aca="false">IF(I2541&gt;0,ROUND(I2541*'UCO e Filme'!$A$11,2),0)</f>
        <v>0</v>
      </c>
      <c r="O2541" s="22" t="n">
        <f aca="false">ROUND(L2541+M2541+N2541,2)</f>
        <v>909.36</v>
      </c>
    </row>
    <row r="2542" customFormat="false" ht="11.25" hidden="false" customHeight="true" outlineLevel="0" collapsed="false">
      <c r="A2542" s="17" t="n">
        <v>31303145</v>
      </c>
      <c r="B2542" s="17" t="s">
        <v>2564</v>
      </c>
      <c r="C2542" s="23" t="n">
        <v>1</v>
      </c>
      <c r="D2542" s="25" t="s">
        <v>343</v>
      </c>
      <c r="E2542" s="19"/>
      <c r="F2542" s="21" t="n">
        <v>1</v>
      </c>
      <c r="G2542" s="21" t="n">
        <v>3</v>
      </c>
      <c r="H2542" s="21"/>
      <c r="I2542" s="21"/>
      <c r="J2542" s="21"/>
      <c r="K2542" s="22" t="n">
        <f aca="false">INDEX('Porte Honorário'!B:D,MATCH(TabJud!D2542,'Porte Honorário'!A:A,0),1)</f>
        <v>909.36</v>
      </c>
      <c r="L2542" s="22" t="n">
        <f aca="false">ROUND(C2542*K2542,2)</f>
        <v>909.36</v>
      </c>
      <c r="M2542" s="22" t="n">
        <f aca="false">IF(E2542&gt;0,ROUND(E2542*'UCO e Filme'!$A$2,2),0)</f>
        <v>0</v>
      </c>
      <c r="N2542" s="22" t="n">
        <f aca="false">IF(I2542&gt;0,ROUND(I2542*'UCO e Filme'!$A$11,2),0)</f>
        <v>0</v>
      </c>
      <c r="O2542" s="22" t="n">
        <f aca="false">ROUND(L2542+M2542+N2542,2)</f>
        <v>909.36</v>
      </c>
    </row>
    <row r="2543" customFormat="false" ht="11.25" hidden="false" customHeight="true" outlineLevel="0" collapsed="false">
      <c r="A2543" s="17" t="n">
        <v>31303153</v>
      </c>
      <c r="B2543" s="17" t="s">
        <v>2565</v>
      </c>
      <c r="C2543" s="23" t="n">
        <v>1</v>
      </c>
      <c r="D2543" s="25" t="s">
        <v>504</v>
      </c>
      <c r="E2543" s="19"/>
      <c r="F2543" s="21" t="n">
        <v>1</v>
      </c>
      <c r="G2543" s="21" t="n">
        <v>3</v>
      </c>
      <c r="H2543" s="21"/>
      <c r="I2543" s="21"/>
      <c r="J2543" s="21"/>
      <c r="K2543" s="22" t="n">
        <f aca="false">INDEX('Porte Honorário'!B:D,MATCH(TabJud!D2543,'Porte Honorário'!A:A,0),1)</f>
        <v>458.79</v>
      </c>
      <c r="L2543" s="22" t="n">
        <f aca="false">ROUND(C2543*K2543,2)</f>
        <v>458.79</v>
      </c>
      <c r="M2543" s="22" t="n">
        <f aca="false">IF(E2543&gt;0,ROUND(E2543*'UCO e Filme'!$A$2,2),0)</f>
        <v>0</v>
      </c>
      <c r="N2543" s="22" t="n">
        <f aca="false">IF(I2543&gt;0,ROUND(I2543*'UCO e Filme'!$A$11,2),0)</f>
        <v>0</v>
      </c>
      <c r="O2543" s="22" t="n">
        <f aca="false">ROUND(L2543+M2543+N2543,2)</f>
        <v>458.79</v>
      </c>
    </row>
    <row r="2544" customFormat="false" ht="11.25" hidden="false" customHeight="true" outlineLevel="0" collapsed="false">
      <c r="A2544" s="17" t="n">
        <v>31303161</v>
      </c>
      <c r="B2544" s="17" t="s">
        <v>2566</v>
      </c>
      <c r="C2544" s="23" t="n">
        <v>1</v>
      </c>
      <c r="D2544" s="25" t="s">
        <v>490</v>
      </c>
      <c r="E2544" s="19"/>
      <c r="F2544" s="21" t="n">
        <v>2</v>
      </c>
      <c r="G2544" s="21" t="n">
        <v>4</v>
      </c>
      <c r="H2544" s="21"/>
      <c r="I2544" s="21"/>
      <c r="J2544" s="21"/>
      <c r="K2544" s="22" t="n">
        <f aca="false">INDEX('Porte Honorário'!B:D,MATCH(TabJud!D2544,'Porte Honorário'!A:A,0),1)</f>
        <v>1409.1</v>
      </c>
      <c r="L2544" s="22" t="n">
        <f aca="false">ROUND(C2544*K2544,2)</f>
        <v>1409.1</v>
      </c>
      <c r="M2544" s="22" t="n">
        <f aca="false">IF(E2544&gt;0,ROUND(E2544*'UCO e Filme'!$A$2,2),0)</f>
        <v>0</v>
      </c>
      <c r="N2544" s="22" t="n">
        <f aca="false">IF(I2544&gt;0,ROUND(I2544*'UCO e Filme'!$A$11,2),0)</f>
        <v>0</v>
      </c>
      <c r="O2544" s="22" t="n">
        <f aca="false">ROUND(L2544+M2544+N2544,2)</f>
        <v>1409.1</v>
      </c>
    </row>
    <row r="2545" customFormat="false" ht="22.5" hidden="false" customHeight="true" outlineLevel="0" collapsed="false">
      <c r="A2545" s="17" t="n">
        <v>31303170</v>
      </c>
      <c r="B2545" s="17" t="s">
        <v>2567</v>
      </c>
      <c r="C2545" s="23" t="n">
        <v>1</v>
      </c>
      <c r="D2545" s="25" t="s">
        <v>385</v>
      </c>
      <c r="E2545" s="19" t="n">
        <v>24.33</v>
      </c>
      <c r="F2545" s="21" t="n">
        <v>1</v>
      </c>
      <c r="G2545" s="21" t="n">
        <v>4</v>
      </c>
      <c r="H2545" s="21"/>
      <c r="I2545" s="21"/>
      <c r="J2545" s="21"/>
      <c r="K2545" s="22" t="n">
        <f aca="false">INDEX('Porte Honorário'!B:D,MATCH(TabJud!D2545,'Porte Honorário'!A:A,0),1)</f>
        <v>766.81</v>
      </c>
      <c r="L2545" s="22" t="n">
        <f aca="false">ROUND(C2545*K2545,2)</f>
        <v>766.81</v>
      </c>
      <c r="M2545" s="22" t="n">
        <f aca="false">IF(E2545&gt;0,ROUND(E2545*'UCO e Filme'!$A$2,2),0)</f>
        <v>458.86</v>
      </c>
      <c r="N2545" s="22" t="n">
        <f aca="false">IF(I2545&gt;0,ROUND(I2545*'UCO e Filme'!$A$11,2),0)</f>
        <v>0</v>
      </c>
      <c r="O2545" s="22" t="n">
        <f aca="false">ROUND(L2545+M2545+N2545,2)</f>
        <v>1225.67</v>
      </c>
    </row>
    <row r="2546" customFormat="false" ht="22.5" hidden="false" customHeight="true" outlineLevel="0" collapsed="false">
      <c r="A2546" s="17" t="n">
        <v>31303188</v>
      </c>
      <c r="B2546" s="17" t="s">
        <v>2568</v>
      </c>
      <c r="C2546" s="23" t="n">
        <v>1</v>
      </c>
      <c r="D2546" s="25" t="s">
        <v>310</v>
      </c>
      <c r="E2546" s="19" t="n">
        <v>24.33</v>
      </c>
      <c r="F2546" s="21" t="n">
        <v>1</v>
      </c>
      <c r="G2546" s="21" t="n">
        <v>4</v>
      </c>
      <c r="H2546" s="21"/>
      <c r="I2546" s="21"/>
      <c r="J2546" s="21"/>
      <c r="K2546" s="22" t="n">
        <f aca="false">INDEX('Porte Honorário'!B:D,MATCH(TabJud!D2546,'Porte Honorário'!A:A,0),1)</f>
        <v>802.86</v>
      </c>
      <c r="L2546" s="22" t="n">
        <f aca="false">ROUND(C2546*K2546,2)</f>
        <v>802.86</v>
      </c>
      <c r="M2546" s="22" t="n">
        <f aca="false">IF(E2546&gt;0,ROUND(E2546*'UCO e Filme'!$A$2,2),0)</f>
        <v>458.86</v>
      </c>
      <c r="N2546" s="22" t="n">
        <f aca="false">IF(I2546&gt;0,ROUND(I2546*'UCO e Filme'!$A$11,2),0)</f>
        <v>0</v>
      </c>
      <c r="O2546" s="22" t="n">
        <f aca="false">ROUND(L2546+M2546+N2546,2)</f>
        <v>1261.72</v>
      </c>
    </row>
    <row r="2547" customFormat="false" ht="22.5" hidden="false" customHeight="true" outlineLevel="0" collapsed="false">
      <c r="A2547" s="17" t="n">
        <v>31303196</v>
      </c>
      <c r="B2547" s="17" t="s">
        <v>2569</v>
      </c>
      <c r="C2547" s="23" t="n">
        <v>1</v>
      </c>
      <c r="D2547" s="25" t="s">
        <v>82</v>
      </c>
      <c r="E2547" s="19"/>
      <c r="F2547" s="21"/>
      <c r="G2547" s="21" t="n">
        <v>0</v>
      </c>
      <c r="H2547" s="21"/>
      <c r="I2547" s="21"/>
      <c r="J2547" s="21"/>
      <c r="K2547" s="22" t="n">
        <f aca="false">INDEX('Porte Honorário'!B:D,MATCH(TabJud!D2547,'Porte Honorário'!A:A,0),1)</f>
        <v>88.48</v>
      </c>
      <c r="L2547" s="22" t="n">
        <f aca="false">ROUND(C2547*K2547,2)</f>
        <v>88.48</v>
      </c>
      <c r="M2547" s="22" t="n">
        <f aca="false">IF(E2547&gt;0,ROUND(E2547*'UCO e Filme'!$A$2,2),0)</f>
        <v>0</v>
      </c>
      <c r="N2547" s="22" t="n">
        <f aca="false">IF(I2547&gt;0,ROUND(I2547*'UCO e Filme'!$A$11,2),0)</f>
        <v>0</v>
      </c>
      <c r="O2547" s="22" t="n">
        <f aca="false">ROUND(L2547+M2547+N2547,2)</f>
        <v>88.48</v>
      </c>
    </row>
    <row r="2548" customFormat="false" ht="22.5" hidden="false" customHeight="true" outlineLevel="0" collapsed="false">
      <c r="A2548" s="17" t="n">
        <v>31303200</v>
      </c>
      <c r="B2548" s="17" t="s">
        <v>2570</v>
      </c>
      <c r="C2548" s="23" t="n">
        <v>1</v>
      </c>
      <c r="D2548" s="25" t="s">
        <v>490</v>
      </c>
      <c r="E2548" s="19" t="n">
        <v>56.77</v>
      </c>
      <c r="F2548" s="21" t="n">
        <v>2</v>
      </c>
      <c r="G2548" s="21" t="n">
        <v>5</v>
      </c>
      <c r="H2548" s="21"/>
      <c r="I2548" s="21"/>
      <c r="J2548" s="21"/>
      <c r="K2548" s="22" t="n">
        <f aca="false">INDEX('Porte Honorário'!B:D,MATCH(TabJud!D2548,'Porte Honorário'!A:A,0),1)</f>
        <v>1409.1</v>
      </c>
      <c r="L2548" s="22" t="n">
        <f aca="false">ROUND(C2548*K2548,2)</f>
        <v>1409.1</v>
      </c>
      <c r="M2548" s="22" t="n">
        <f aca="false">IF(E2548&gt;0,ROUND(E2548*'UCO e Filme'!$A$2,2),0)</f>
        <v>1070.68</v>
      </c>
      <c r="N2548" s="22" t="n">
        <f aca="false">IF(I2548&gt;0,ROUND(I2548*'UCO e Filme'!$A$11,2),0)</f>
        <v>0</v>
      </c>
      <c r="O2548" s="22" t="n">
        <f aca="false">ROUND(L2548+M2548+N2548,2)</f>
        <v>2479.78</v>
      </c>
    </row>
    <row r="2549" customFormat="false" ht="11.25" hidden="false" customHeight="true" outlineLevel="0" collapsed="false">
      <c r="A2549" s="17" t="n">
        <v>31303218</v>
      </c>
      <c r="B2549" s="17" t="s">
        <v>2571</v>
      </c>
      <c r="C2549" s="23" t="n">
        <v>1</v>
      </c>
      <c r="D2549" s="25" t="s">
        <v>262</v>
      </c>
      <c r="E2549" s="19" t="n">
        <v>60.83</v>
      </c>
      <c r="F2549" s="21" t="n">
        <v>2</v>
      </c>
      <c r="G2549" s="21" t="n">
        <v>6</v>
      </c>
      <c r="H2549" s="21"/>
      <c r="I2549" s="21"/>
      <c r="J2549" s="21"/>
      <c r="K2549" s="22" t="n">
        <f aca="false">INDEX('Porte Honorário'!B:D,MATCH(TabJud!D2549,'Porte Honorário'!A:A,0),1)</f>
        <v>1635.2</v>
      </c>
      <c r="L2549" s="22" t="n">
        <f aca="false">ROUND(C2549*K2549,2)</f>
        <v>1635.2</v>
      </c>
      <c r="M2549" s="22" t="n">
        <f aca="false">IF(E2549&gt;0,ROUND(E2549*'UCO e Filme'!$A$2,2),0)</f>
        <v>1147.25</v>
      </c>
      <c r="N2549" s="22" t="n">
        <f aca="false">IF(I2549&gt;0,ROUND(I2549*'UCO e Filme'!$A$11,2),0)</f>
        <v>0</v>
      </c>
      <c r="O2549" s="22" t="n">
        <f aca="false">ROUND(L2549+M2549+N2549,2)</f>
        <v>2782.45</v>
      </c>
    </row>
    <row r="2550" customFormat="false" ht="11.25" hidden="false" customHeight="true" outlineLevel="0" collapsed="false">
      <c r="A2550" s="17" t="n">
        <v>31303226</v>
      </c>
      <c r="B2550" s="17" t="s">
        <v>2572</v>
      </c>
      <c r="C2550" s="23" t="n">
        <v>1</v>
      </c>
      <c r="D2550" s="25" t="s">
        <v>999</v>
      </c>
      <c r="E2550" s="19" t="n">
        <v>81.1</v>
      </c>
      <c r="F2550" s="21" t="n">
        <v>2</v>
      </c>
      <c r="G2550" s="21" t="n">
        <v>7</v>
      </c>
      <c r="H2550" s="21"/>
      <c r="I2550" s="21"/>
      <c r="J2550" s="21"/>
      <c r="K2550" s="22" t="n">
        <f aca="false">INDEX('Porte Honorário'!B:D,MATCH(TabJud!D2550,'Porte Honorário'!A:A,0),1)</f>
        <v>2449.52</v>
      </c>
      <c r="L2550" s="22" t="n">
        <f aca="false">ROUND(C2550*K2550,2)</f>
        <v>2449.52</v>
      </c>
      <c r="M2550" s="22" t="n">
        <f aca="false">IF(E2550&gt;0,ROUND(E2550*'UCO e Filme'!$A$2,2),0)</f>
        <v>1529.55</v>
      </c>
      <c r="N2550" s="22" t="n">
        <f aca="false">IF(I2550&gt;0,ROUND(I2550*'UCO e Filme'!$A$11,2),0)</f>
        <v>0</v>
      </c>
      <c r="O2550" s="22" t="n">
        <f aca="false">ROUND(L2550+M2550+N2550,2)</f>
        <v>3979.07</v>
      </c>
    </row>
    <row r="2551" customFormat="false" ht="11.25" hidden="false" customHeight="true" outlineLevel="0" collapsed="false">
      <c r="A2551" s="17" t="n">
        <v>31303234</v>
      </c>
      <c r="B2551" s="17" t="s">
        <v>2573</v>
      </c>
      <c r="C2551" s="23" t="n">
        <v>1</v>
      </c>
      <c r="D2551" s="25" t="s">
        <v>961</v>
      </c>
      <c r="E2551" s="19" t="n">
        <v>60.83</v>
      </c>
      <c r="F2551" s="21" t="n">
        <v>2</v>
      </c>
      <c r="G2551" s="21" t="n">
        <v>6</v>
      </c>
      <c r="H2551" s="21"/>
      <c r="I2551" s="21"/>
      <c r="J2551" s="21"/>
      <c r="K2551" s="22" t="n">
        <f aca="false">INDEX('Porte Honorário'!B:D,MATCH(TabJud!D2551,'Porte Honorário'!A:A,0),1)</f>
        <v>1859.66</v>
      </c>
      <c r="L2551" s="22" t="n">
        <f aca="false">ROUND(C2551*K2551,2)</f>
        <v>1859.66</v>
      </c>
      <c r="M2551" s="22" t="n">
        <f aca="false">IF(E2551&gt;0,ROUND(E2551*'UCO e Filme'!$A$2,2),0)</f>
        <v>1147.25</v>
      </c>
      <c r="N2551" s="22" t="n">
        <f aca="false">IF(I2551&gt;0,ROUND(I2551*'UCO e Filme'!$A$11,2),0)</f>
        <v>0</v>
      </c>
      <c r="O2551" s="22" t="n">
        <f aca="false">ROUND(L2551+M2551+N2551,2)</f>
        <v>3006.91</v>
      </c>
    </row>
    <row r="2552" customFormat="false" ht="11.25" hidden="false" customHeight="true" outlineLevel="0" collapsed="false">
      <c r="A2552" s="17" t="n">
        <v>31303242</v>
      </c>
      <c r="B2552" s="17" t="s">
        <v>2574</v>
      </c>
      <c r="C2552" s="23" t="n">
        <v>1</v>
      </c>
      <c r="D2552" s="25" t="s">
        <v>490</v>
      </c>
      <c r="E2552" s="19" t="n">
        <v>56.77</v>
      </c>
      <c r="F2552" s="21" t="n">
        <v>2</v>
      </c>
      <c r="G2552" s="21" t="n">
        <v>5</v>
      </c>
      <c r="H2552" s="21"/>
      <c r="I2552" s="21"/>
      <c r="J2552" s="21"/>
      <c r="K2552" s="22" t="n">
        <f aca="false">INDEX('Porte Honorário'!B:D,MATCH(TabJud!D2552,'Porte Honorário'!A:A,0),1)</f>
        <v>1409.1</v>
      </c>
      <c r="L2552" s="22" t="n">
        <f aca="false">ROUND(C2552*K2552,2)</f>
        <v>1409.1</v>
      </c>
      <c r="M2552" s="22" t="n">
        <f aca="false">IF(E2552&gt;0,ROUND(E2552*'UCO e Filme'!$A$2,2),0)</f>
        <v>1070.68</v>
      </c>
      <c r="N2552" s="22" t="n">
        <f aca="false">IF(I2552&gt;0,ROUND(I2552*'UCO e Filme'!$A$11,2),0)</f>
        <v>0</v>
      </c>
      <c r="O2552" s="22" t="n">
        <f aca="false">ROUND(L2552+M2552+N2552,2)</f>
        <v>2479.78</v>
      </c>
    </row>
    <row r="2553" customFormat="false" ht="11.25" hidden="false" customHeight="true" outlineLevel="0" collapsed="false">
      <c r="A2553" s="17" t="n">
        <v>31303250</v>
      </c>
      <c r="B2553" s="17" t="s">
        <v>2575</v>
      </c>
      <c r="C2553" s="23" t="n">
        <v>1</v>
      </c>
      <c r="D2553" s="25" t="s">
        <v>490</v>
      </c>
      <c r="E2553" s="19" t="n">
        <v>56.77</v>
      </c>
      <c r="F2553" s="21" t="n">
        <v>1</v>
      </c>
      <c r="G2553" s="21" t="n">
        <v>5</v>
      </c>
      <c r="H2553" s="21"/>
      <c r="I2553" s="21"/>
      <c r="J2553" s="21"/>
      <c r="K2553" s="22" t="n">
        <f aca="false">INDEX('Porte Honorário'!B:D,MATCH(TabJud!D2553,'Porte Honorário'!A:A,0),1)</f>
        <v>1409.1</v>
      </c>
      <c r="L2553" s="22" t="n">
        <f aca="false">ROUND(C2553*K2553,2)</f>
        <v>1409.1</v>
      </c>
      <c r="M2553" s="22" t="n">
        <f aca="false">IF(E2553&gt;0,ROUND(E2553*'UCO e Filme'!$A$2,2),0)</f>
        <v>1070.68</v>
      </c>
      <c r="N2553" s="22" t="n">
        <f aca="false">IF(I2553&gt;0,ROUND(I2553*'UCO e Filme'!$A$11,2),0)</f>
        <v>0</v>
      </c>
      <c r="O2553" s="22" t="n">
        <f aca="false">ROUND(L2553+M2553+N2553,2)</f>
        <v>2479.78</v>
      </c>
    </row>
    <row r="2554" customFormat="false" ht="11.25" hidden="false" customHeight="true" outlineLevel="0" collapsed="false">
      <c r="A2554" s="17" t="n">
        <v>31303269</v>
      </c>
      <c r="B2554" s="17" t="s">
        <v>2576</v>
      </c>
      <c r="C2554" s="23" t="n">
        <v>1</v>
      </c>
      <c r="D2554" s="25" t="s">
        <v>93</v>
      </c>
      <c r="E2554" s="19"/>
      <c r="F2554" s="21"/>
      <c r="G2554" s="21"/>
      <c r="H2554" s="21"/>
      <c r="I2554" s="21"/>
      <c r="J2554" s="21"/>
      <c r="K2554" s="22" t="n">
        <f aca="false">INDEX('Porte Honorário'!B:D,MATCH(TabJud!D2554,'Porte Honorário'!A:A,0),1)</f>
        <v>250.68</v>
      </c>
      <c r="L2554" s="22" t="n">
        <f aca="false">ROUND(C2554*K2554,2)</f>
        <v>250.68</v>
      </c>
      <c r="M2554" s="22" t="n">
        <f aca="false">IF(E2554&gt;0,ROUND(E2554*'UCO e Filme'!$A$2,2),0)</f>
        <v>0</v>
      </c>
      <c r="N2554" s="22" t="n">
        <f aca="false">IF(I2554&gt;0,ROUND(I2554*'UCO e Filme'!$A$11,2),0)</f>
        <v>0</v>
      </c>
      <c r="O2554" s="22" t="n">
        <f aca="false">ROUND(L2554+M2554+N2554,2)</f>
        <v>250.68</v>
      </c>
    </row>
    <row r="2555" customFormat="false" ht="11.25" hidden="false" customHeight="true" outlineLevel="0" collapsed="false">
      <c r="A2555" s="17" t="n">
        <v>31303293</v>
      </c>
      <c r="B2555" s="17" t="s">
        <v>2577</v>
      </c>
      <c r="C2555" s="23" t="n">
        <v>1</v>
      </c>
      <c r="D2555" s="25" t="s">
        <v>93</v>
      </c>
      <c r="E2555" s="19"/>
      <c r="F2555" s="21"/>
      <c r="G2555" s="21"/>
      <c r="H2555" s="21"/>
      <c r="I2555" s="21"/>
      <c r="J2555" s="21"/>
      <c r="K2555" s="22" t="n">
        <f aca="false">INDEX('Porte Honorário'!B:D,MATCH(TabJud!D2555,'Porte Honorário'!A:A,0),1)</f>
        <v>250.68</v>
      </c>
      <c r="L2555" s="22" t="n">
        <f aca="false">ROUND(C2555*K2555,2)</f>
        <v>250.68</v>
      </c>
      <c r="M2555" s="22" t="n">
        <f aca="false">IF(E2555&gt;0,ROUND(E2555*'UCO e Filme'!$A$2,2),0)</f>
        <v>0</v>
      </c>
      <c r="N2555" s="22" t="n">
        <f aca="false">IF(I2555&gt;0,ROUND(I2555*'UCO e Filme'!$A$11,2),0)</f>
        <v>0</v>
      </c>
      <c r="O2555" s="22" t="n">
        <f aca="false">ROUND(L2555+M2555+N2555,2)</f>
        <v>250.68</v>
      </c>
    </row>
    <row r="2556" customFormat="false" ht="11.25" hidden="false" customHeight="true" outlineLevel="0" collapsed="false">
      <c r="A2556" s="17" t="n">
        <v>31303315</v>
      </c>
      <c r="B2556" s="17" t="s">
        <v>2578</v>
      </c>
      <c r="C2556" s="23" t="n">
        <v>1</v>
      </c>
      <c r="D2556" s="25" t="s">
        <v>93</v>
      </c>
      <c r="E2556" s="19"/>
      <c r="F2556" s="21"/>
      <c r="G2556" s="21" t="n">
        <v>0</v>
      </c>
      <c r="H2556" s="21"/>
      <c r="I2556" s="21"/>
      <c r="J2556" s="21"/>
      <c r="K2556" s="22" t="n">
        <f aca="false">INDEX('Porte Honorário'!B:D,MATCH(TabJud!D2556,'Porte Honorário'!A:A,0),1)</f>
        <v>250.68</v>
      </c>
      <c r="L2556" s="22" t="n">
        <f aca="false">ROUND(C2556*K2556,2)</f>
        <v>250.68</v>
      </c>
      <c r="M2556" s="22" t="n">
        <f aca="false">IF(E2556&gt;0,ROUND(E2556*'UCO e Filme'!$A$2,2),0)</f>
        <v>0</v>
      </c>
      <c r="N2556" s="22" t="n">
        <f aca="false">IF(I2556&gt;0,ROUND(I2556*'UCO e Filme'!$A$11,2),0)</f>
        <v>0</v>
      </c>
      <c r="O2556" s="22" t="n">
        <f aca="false">ROUND(L2556+M2556+N2556,2)</f>
        <v>250.68</v>
      </c>
    </row>
    <row r="2557" customFormat="false" ht="11.25" hidden="false" customHeight="true" outlineLevel="0" collapsed="false">
      <c r="A2557" s="17" t="n">
        <v>31303323</v>
      </c>
      <c r="B2557" s="17" t="s">
        <v>2579</v>
      </c>
      <c r="C2557" s="23" t="n">
        <v>1</v>
      </c>
      <c r="D2557" s="25" t="s">
        <v>335</v>
      </c>
      <c r="E2557" s="19"/>
      <c r="F2557" s="21" t="n">
        <v>2</v>
      </c>
      <c r="G2557" s="21" t="n">
        <v>4</v>
      </c>
      <c r="H2557" s="21"/>
      <c r="I2557" s="21"/>
      <c r="J2557" s="21"/>
      <c r="K2557" s="22" t="n">
        <f aca="false">INDEX('Porte Honorário'!B:D,MATCH(TabJud!D2557,'Porte Honorário'!A:A,0),1)</f>
        <v>1091.25</v>
      </c>
      <c r="L2557" s="22" t="n">
        <f aca="false">ROUND(C2557*K2557,2)</f>
        <v>1091.25</v>
      </c>
      <c r="M2557" s="22" t="n">
        <f aca="false">IF(E2557&gt;0,ROUND(E2557*'UCO e Filme'!$A$2,2),0)</f>
        <v>0</v>
      </c>
      <c r="N2557" s="22" t="n">
        <f aca="false">IF(I2557&gt;0,ROUND(I2557*'UCO e Filme'!$A$11,2),0)</f>
        <v>0</v>
      </c>
      <c r="O2557" s="22" t="n">
        <f aca="false">ROUND(L2557+M2557+N2557,2)</f>
        <v>1091.25</v>
      </c>
    </row>
    <row r="2558" customFormat="false" ht="30.95" hidden="false" customHeight="true" outlineLevel="0" collapsed="false">
      <c r="A2558" s="14" t="s">
        <v>2580</v>
      </c>
      <c r="B2558" s="14"/>
      <c r="C2558" s="14"/>
      <c r="D2558" s="14"/>
      <c r="E2558" s="14"/>
      <c r="F2558" s="14"/>
      <c r="G2558" s="14"/>
      <c r="H2558" s="14"/>
      <c r="I2558" s="14"/>
      <c r="J2558" s="14"/>
      <c r="K2558" s="14"/>
      <c r="L2558" s="14"/>
      <c r="M2558" s="14"/>
      <c r="N2558" s="14"/>
      <c r="O2558" s="14"/>
    </row>
    <row r="2559" customFormat="false" ht="27.75" hidden="false" customHeight="true" outlineLevel="0" collapsed="false">
      <c r="A2559" s="17" t="n">
        <v>31304010</v>
      </c>
      <c r="B2559" s="17" t="s">
        <v>2581</v>
      </c>
      <c r="C2559" s="23" t="n">
        <v>1</v>
      </c>
      <c r="D2559" s="25" t="s">
        <v>385</v>
      </c>
      <c r="E2559" s="19"/>
      <c r="F2559" s="21" t="n">
        <v>1</v>
      </c>
      <c r="G2559" s="21" t="n">
        <v>3</v>
      </c>
      <c r="H2559" s="21"/>
      <c r="I2559" s="21"/>
      <c r="J2559" s="21"/>
      <c r="K2559" s="22" t="n">
        <f aca="false">INDEX('Porte Honorário'!B:D,MATCH(TabJud!D2559,'Porte Honorário'!A:A,0),1)</f>
        <v>766.81</v>
      </c>
      <c r="L2559" s="22" t="n">
        <f aca="false">ROUND(C2559*K2559,2)</f>
        <v>766.81</v>
      </c>
      <c r="M2559" s="22" t="n">
        <f aca="false">IF(E2559&gt;0,ROUND(E2559*'UCO e Filme'!$A$2,2),0)</f>
        <v>0</v>
      </c>
      <c r="N2559" s="22" t="n">
        <f aca="false">IF(I2559&gt;0,ROUND(I2559*'UCO e Filme'!$A$11,2),0)</f>
        <v>0</v>
      </c>
      <c r="O2559" s="22" t="n">
        <f aca="false">ROUND(L2559+M2559+N2559,2)</f>
        <v>766.81</v>
      </c>
    </row>
    <row r="2560" customFormat="false" ht="11.25" hidden="false" customHeight="true" outlineLevel="0" collapsed="false">
      <c r="A2560" s="17" t="n">
        <v>31304028</v>
      </c>
      <c r="B2560" s="17" t="s">
        <v>2582</v>
      </c>
      <c r="C2560" s="23" t="n">
        <v>1</v>
      </c>
      <c r="D2560" s="25" t="s">
        <v>343</v>
      </c>
      <c r="E2560" s="19"/>
      <c r="F2560" s="21" t="n">
        <v>1</v>
      </c>
      <c r="G2560" s="21" t="n">
        <v>5</v>
      </c>
      <c r="H2560" s="21"/>
      <c r="I2560" s="21"/>
      <c r="J2560" s="21"/>
      <c r="K2560" s="22" t="n">
        <f aca="false">INDEX('Porte Honorário'!B:D,MATCH(TabJud!D2560,'Porte Honorário'!A:A,0),1)</f>
        <v>909.36</v>
      </c>
      <c r="L2560" s="22" t="n">
        <f aca="false">ROUND(C2560*K2560,2)</f>
        <v>909.36</v>
      </c>
      <c r="M2560" s="22" t="n">
        <f aca="false">IF(E2560&gt;0,ROUND(E2560*'UCO e Filme'!$A$2,2),0)</f>
        <v>0</v>
      </c>
      <c r="N2560" s="22" t="n">
        <f aca="false">IF(I2560&gt;0,ROUND(I2560*'UCO e Filme'!$A$11,2),0)</f>
        <v>0</v>
      </c>
      <c r="O2560" s="22" t="n">
        <f aca="false">ROUND(L2560+M2560+N2560,2)</f>
        <v>909.36</v>
      </c>
    </row>
    <row r="2561" customFormat="false" ht="11.25" hidden="false" customHeight="true" outlineLevel="0" collapsed="false">
      <c r="A2561" s="17" t="n">
        <v>31304036</v>
      </c>
      <c r="B2561" s="17" t="s">
        <v>2583</v>
      </c>
      <c r="C2561" s="23" t="n">
        <v>1</v>
      </c>
      <c r="D2561" s="25" t="s">
        <v>343</v>
      </c>
      <c r="E2561" s="19"/>
      <c r="F2561" s="21" t="n">
        <v>1</v>
      </c>
      <c r="G2561" s="21" t="n">
        <v>4</v>
      </c>
      <c r="H2561" s="21"/>
      <c r="I2561" s="21"/>
      <c r="J2561" s="21"/>
      <c r="K2561" s="22" t="n">
        <f aca="false">INDEX('Porte Honorário'!B:D,MATCH(TabJud!D2561,'Porte Honorário'!A:A,0),1)</f>
        <v>909.36</v>
      </c>
      <c r="L2561" s="22" t="n">
        <f aca="false">ROUND(C2561*K2561,2)</f>
        <v>909.36</v>
      </c>
      <c r="M2561" s="22" t="n">
        <f aca="false">IF(E2561&gt;0,ROUND(E2561*'UCO e Filme'!$A$2,2),0)</f>
        <v>0</v>
      </c>
      <c r="N2561" s="22" t="n">
        <f aca="false">IF(I2561&gt;0,ROUND(I2561*'UCO e Filme'!$A$11,2),0)</f>
        <v>0</v>
      </c>
      <c r="O2561" s="22" t="n">
        <f aca="false">ROUND(L2561+M2561+N2561,2)</f>
        <v>909.36</v>
      </c>
    </row>
    <row r="2562" customFormat="false" ht="11.25" hidden="false" customHeight="true" outlineLevel="0" collapsed="false">
      <c r="A2562" s="17" t="n">
        <v>31304044</v>
      </c>
      <c r="B2562" s="17" t="s">
        <v>2584</v>
      </c>
      <c r="C2562" s="23" t="n">
        <v>1</v>
      </c>
      <c r="D2562" s="25" t="s">
        <v>296</v>
      </c>
      <c r="E2562" s="19"/>
      <c r="F2562" s="21" t="n">
        <v>1</v>
      </c>
      <c r="G2562" s="21" t="n">
        <v>3</v>
      </c>
      <c r="H2562" s="21"/>
      <c r="I2562" s="21"/>
      <c r="J2562" s="21"/>
      <c r="K2562" s="22" t="n">
        <f aca="false">INDEX('Porte Honorário'!B:D,MATCH(TabJud!D2562,'Porte Honorário'!A:A,0),1)</f>
        <v>709.46</v>
      </c>
      <c r="L2562" s="22" t="n">
        <f aca="false">ROUND(C2562*K2562,2)</f>
        <v>709.46</v>
      </c>
      <c r="M2562" s="22" t="n">
        <f aca="false">IF(E2562&gt;0,ROUND(E2562*'UCO e Filme'!$A$2,2),0)</f>
        <v>0</v>
      </c>
      <c r="N2562" s="22" t="n">
        <f aca="false">IF(I2562&gt;0,ROUND(I2562*'UCO e Filme'!$A$11,2),0)</f>
        <v>0</v>
      </c>
      <c r="O2562" s="22" t="n">
        <f aca="false">ROUND(L2562+M2562+N2562,2)</f>
        <v>709.46</v>
      </c>
    </row>
    <row r="2563" customFormat="false" ht="11.25" hidden="false" customHeight="true" outlineLevel="0" collapsed="false">
      <c r="A2563" s="17" t="n">
        <v>31304052</v>
      </c>
      <c r="B2563" s="17" t="s">
        <v>2585</v>
      </c>
      <c r="C2563" s="23" t="n">
        <v>1</v>
      </c>
      <c r="D2563" s="25" t="s">
        <v>385</v>
      </c>
      <c r="E2563" s="19" t="n">
        <v>24.33</v>
      </c>
      <c r="F2563" s="21" t="n">
        <v>1</v>
      </c>
      <c r="G2563" s="21" t="n">
        <v>5</v>
      </c>
      <c r="H2563" s="21"/>
      <c r="I2563" s="21"/>
      <c r="J2563" s="21"/>
      <c r="K2563" s="22" t="n">
        <f aca="false">INDEX('Porte Honorário'!B:D,MATCH(TabJud!D2563,'Porte Honorário'!A:A,0),1)</f>
        <v>766.81</v>
      </c>
      <c r="L2563" s="22" t="n">
        <f aca="false">ROUND(C2563*K2563,2)</f>
        <v>766.81</v>
      </c>
      <c r="M2563" s="22" t="n">
        <f aca="false">IF(E2563&gt;0,ROUND(E2563*'UCO e Filme'!$A$2,2),0)</f>
        <v>458.86</v>
      </c>
      <c r="N2563" s="22" t="n">
        <f aca="false">IF(I2563&gt;0,ROUND(I2563*'UCO e Filme'!$A$11,2),0)</f>
        <v>0</v>
      </c>
      <c r="O2563" s="22" t="n">
        <f aca="false">ROUND(L2563+M2563+N2563,2)</f>
        <v>1225.67</v>
      </c>
    </row>
    <row r="2564" customFormat="false" ht="11.25" hidden="false" customHeight="true" outlineLevel="0" collapsed="false">
      <c r="A2564" s="17" t="n">
        <v>31304060</v>
      </c>
      <c r="B2564" s="17" t="s">
        <v>2586</v>
      </c>
      <c r="C2564" s="23" t="n">
        <v>1</v>
      </c>
      <c r="D2564" s="25" t="s">
        <v>449</v>
      </c>
      <c r="E2564" s="19" t="n">
        <v>52.72</v>
      </c>
      <c r="F2564" s="21" t="n">
        <v>1</v>
      </c>
      <c r="G2564" s="21" t="n">
        <v>6</v>
      </c>
      <c r="H2564" s="21"/>
      <c r="I2564" s="21"/>
      <c r="J2564" s="21"/>
      <c r="K2564" s="22" t="n">
        <f aca="false">INDEX('Porte Honorário'!B:D,MATCH(TabJud!D2564,'Porte Honorário'!A:A,0),1)</f>
        <v>1171.51</v>
      </c>
      <c r="L2564" s="22" t="n">
        <f aca="false">ROUND(C2564*K2564,2)</f>
        <v>1171.51</v>
      </c>
      <c r="M2564" s="22" t="n">
        <f aca="false">IF(E2564&gt;0,ROUND(E2564*'UCO e Filme'!$A$2,2),0)</f>
        <v>994.3</v>
      </c>
      <c r="N2564" s="22" t="n">
        <f aca="false">IF(I2564&gt;0,ROUND(I2564*'UCO e Filme'!$A$11,2),0)</f>
        <v>0</v>
      </c>
      <c r="O2564" s="22" t="n">
        <f aca="false">ROUND(L2564+M2564+N2564,2)</f>
        <v>2165.81</v>
      </c>
    </row>
    <row r="2565" customFormat="false" ht="11.25" hidden="false" customHeight="true" outlineLevel="0" collapsed="false">
      <c r="A2565" s="17" t="n">
        <v>31304079</v>
      </c>
      <c r="B2565" s="17" t="s">
        <v>2587</v>
      </c>
      <c r="C2565" s="23" t="n">
        <v>1</v>
      </c>
      <c r="D2565" s="25" t="s">
        <v>490</v>
      </c>
      <c r="E2565" s="19" t="n">
        <v>56.77</v>
      </c>
      <c r="F2565" s="21" t="n">
        <v>1</v>
      </c>
      <c r="G2565" s="21" t="n">
        <v>5</v>
      </c>
      <c r="H2565" s="21"/>
      <c r="I2565" s="21"/>
      <c r="J2565" s="21"/>
      <c r="K2565" s="22" t="n">
        <f aca="false">INDEX('Porte Honorário'!B:D,MATCH(TabJud!D2565,'Porte Honorário'!A:A,0),1)</f>
        <v>1409.1</v>
      </c>
      <c r="L2565" s="22" t="n">
        <f aca="false">ROUND(C2565*K2565,2)</f>
        <v>1409.1</v>
      </c>
      <c r="M2565" s="22" t="n">
        <f aca="false">IF(E2565&gt;0,ROUND(E2565*'UCO e Filme'!$A$2,2),0)</f>
        <v>1070.68</v>
      </c>
      <c r="N2565" s="22" t="n">
        <f aca="false">IF(I2565&gt;0,ROUND(I2565*'UCO e Filme'!$A$11,2),0)</f>
        <v>0</v>
      </c>
      <c r="O2565" s="22" t="n">
        <f aca="false">ROUND(L2565+M2565+N2565,2)</f>
        <v>2479.78</v>
      </c>
    </row>
    <row r="2566" customFormat="false" ht="11.25" hidden="false" customHeight="true" outlineLevel="0" collapsed="false">
      <c r="A2566" s="17" t="n">
        <v>31304087</v>
      </c>
      <c r="B2566" s="17" t="s">
        <v>2588</v>
      </c>
      <c r="C2566" s="23" t="n">
        <v>1</v>
      </c>
      <c r="D2566" s="25" t="s">
        <v>343</v>
      </c>
      <c r="E2566" s="19" t="n">
        <v>44.61</v>
      </c>
      <c r="F2566" s="21" t="n">
        <v>1</v>
      </c>
      <c r="G2566" s="21" t="n">
        <v>5</v>
      </c>
      <c r="H2566" s="21"/>
      <c r="I2566" s="21"/>
      <c r="J2566" s="21"/>
      <c r="K2566" s="22" t="n">
        <f aca="false">INDEX('Porte Honorário'!B:D,MATCH(TabJud!D2566,'Porte Honorário'!A:A,0),1)</f>
        <v>909.36</v>
      </c>
      <c r="L2566" s="22" t="n">
        <f aca="false">ROUND(C2566*K2566,2)</f>
        <v>909.36</v>
      </c>
      <c r="M2566" s="22" t="n">
        <f aca="false">IF(E2566&gt;0,ROUND(E2566*'UCO e Filme'!$A$2,2),0)</f>
        <v>841.34</v>
      </c>
      <c r="N2566" s="22" t="n">
        <f aca="false">IF(I2566&gt;0,ROUND(I2566*'UCO e Filme'!$A$11,2),0)</f>
        <v>0</v>
      </c>
      <c r="O2566" s="22" t="n">
        <f aca="false">ROUND(L2566+M2566+N2566,2)</f>
        <v>1750.7</v>
      </c>
    </row>
    <row r="2567" customFormat="false" ht="11.25" hidden="false" customHeight="true" outlineLevel="0" collapsed="false">
      <c r="A2567" s="17" t="n">
        <v>31304095</v>
      </c>
      <c r="B2567" s="17" t="s">
        <v>2589</v>
      </c>
      <c r="C2567" s="23" t="n">
        <v>1</v>
      </c>
      <c r="D2567" s="25" t="s">
        <v>337</v>
      </c>
      <c r="E2567" s="19"/>
      <c r="F2567" s="21"/>
      <c r="G2567" s="21"/>
      <c r="H2567" s="21"/>
      <c r="I2567" s="21"/>
      <c r="J2567" s="21"/>
      <c r="K2567" s="22" t="n">
        <f aca="false">INDEX('Porte Honorário'!B:D,MATCH(TabJud!D2567,'Porte Honorário'!A:A,0),1)</f>
        <v>417.82</v>
      </c>
      <c r="L2567" s="22" t="n">
        <f aca="false">ROUND(C2567*K2567,2)</f>
        <v>417.82</v>
      </c>
      <c r="M2567" s="22" t="n">
        <f aca="false">IF(E2567&gt;0,ROUND(E2567*'UCO e Filme'!$A$2,2),0)</f>
        <v>0</v>
      </c>
      <c r="N2567" s="22" t="n">
        <f aca="false">IF(I2567&gt;0,ROUND(I2567*'UCO e Filme'!$A$11,2),0)</f>
        <v>0</v>
      </c>
      <c r="O2567" s="22" t="n">
        <f aca="false">ROUND(L2567+M2567+N2567,2)</f>
        <v>417.82</v>
      </c>
    </row>
    <row r="2568" customFormat="false" ht="14.45" hidden="false" customHeight="true" outlineLevel="0" collapsed="false">
      <c r="A2568" s="15" t="s">
        <v>2590</v>
      </c>
      <c r="B2568" s="15"/>
      <c r="C2568" s="15"/>
      <c r="D2568" s="15"/>
      <c r="E2568" s="15"/>
      <c r="F2568" s="15"/>
      <c r="G2568" s="15"/>
      <c r="H2568" s="15"/>
      <c r="I2568" s="15"/>
      <c r="J2568" s="15"/>
      <c r="K2568" s="15"/>
      <c r="L2568" s="15"/>
      <c r="M2568" s="15"/>
      <c r="N2568" s="15"/>
      <c r="O2568" s="15"/>
    </row>
    <row r="2569" customFormat="false" ht="22.5" hidden="false" customHeight="true" outlineLevel="0" collapsed="false">
      <c r="A2569" s="15" t="s">
        <v>2591</v>
      </c>
      <c r="B2569" s="15"/>
      <c r="C2569" s="15"/>
      <c r="D2569" s="15"/>
      <c r="E2569" s="15"/>
      <c r="F2569" s="15"/>
      <c r="G2569" s="15"/>
      <c r="H2569" s="15"/>
      <c r="I2569" s="15"/>
      <c r="J2569" s="15"/>
      <c r="K2569" s="15"/>
      <c r="L2569" s="15"/>
      <c r="M2569" s="15"/>
      <c r="N2569" s="15"/>
      <c r="O2569" s="15"/>
    </row>
    <row r="2570" customFormat="false" ht="30.95" hidden="false" customHeight="true" outlineLevel="0" collapsed="false">
      <c r="A2570" s="14" t="s">
        <v>2592</v>
      </c>
      <c r="B2570" s="14"/>
      <c r="C2570" s="14"/>
      <c r="D2570" s="14"/>
      <c r="E2570" s="14"/>
      <c r="F2570" s="14"/>
      <c r="G2570" s="14"/>
      <c r="H2570" s="14"/>
      <c r="I2570" s="14"/>
      <c r="J2570" s="14"/>
      <c r="K2570" s="14"/>
      <c r="L2570" s="14"/>
      <c r="M2570" s="14"/>
      <c r="N2570" s="14"/>
      <c r="O2570" s="14"/>
    </row>
    <row r="2571" customFormat="false" ht="27.75" hidden="false" customHeight="true" outlineLevel="0" collapsed="false">
      <c r="A2571" s="17" t="n">
        <v>31305016</v>
      </c>
      <c r="B2571" s="17" t="s">
        <v>2593</v>
      </c>
      <c r="C2571" s="23" t="n">
        <v>1</v>
      </c>
      <c r="D2571" s="25" t="s">
        <v>296</v>
      </c>
      <c r="E2571" s="19"/>
      <c r="F2571" s="21" t="n">
        <v>1</v>
      </c>
      <c r="G2571" s="21" t="n">
        <v>3</v>
      </c>
      <c r="H2571" s="21"/>
      <c r="I2571" s="21"/>
      <c r="J2571" s="21"/>
      <c r="K2571" s="22" t="n">
        <f aca="false">INDEX('Porte Honorário'!B:D,MATCH(TabJud!D2571,'Porte Honorário'!A:A,0),1)</f>
        <v>709.46</v>
      </c>
      <c r="L2571" s="22" t="n">
        <f aca="false">ROUND(C2571*K2571,2)</f>
        <v>709.46</v>
      </c>
      <c r="M2571" s="22" t="n">
        <f aca="false">IF(E2571&gt;0,ROUND(E2571*'UCO e Filme'!$A$2,2),0)</f>
        <v>0</v>
      </c>
      <c r="N2571" s="22" t="n">
        <f aca="false">IF(I2571&gt;0,ROUND(I2571*'UCO e Filme'!$A$11,2),0)</f>
        <v>0</v>
      </c>
      <c r="O2571" s="22" t="n">
        <f aca="false">ROUND(L2571+M2571+N2571,2)</f>
        <v>709.46</v>
      </c>
    </row>
    <row r="2572" customFormat="false" ht="11.25" hidden="false" customHeight="true" outlineLevel="0" collapsed="false">
      <c r="A2572" s="17" t="n">
        <v>31305024</v>
      </c>
      <c r="B2572" s="17" t="s">
        <v>2594</v>
      </c>
      <c r="C2572" s="23" t="n">
        <v>1</v>
      </c>
      <c r="D2572" s="25" t="s">
        <v>264</v>
      </c>
      <c r="E2572" s="19"/>
      <c r="F2572" s="21" t="n">
        <v>1</v>
      </c>
      <c r="G2572" s="21" t="n">
        <v>5</v>
      </c>
      <c r="H2572" s="21"/>
      <c r="I2572" s="21"/>
      <c r="J2572" s="21"/>
      <c r="K2572" s="22" t="n">
        <f aca="false">INDEX('Porte Honorário'!B:D,MATCH(TabJud!D2572,'Porte Honorário'!A:A,0),1)</f>
        <v>852.02</v>
      </c>
      <c r="L2572" s="22" t="n">
        <f aca="false">ROUND(C2572*K2572,2)</f>
        <v>852.02</v>
      </c>
      <c r="M2572" s="22" t="n">
        <f aca="false">IF(E2572&gt;0,ROUND(E2572*'UCO e Filme'!$A$2,2),0)</f>
        <v>0</v>
      </c>
      <c r="N2572" s="22" t="n">
        <f aca="false">IF(I2572&gt;0,ROUND(I2572*'UCO e Filme'!$A$11,2),0)</f>
        <v>0</v>
      </c>
      <c r="O2572" s="22" t="n">
        <f aca="false">ROUND(L2572+M2572+N2572,2)</f>
        <v>852.02</v>
      </c>
    </row>
    <row r="2573" customFormat="false" ht="11.25" hidden="false" customHeight="true" outlineLevel="0" collapsed="false">
      <c r="A2573" s="17" t="n">
        <v>31305032</v>
      </c>
      <c r="B2573" s="17" t="s">
        <v>2595</v>
      </c>
      <c r="C2573" s="23" t="n">
        <v>1</v>
      </c>
      <c r="D2573" s="25" t="s">
        <v>343</v>
      </c>
      <c r="E2573" s="19" t="n">
        <v>44.61</v>
      </c>
      <c r="F2573" s="21" t="n">
        <v>1</v>
      </c>
      <c r="G2573" s="21" t="n">
        <v>5</v>
      </c>
      <c r="H2573" s="21"/>
      <c r="I2573" s="21"/>
      <c r="J2573" s="21"/>
      <c r="K2573" s="22" t="n">
        <f aca="false">INDEX('Porte Honorário'!B:D,MATCH(TabJud!D2573,'Porte Honorário'!A:A,0),1)</f>
        <v>909.36</v>
      </c>
      <c r="L2573" s="22" t="n">
        <f aca="false">ROUND(C2573*K2573,2)</f>
        <v>909.36</v>
      </c>
      <c r="M2573" s="22" t="n">
        <f aca="false">IF(E2573&gt;0,ROUND(E2573*'UCO e Filme'!$A$2,2),0)</f>
        <v>841.34</v>
      </c>
      <c r="N2573" s="22" t="n">
        <f aca="false">IF(I2573&gt;0,ROUND(I2573*'UCO e Filme'!$A$11,2),0)</f>
        <v>0</v>
      </c>
      <c r="O2573" s="22" t="n">
        <f aca="false">ROUND(L2573+M2573+N2573,2)</f>
        <v>1750.7</v>
      </c>
    </row>
    <row r="2574" customFormat="false" ht="30.95" hidden="false" customHeight="true" outlineLevel="0" collapsed="false">
      <c r="A2574" s="14" t="s">
        <v>2596</v>
      </c>
      <c r="B2574" s="14"/>
      <c r="C2574" s="14"/>
      <c r="D2574" s="14"/>
      <c r="E2574" s="14"/>
      <c r="F2574" s="14"/>
      <c r="G2574" s="14"/>
      <c r="H2574" s="14"/>
      <c r="I2574" s="14"/>
      <c r="J2574" s="14"/>
      <c r="K2574" s="14"/>
      <c r="L2574" s="14"/>
      <c r="M2574" s="14"/>
      <c r="N2574" s="14"/>
      <c r="O2574" s="14"/>
    </row>
    <row r="2575" customFormat="false" ht="27.75" hidden="false" customHeight="true" outlineLevel="0" collapsed="false">
      <c r="A2575" s="17" t="n">
        <v>31306012</v>
      </c>
      <c r="B2575" s="17" t="s">
        <v>2597</v>
      </c>
      <c r="C2575" s="23" t="n">
        <v>1</v>
      </c>
      <c r="D2575" s="25" t="s">
        <v>335</v>
      </c>
      <c r="E2575" s="19"/>
      <c r="F2575" s="21" t="n">
        <v>2</v>
      </c>
      <c r="G2575" s="21" t="n">
        <v>4</v>
      </c>
      <c r="H2575" s="21"/>
      <c r="I2575" s="21"/>
      <c r="J2575" s="21"/>
      <c r="K2575" s="22" t="n">
        <f aca="false">INDEX('Porte Honorário'!B:D,MATCH(TabJud!D2575,'Porte Honorário'!A:A,0),1)</f>
        <v>1091.25</v>
      </c>
      <c r="L2575" s="22" t="n">
        <f aca="false">ROUND(C2575*K2575,2)</f>
        <v>1091.25</v>
      </c>
      <c r="M2575" s="22" t="n">
        <f aca="false">IF(E2575&gt;0,ROUND(E2575*'UCO e Filme'!$A$2,2),0)</f>
        <v>0</v>
      </c>
      <c r="N2575" s="22" t="n">
        <f aca="false">IF(I2575&gt;0,ROUND(I2575*'UCO e Filme'!$A$11,2),0)</f>
        <v>0</v>
      </c>
      <c r="O2575" s="22" t="n">
        <f aca="false">ROUND(L2575+M2575+N2575,2)</f>
        <v>1091.25</v>
      </c>
    </row>
    <row r="2576" customFormat="false" ht="11.25" hidden="false" customHeight="true" outlineLevel="0" collapsed="false">
      <c r="A2576" s="17" t="n">
        <v>31306020</v>
      </c>
      <c r="B2576" s="17" t="s">
        <v>2598</v>
      </c>
      <c r="C2576" s="23" t="n">
        <v>1</v>
      </c>
      <c r="D2576" s="25" t="s">
        <v>335</v>
      </c>
      <c r="E2576" s="19"/>
      <c r="F2576" s="21" t="n">
        <v>2</v>
      </c>
      <c r="G2576" s="21" t="n">
        <v>4</v>
      </c>
      <c r="H2576" s="21"/>
      <c r="I2576" s="21"/>
      <c r="J2576" s="21"/>
      <c r="K2576" s="22" t="n">
        <f aca="false">INDEX('Porte Honorário'!B:D,MATCH(TabJud!D2576,'Porte Honorário'!A:A,0),1)</f>
        <v>1091.25</v>
      </c>
      <c r="L2576" s="22" t="n">
        <f aca="false">ROUND(C2576*K2576,2)</f>
        <v>1091.25</v>
      </c>
      <c r="M2576" s="22" t="n">
        <f aca="false">IF(E2576&gt;0,ROUND(E2576*'UCO e Filme'!$A$2,2),0)</f>
        <v>0</v>
      </c>
      <c r="N2576" s="22" t="n">
        <f aca="false">IF(I2576&gt;0,ROUND(I2576*'UCO e Filme'!$A$11,2),0)</f>
        <v>0</v>
      </c>
      <c r="O2576" s="22" t="n">
        <f aca="false">ROUND(L2576+M2576+N2576,2)</f>
        <v>1091.25</v>
      </c>
    </row>
    <row r="2577" customFormat="false" ht="22.5" hidden="false" customHeight="true" outlineLevel="0" collapsed="false">
      <c r="A2577" s="17" t="n">
        <v>31306039</v>
      </c>
      <c r="B2577" s="17" t="s">
        <v>2599</v>
      </c>
      <c r="C2577" s="23" t="n">
        <v>1</v>
      </c>
      <c r="D2577" s="25" t="s">
        <v>436</v>
      </c>
      <c r="E2577" s="19"/>
      <c r="F2577" s="21" t="n">
        <v>2</v>
      </c>
      <c r="G2577" s="21" t="n">
        <v>3</v>
      </c>
      <c r="H2577" s="21"/>
      <c r="I2577" s="21"/>
      <c r="J2577" s="21"/>
      <c r="K2577" s="22" t="n">
        <f aca="false">INDEX('Porte Honorário'!B:D,MATCH(TabJud!D2577,'Porte Honorário'!A:A,0),1)</f>
        <v>1269.81</v>
      </c>
      <c r="L2577" s="22" t="n">
        <f aca="false">ROUND(C2577*K2577,2)</f>
        <v>1269.81</v>
      </c>
      <c r="M2577" s="22" t="n">
        <f aca="false">IF(E2577&gt;0,ROUND(E2577*'UCO e Filme'!$A$2,2),0)</f>
        <v>0</v>
      </c>
      <c r="N2577" s="22" t="n">
        <f aca="false">IF(I2577&gt;0,ROUND(I2577*'UCO e Filme'!$A$11,2),0)</f>
        <v>0</v>
      </c>
      <c r="O2577" s="22" t="n">
        <f aca="false">ROUND(L2577+M2577+N2577,2)</f>
        <v>1269.81</v>
      </c>
    </row>
    <row r="2578" customFormat="false" ht="11.25" hidden="false" customHeight="true" outlineLevel="0" collapsed="false">
      <c r="A2578" s="17" t="n">
        <v>31306047</v>
      </c>
      <c r="B2578" s="17" t="s">
        <v>2600</v>
      </c>
      <c r="C2578" s="23" t="n">
        <v>1</v>
      </c>
      <c r="D2578" s="25" t="s">
        <v>73</v>
      </c>
      <c r="E2578" s="19"/>
      <c r="F2578" s="21" t="n">
        <v>1</v>
      </c>
      <c r="G2578" s="21" t="n">
        <v>1</v>
      </c>
      <c r="H2578" s="21"/>
      <c r="I2578" s="21"/>
      <c r="J2578" s="21"/>
      <c r="K2578" s="22" t="n">
        <f aca="false">INDEX('Porte Honorário'!B:D,MATCH(TabJud!D2578,'Porte Honorário'!A:A,0),1)</f>
        <v>360.46</v>
      </c>
      <c r="L2578" s="22" t="n">
        <f aca="false">ROUND(C2578*K2578,2)</f>
        <v>360.46</v>
      </c>
      <c r="M2578" s="22" t="n">
        <f aca="false">IF(E2578&gt;0,ROUND(E2578*'UCO e Filme'!$A$2,2),0)</f>
        <v>0</v>
      </c>
      <c r="N2578" s="22" t="n">
        <f aca="false">IF(I2578&gt;0,ROUND(I2578*'UCO e Filme'!$A$11,2),0)</f>
        <v>0</v>
      </c>
      <c r="O2578" s="22" t="n">
        <f aca="false">ROUND(L2578+M2578+N2578,2)</f>
        <v>360.46</v>
      </c>
    </row>
    <row r="2579" customFormat="false" ht="11.25" hidden="false" customHeight="true" outlineLevel="0" collapsed="false">
      <c r="A2579" s="17" t="n">
        <v>31306055</v>
      </c>
      <c r="B2579" s="17" t="s">
        <v>2601</v>
      </c>
      <c r="C2579" s="23" t="n">
        <v>1</v>
      </c>
      <c r="D2579" s="25" t="s">
        <v>339</v>
      </c>
      <c r="E2579" s="19"/>
      <c r="F2579" s="21" t="n">
        <v>1</v>
      </c>
      <c r="G2579" s="21" t="n">
        <v>6</v>
      </c>
      <c r="H2579" s="21"/>
      <c r="I2579" s="21"/>
      <c r="J2579" s="21"/>
      <c r="K2579" s="22" t="n">
        <f aca="false">INDEX('Porte Honorário'!B:D,MATCH(TabJud!D2579,'Porte Honorário'!A:A,0),1)</f>
        <v>991.29</v>
      </c>
      <c r="L2579" s="22" t="n">
        <f aca="false">ROUND(C2579*K2579,2)</f>
        <v>991.29</v>
      </c>
      <c r="M2579" s="22" t="n">
        <f aca="false">IF(E2579&gt;0,ROUND(E2579*'UCO e Filme'!$A$2,2),0)</f>
        <v>0</v>
      </c>
      <c r="N2579" s="22" t="n">
        <f aca="false">IF(I2579&gt;0,ROUND(I2579*'UCO e Filme'!$A$11,2),0)</f>
        <v>0</v>
      </c>
      <c r="O2579" s="22" t="n">
        <f aca="false">ROUND(L2579+M2579+N2579,2)</f>
        <v>991.29</v>
      </c>
    </row>
    <row r="2580" customFormat="false" ht="11.25" hidden="false" customHeight="true" outlineLevel="0" collapsed="false">
      <c r="A2580" s="17" t="n">
        <v>31306063</v>
      </c>
      <c r="B2580" s="17" t="s">
        <v>2602</v>
      </c>
      <c r="C2580" s="23" t="n">
        <v>1</v>
      </c>
      <c r="D2580" s="25" t="s">
        <v>335</v>
      </c>
      <c r="E2580" s="19"/>
      <c r="F2580" s="21" t="n">
        <v>2</v>
      </c>
      <c r="G2580" s="21" t="n">
        <v>5</v>
      </c>
      <c r="H2580" s="21"/>
      <c r="I2580" s="21"/>
      <c r="J2580" s="21"/>
      <c r="K2580" s="22" t="n">
        <f aca="false">INDEX('Porte Honorário'!B:D,MATCH(TabJud!D2580,'Porte Honorário'!A:A,0),1)</f>
        <v>1091.25</v>
      </c>
      <c r="L2580" s="22" t="n">
        <f aca="false">ROUND(C2580*K2580,2)</f>
        <v>1091.25</v>
      </c>
      <c r="M2580" s="22" t="n">
        <f aca="false">IF(E2580&gt;0,ROUND(E2580*'UCO e Filme'!$A$2,2),0)</f>
        <v>0</v>
      </c>
      <c r="N2580" s="22" t="n">
        <f aca="false">IF(I2580&gt;0,ROUND(I2580*'UCO e Filme'!$A$11,2),0)</f>
        <v>0</v>
      </c>
      <c r="O2580" s="22" t="n">
        <f aca="false">ROUND(L2580+M2580+N2580,2)</f>
        <v>1091.25</v>
      </c>
    </row>
    <row r="2581" customFormat="false" ht="11.25" hidden="false" customHeight="true" outlineLevel="0" collapsed="false">
      <c r="A2581" s="17" t="n">
        <v>31306071</v>
      </c>
      <c r="B2581" s="17" t="s">
        <v>2603</v>
      </c>
      <c r="C2581" s="23" t="n">
        <v>1</v>
      </c>
      <c r="D2581" s="25" t="s">
        <v>264</v>
      </c>
      <c r="E2581" s="19"/>
      <c r="F2581" s="21" t="n">
        <v>2</v>
      </c>
      <c r="G2581" s="21" t="n">
        <v>4</v>
      </c>
      <c r="H2581" s="21"/>
      <c r="I2581" s="21"/>
      <c r="J2581" s="21"/>
      <c r="K2581" s="22" t="n">
        <f aca="false">INDEX('Porte Honorário'!B:D,MATCH(TabJud!D2581,'Porte Honorário'!A:A,0),1)</f>
        <v>852.02</v>
      </c>
      <c r="L2581" s="22" t="n">
        <f aca="false">ROUND(C2581*K2581,2)</f>
        <v>852.02</v>
      </c>
      <c r="M2581" s="22" t="n">
        <f aca="false">IF(E2581&gt;0,ROUND(E2581*'UCO e Filme'!$A$2,2),0)</f>
        <v>0</v>
      </c>
      <c r="N2581" s="22" t="n">
        <f aca="false">IF(I2581&gt;0,ROUND(I2581*'UCO e Filme'!$A$11,2),0)</f>
        <v>0</v>
      </c>
      <c r="O2581" s="22" t="n">
        <f aca="false">ROUND(L2581+M2581+N2581,2)</f>
        <v>852.02</v>
      </c>
    </row>
    <row r="2582" customFormat="false" ht="11.25" hidden="false" customHeight="true" outlineLevel="0" collapsed="false">
      <c r="A2582" s="17" t="n">
        <v>31306080</v>
      </c>
      <c r="B2582" s="17" t="s">
        <v>2604</v>
      </c>
      <c r="C2582" s="23" t="n">
        <v>1</v>
      </c>
      <c r="D2582" s="25" t="s">
        <v>339</v>
      </c>
      <c r="E2582" s="19"/>
      <c r="F2582" s="21" t="n">
        <v>2</v>
      </c>
      <c r="G2582" s="21" t="n">
        <v>3</v>
      </c>
      <c r="H2582" s="21"/>
      <c r="I2582" s="21"/>
      <c r="J2582" s="21"/>
      <c r="K2582" s="22" t="n">
        <f aca="false">INDEX('Porte Honorário'!B:D,MATCH(TabJud!D2582,'Porte Honorário'!A:A,0),1)</f>
        <v>991.29</v>
      </c>
      <c r="L2582" s="22" t="n">
        <f aca="false">ROUND(C2582*K2582,2)</f>
        <v>991.29</v>
      </c>
      <c r="M2582" s="22" t="n">
        <f aca="false">IF(E2582&gt;0,ROUND(E2582*'UCO e Filme'!$A$2,2),0)</f>
        <v>0</v>
      </c>
      <c r="N2582" s="22" t="n">
        <f aca="false">IF(I2582&gt;0,ROUND(I2582*'UCO e Filme'!$A$11,2),0)</f>
        <v>0</v>
      </c>
      <c r="O2582" s="22" t="n">
        <f aca="false">ROUND(L2582+M2582+N2582,2)</f>
        <v>991.29</v>
      </c>
    </row>
    <row r="2583" customFormat="false" ht="30.95" hidden="false" customHeight="true" outlineLevel="0" collapsed="false">
      <c r="A2583" s="14" t="s">
        <v>2605</v>
      </c>
      <c r="B2583" s="14"/>
      <c r="C2583" s="14"/>
      <c r="D2583" s="14"/>
      <c r="E2583" s="14"/>
      <c r="F2583" s="14"/>
      <c r="G2583" s="14"/>
      <c r="H2583" s="14"/>
      <c r="I2583" s="14"/>
      <c r="J2583" s="14"/>
      <c r="K2583" s="14"/>
      <c r="L2583" s="14"/>
      <c r="M2583" s="14"/>
      <c r="N2583" s="14"/>
      <c r="O2583" s="14"/>
    </row>
    <row r="2584" customFormat="false" ht="27.75" hidden="false" customHeight="true" outlineLevel="0" collapsed="false">
      <c r="A2584" s="17" t="n">
        <v>31307019</v>
      </c>
      <c r="B2584" s="17" t="s">
        <v>2606</v>
      </c>
      <c r="C2584" s="23" t="n">
        <v>1</v>
      </c>
      <c r="D2584" s="25" t="s">
        <v>961</v>
      </c>
      <c r="E2584" s="19"/>
      <c r="F2584" s="21" t="n">
        <v>2</v>
      </c>
      <c r="G2584" s="21" t="n">
        <v>4</v>
      </c>
      <c r="H2584" s="21"/>
      <c r="I2584" s="21"/>
      <c r="J2584" s="21"/>
      <c r="K2584" s="22" t="n">
        <f aca="false">INDEX('Porte Honorário'!B:D,MATCH(TabJud!D2584,'Porte Honorário'!A:A,0),1)</f>
        <v>1859.66</v>
      </c>
      <c r="L2584" s="22" t="n">
        <f aca="false">ROUND(C2584*K2584,2)</f>
        <v>1859.66</v>
      </c>
      <c r="M2584" s="22" t="n">
        <f aca="false">IF(E2584&gt;0,ROUND(E2584*'UCO e Filme'!$A$2,2),0)</f>
        <v>0</v>
      </c>
      <c r="N2584" s="22" t="n">
        <f aca="false">IF(I2584&gt;0,ROUND(I2584*'UCO e Filme'!$A$11,2),0)</f>
        <v>0</v>
      </c>
      <c r="O2584" s="22" t="n">
        <f aca="false">ROUND(L2584+M2584+N2584,2)</f>
        <v>1859.66</v>
      </c>
    </row>
    <row r="2585" customFormat="false" ht="22.5" hidden="false" customHeight="true" outlineLevel="0" collapsed="false">
      <c r="A2585" s="17" t="n">
        <v>31307027</v>
      </c>
      <c r="B2585" s="17" t="s">
        <v>2607</v>
      </c>
      <c r="C2585" s="23" t="n">
        <v>1</v>
      </c>
      <c r="D2585" s="25" t="s">
        <v>335</v>
      </c>
      <c r="E2585" s="19"/>
      <c r="F2585" s="21" t="n">
        <v>2</v>
      </c>
      <c r="G2585" s="21" t="n">
        <v>3</v>
      </c>
      <c r="H2585" s="21"/>
      <c r="I2585" s="21"/>
      <c r="J2585" s="21"/>
      <c r="K2585" s="22" t="n">
        <f aca="false">INDEX('Porte Honorário'!B:D,MATCH(TabJud!D2585,'Porte Honorário'!A:A,0),1)</f>
        <v>1091.25</v>
      </c>
      <c r="L2585" s="22" t="n">
        <f aca="false">ROUND(C2585*K2585,2)</f>
        <v>1091.25</v>
      </c>
      <c r="M2585" s="22" t="n">
        <f aca="false">IF(E2585&gt;0,ROUND(E2585*'UCO e Filme'!$A$2,2),0)</f>
        <v>0</v>
      </c>
      <c r="N2585" s="22" t="n">
        <f aca="false">IF(I2585&gt;0,ROUND(I2585*'UCO e Filme'!$A$11,2),0)</f>
        <v>0</v>
      </c>
      <c r="O2585" s="22" t="n">
        <f aca="false">ROUND(L2585+M2585+N2585,2)</f>
        <v>1091.25</v>
      </c>
    </row>
    <row r="2586" customFormat="false" ht="11.25" hidden="false" customHeight="true" outlineLevel="0" collapsed="false">
      <c r="A2586" s="17" t="n">
        <v>31307035</v>
      </c>
      <c r="B2586" s="17" t="s">
        <v>2608</v>
      </c>
      <c r="C2586" s="23" t="n">
        <v>1</v>
      </c>
      <c r="D2586" s="25" t="s">
        <v>335</v>
      </c>
      <c r="E2586" s="19"/>
      <c r="F2586" s="21" t="n">
        <v>2</v>
      </c>
      <c r="G2586" s="21" t="n">
        <v>3</v>
      </c>
      <c r="H2586" s="21"/>
      <c r="I2586" s="21"/>
      <c r="J2586" s="21"/>
      <c r="K2586" s="22" t="n">
        <f aca="false">INDEX('Porte Honorário'!B:D,MATCH(TabJud!D2586,'Porte Honorário'!A:A,0),1)</f>
        <v>1091.25</v>
      </c>
      <c r="L2586" s="22" t="n">
        <f aca="false">ROUND(C2586*K2586,2)</f>
        <v>1091.25</v>
      </c>
      <c r="M2586" s="22" t="n">
        <f aca="false">IF(E2586&gt;0,ROUND(E2586*'UCO e Filme'!$A$2,2),0)</f>
        <v>0</v>
      </c>
      <c r="N2586" s="22" t="n">
        <f aca="false">IF(I2586&gt;0,ROUND(I2586*'UCO e Filme'!$A$11,2),0)</f>
        <v>0</v>
      </c>
      <c r="O2586" s="22" t="n">
        <f aca="false">ROUND(L2586+M2586+N2586,2)</f>
        <v>1091.25</v>
      </c>
    </row>
    <row r="2587" customFormat="false" ht="11.25" hidden="false" customHeight="true" outlineLevel="0" collapsed="false">
      <c r="A2587" s="17" t="n">
        <v>31307043</v>
      </c>
      <c r="B2587" s="17" t="s">
        <v>2609</v>
      </c>
      <c r="C2587" s="23" t="n">
        <v>1</v>
      </c>
      <c r="D2587" s="25" t="s">
        <v>385</v>
      </c>
      <c r="E2587" s="19"/>
      <c r="F2587" s="21" t="n">
        <v>2</v>
      </c>
      <c r="G2587" s="21" t="n">
        <v>4</v>
      </c>
      <c r="H2587" s="21"/>
      <c r="I2587" s="21"/>
      <c r="J2587" s="21"/>
      <c r="K2587" s="22" t="n">
        <f aca="false">INDEX('Porte Honorário'!B:D,MATCH(TabJud!D2587,'Porte Honorário'!A:A,0),1)</f>
        <v>766.81</v>
      </c>
      <c r="L2587" s="22" t="n">
        <f aca="false">ROUND(C2587*K2587,2)</f>
        <v>766.81</v>
      </c>
      <c r="M2587" s="22" t="n">
        <f aca="false">IF(E2587&gt;0,ROUND(E2587*'UCO e Filme'!$A$2,2),0)</f>
        <v>0</v>
      </c>
      <c r="N2587" s="22" t="n">
        <f aca="false">IF(I2587&gt;0,ROUND(I2587*'UCO e Filme'!$A$11,2),0)</f>
        <v>0</v>
      </c>
      <c r="O2587" s="22" t="n">
        <f aca="false">ROUND(L2587+M2587+N2587,2)</f>
        <v>766.81</v>
      </c>
    </row>
    <row r="2588" customFormat="false" ht="11.25" hidden="false" customHeight="true" outlineLevel="0" collapsed="false">
      <c r="A2588" s="17" t="n">
        <v>31307051</v>
      </c>
      <c r="B2588" s="17" t="s">
        <v>2610</v>
      </c>
      <c r="C2588" s="23" t="n">
        <v>1</v>
      </c>
      <c r="D2588" s="25" t="s">
        <v>296</v>
      </c>
      <c r="E2588" s="19"/>
      <c r="F2588" s="21" t="n">
        <v>1</v>
      </c>
      <c r="G2588" s="21" t="n">
        <v>3</v>
      </c>
      <c r="H2588" s="21"/>
      <c r="I2588" s="21"/>
      <c r="J2588" s="21"/>
      <c r="K2588" s="22" t="n">
        <f aca="false">INDEX('Porte Honorário'!B:D,MATCH(TabJud!D2588,'Porte Honorário'!A:A,0),1)</f>
        <v>709.46</v>
      </c>
      <c r="L2588" s="22" t="n">
        <f aca="false">ROUND(C2588*K2588,2)</f>
        <v>709.46</v>
      </c>
      <c r="M2588" s="22" t="n">
        <f aca="false">IF(E2588&gt;0,ROUND(E2588*'UCO e Filme'!$A$2,2),0)</f>
        <v>0</v>
      </c>
      <c r="N2588" s="22" t="n">
        <f aca="false">IF(I2588&gt;0,ROUND(I2588*'UCO e Filme'!$A$11,2),0)</f>
        <v>0</v>
      </c>
      <c r="O2588" s="22" t="n">
        <f aca="false">ROUND(L2588+M2588+N2588,2)</f>
        <v>709.46</v>
      </c>
    </row>
    <row r="2589" customFormat="false" ht="11.25" hidden="false" customHeight="true" outlineLevel="0" collapsed="false">
      <c r="A2589" s="17" t="n">
        <v>31307060</v>
      </c>
      <c r="B2589" s="17" t="s">
        <v>2611</v>
      </c>
      <c r="C2589" s="23" t="n">
        <v>1</v>
      </c>
      <c r="D2589" s="25" t="s">
        <v>385</v>
      </c>
      <c r="E2589" s="19"/>
      <c r="F2589" s="21" t="n">
        <v>1</v>
      </c>
      <c r="G2589" s="21" t="n">
        <v>4</v>
      </c>
      <c r="H2589" s="21"/>
      <c r="I2589" s="21"/>
      <c r="J2589" s="21"/>
      <c r="K2589" s="22" t="n">
        <f aca="false">INDEX('Porte Honorário'!B:D,MATCH(TabJud!D2589,'Porte Honorário'!A:A,0),1)</f>
        <v>766.81</v>
      </c>
      <c r="L2589" s="22" t="n">
        <f aca="false">ROUND(C2589*K2589,2)</f>
        <v>766.81</v>
      </c>
      <c r="M2589" s="22" t="n">
        <f aca="false">IF(E2589&gt;0,ROUND(E2589*'UCO e Filme'!$A$2,2),0)</f>
        <v>0</v>
      </c>
      <c r="N2589" s="22" t="n">
        <f aca="false">IF(I2589&gt;0,ROUND(I2589*'UCO e Filme'!$A$11,2),0)</f>
        <v>0</v>
      </c>
      <c r="O2589" s="22" t="n">
        <f aca="false">ROUND(L2589+M2589+N2589,2)</f>
        <v>766.81</v>
      </c>
    </row>
    <row r="2590" customFormat="false" ht="22.5" hidden="false" customHeight="true" outlineLevel="0" collapsed="false">
      <c r="A2590" s="17" t="n">
        <v>31307078</v>
      </c>
      <c r="B2590" s="17" t="s">
        <v>2612</v>
      </c>
      <c r="C2590" s="23" t="n">
        <v>1</v>
      </c>
      <c r="D2590" s="25" t="s">
        <v>337</v>
      </c>
      <c r="E2590" s="19"/>
      <c r="F2590" s="21" t="n">
        <v>1</v>
      </c>
      <c r="G2590" s="21" t="n">
        <v>4</v>
      </c>
      <c r="H2590" s="21"/>
      <c r="I2590" s="21"/>
      <c r="J2590" s="21"/>
      <c r="K2590" s="22" t="n">
        <f aca="false">INDEX('Porte Honorário'!B:D,MATCH(TabJud!D2590,'Porte Honorário'!A:A,0),1)</f>
        <v>417.82</v>
      </c>
      <c r="L2590" s="22" t="n">
        <f aca="false">ROUND(C2590*K2590,2)</f>
        <v>417.82</v>
      </c>
      <c r="M2590" s="22" t="n">
        <f aca="false">IF(E2590&gt;0,ROUND(E2590*'UCO e Filme'!$A$2,2),0)</f>
        <v>0</v>
      </c>
      <c r="N2590" s="22" t="n">
        <f aca="false">IF(I2590&gt;0,ROUND(I2590*'UCO e Filme'!$A$11,2),0)</f>
        <v>0</v>
      </c>
      <c r="O2590" s="22" t="n">
        <f aca="false">ROUND(L2590+M2590+N2590,2)</f>
        <v>417.82</v>
      </c>
    </row>
    <row r="2591" customFormat="false" ht="11.25" hidden="false" customHeight="true" outlineLevel="0" collapsed="false">
      <c r="A2591" s="17" t="n">
        <v>31307086</v>
      </c>
      <c r="B2591" s="17" t="s">
        <v>2613</v>
      </c>
      <c r="C2591" s="23" t="n">
        <v>1</v>
      </c>
      <c r="D2591" s="25" t="s">
        <v>73</v>
      </c>
      <c r="E2591" s="19"/>
      <c r="F2591" s="21" t="n">
        <v>1</v>
      </c>
      <c r="G2591" s="21" t="n">
        <v>3</v>
      </c>
      <c r="H2591" s="21"/>
      <c r="I2591" s="21"/>
      <c r="J2591" s="21"/>
      <c r="K2591" s="22" t="n">
        <f aca="false">INDEX('Porte Honorário'!B:D,MATCH(TabJud!D2591,'Porte Honorário'!A:A,0),1)</f>
        <v>360.46</v>
      </c>
      <c r="L2591" s="22" t="n">
        <f aca="false">ROUND(C2591*K2591,2)</f>
        <v>360.46</v>
      </c>
      <c r="M2591" s="22" t="n">
        <f aca="false">IF(E2591&gt;0,ROUND(E2591*'UCO e Filme'!$A$2,2),0)</f>
        <v>0</v>
      </c>
      <c r="N2591" s="22" t="n">
        <f aca="false">IF(I2591&gt;0,ROUND(I2591*'UCO e Filme'!$A$11,2),0)</f>
        <v>0</v>
      </c>
      <c r="O2591" s="22" t="n">
        <f aca="false">ROUND(L2591+M2591+N2591,2)</f>
        <v>360.46</v>
      </c>
    </row>
    <row r="2592" customFormat="false" ht="11.25" hidden="false" customHeight="true" outlineLevel="0" collapsed="false">
      <c r="A2592" s="17" t="n">
        <v>31307094</v>
      </c>
      <c r="B2592" s="17" t="s">
        <v>2614</v>
      </c>
      <c r="C2592" s="23" t="n">
        <v>1</v>
      </c>
      <c r="D2592" s="25" t="s">
        <v>385</v>
      </c>
      <c r="E2592" s="19"/>
      <c r="F2592" s="21" t="n">
        <v>1</v>
      </c>
      <c r="G2592" s="21" t="n">
        <v>5</v>
      </c>
      <c r="H2592" s="21"/>
      <c r="I2592" s="21"/>
      <c r="J2592" s="21"/>
      <c r="K2592" s="22" t="n">
        <f aca="false">INDEX('Porte Honorário'!B:D,MATCH(TabJud!D2592,'Porte Honorário'!A:A,0),1)</f>
        <v>766.81</v>
      </c>
      <c r="L2592" s="22" t="n">
        <f aca="false">ROUND(C2592*K2592,2)</f>
        <v>766.81</v>
      </c>
      <c r="M2592" s="22" t="n">
        <f aca="false">IF(E2592&gt;0,ROUND(E2592*'UCO e Filme'!$A$2,2),0)</f>
        <v>0</v>
      </c>
      <c r="N2592" s="22" t="n">
        <f aca="false">IF(I2592&gt;0,ROUND(I2592*'UCO e Filme'!$A$11,2),0)</f>
        <v>0</v>
      </c>
      <c r="O2592" s="22" t="n">
        <f aca="false">ROUND(L2592+M2592+N2592,2)</f>
        <v>766.81</v>
      </c>
    </row>
    <row r="2593" customFormat="false" ht="11.25" hidden="false" customHeight="true" outlineLevel="0" collapsed="false">
      <c r="A2593" s="17" t="n">
        <v>31307108</v>
      </c>
      <c r="B2593" s="17" t="s">
        <v>2615</v>
      </c>
      <c r="C2593" s="23" t="n">
        <v>1</v>
      </c>
      <c r="D2593" s="25" t="s">
        <v>73</v>
      </c>
      <c r="E2593" s="19"/>
      <c r="F2593" s="21" t="n">
        <v>1</v>
      </c>
      <c r="G2593" s="21" t="n">
        <v>4</v>
      </c>
      <c r="H2593" s="21"/>
      <c r="I2593" s="21"/>
      <c r="J2593" s="21"/>
      <c r="K2593" s="22" t="n">
        <f aca="false">INDEX('Porte Honorário'!B:D,MATCH(TabJud!D2593,'Porte Honorário'!A:A,0),1)</f>
        <v>360.46</v>
      </c>
      <c r="L2593" s="22" t="n">
        <f aca="false">ROUND(C2593*K2593,2)</f>
        <v>360.46</v>
      </c>
      <c r="M2593" s="22" t="n">
        <f aca="false">IF(E2593&gt;0,ROUND(E2593*'UCO e Filme'!$A$2,2),0)</f>
        <v>0</v>
      </c>
      <c r="N2593" s="22" t="n">
        <f aca="false">IF(I2593&gt;0,ROUND(I2593*'UCO e Filme'!$A$11,2),0)</f>
        <v>0</v>
      </c>
      <c r="O2593" s="22" t="n">
        <f aca="false">ROUND(L2593+M2593+N2593,2)</f>
        <v>360.46</v>
      </c>
    </row>
    <row r="2594" customFormat="false" ht="11.25" hidden="false" customHeight="true" outlineLevel="0" collapsed="false">
      <c r="A2594" s="17" t="n">
        <v>31307116</v>
      </c>
      <c r="B2594" s="17" t="s">
        <v>2616</v>
      </c>
      <c r="C2594" s="23" t="n">
        <v>1</v>
      </c>
      <c r="D2594" s="25" t="s">
        <v>296</v>
      </c>
      <c r="E2594" s="19"/>
      <c r="F2594" s="21" t="n">
        <v>2</v>
      </c>
      <c r="G2594" s="21" t="n">
        <v>3</v>
      </c>
      <c r="H2594" s="21"/>
      <c r="I2594" s="21"/>
      <c r="J2594" s="21"/>
      <c r="K2594" s="22" t="n">
        <f aca="false">INDEX('Porte Honorário'!B:D,MATCH(TabJud!D2594,'Porte Honorário'!A:A,0),1)</f>
        <v>709.46</v>
      </c>
      <c r="L2594" s="22" t="n">
        <f aca="false">ROUND(C2594*K2594,2)</f>
        <v>709.46</v>
      </c>
      <c r="M2594" s="22" t="n">
        <f aca="false">IF(E2594&gt;0,ROUND(E2594*'UCO e Filme'!$A$2,2),0)</f>
        <v>0</v>
      </c>
      <c r="N2594" s="22" t="n">
        <f aca="false">IF(I2594&gt;0,ROUND(I2594*'UCO e Filme'!$A$11,2),0)</f>
        <v>0</v>
      </c>
      <c r="O2594" s="22" t="n">
        <f aca="false">ROUND(L2594+M2594+N2594,2)</f>
        <v>709.46</v>
      </c>
    </row>
    <row r="2595" customFormat="false" ht="11.25" hidden="false" customHeight="true" outlineLevel="0" collapsed="false">
      <c r="A2595" s="17" t="n">
        <v>31307124</v>
      </c>
      <c r="B2595" s="17" t="s">
        <v>2617</v>
      </c>
      <c r="C2595" s="23" t="n">
        <v>1</v>
      </c>
      <c r="D2595" s="25" t="s">
        <v>310</v>
      </c>
      <c r="E2595" s="19"/>
      <c r="F2595" s="21" t="n">
        <v>1</v>
      </c>
      <c r="G2595" s="21" t="n">
        <v>4</v>
      </c>
      <c r="H2595" s="21"/>
      <c r="I2595" s="21"/>
      <c r="J2595" s="21"/>
      <c r="K2595" s="22" t="n">
        <f aca="false">INDEX('Porte Honorário'!B:D,MATCH(TabJud!D2595,'Porte Honorário'!A:A,0),1)</f>
        <v>802.86</v>
      </c>
      <c r="L2595" s="22" t="n">
        <f aca="false">ROUND(C2595*K2595,2)</f>
        <v>802.86</v>
      </c>
      <c r="M2595" s="22" t="n">
        <f aca="false">IF(E2595&gt;0,ROUND(E2595*'UCO e Filme'!$A$2,2),0)</f>
        <v>0</v>
      </c>
      <c r="N2595" s="22" t="n">
        <f aca="false">IF(I2595&gt;0,ROUND(I2595*'UCO e Filme'!$A$11,2),0)</f>
        <v>0</v>
      </c>
      <c r="O2595" s="22" t="n">
        <f aca="false">ROUND(L2595+M2595+N2595,2)</f>
        <v>802.86</v>
      </c>
    </row>
    <row r="2596" customFormat="false" ht="11.25" hidden="false" customHeight="true" outlineLevel="0" collapsed="false">
      <c r="A2596" s="17" t="n">
        <v>31307132</v>
      </c>
      <c r="B2596" s="17" t="s">
        <v>2618</v>
      </c>
      <c r="C2596" s="23" t="n">
        <v>1</v>
      </c>
      <c r="D2596" s="25" t="s">
        <v>385</v>
      </c>
      <c r="E2596" s="19"/>
      <c r="F2596" s="21" t="n">
        <v>1</v>
      </c>
      <c r="G2596" s="21" t="n">
        <v>4</v>
      </c>
      <c r="H2596" s="21"/>
      <c r="I2596" s="21"/>
      <c r="J2596" s="21"/>
      <c r="K2596" s="22" t="n">
        <f aca="false">INDEX('Porte Honorário'!B:D,MATCH(TabJud!D2596,'Porte Honorário'!A:A,0),1)</f>
        <v>766.81</v>
      </c>
      <c r="L2596" s="22" t="n">
        <f aca="false">ROUND(C2596*K2596,2)</f>
        <v>766.81</v>
      </c>
      <c r="M2596" s="22" t="n">
        <f aca="false">IF(E2596&gt;0,ROUND(E2596*'UCO e Filme'!$A$2,2),0)</f>
        <v>0</v>
      </c>
      <c r="N2596" s="22" t="n">
        <f aca="false">IF(I2596&gt;0,ROUND(I2596*'UCO e Filme'!$A$11,2),0)</f>
        <v>0</v>
      </c>
      <c r="O2596" s="22" t="n">
        <f aca="false">ROUND(L2596+M2596+N2596,2)</f>
        <v>766.81</v>
      </c>
    </row>
    <row r="2597" customFormat="false" ht="11.25" hidden="false" customHeight="true" outlineLevel="0" collapsed="false">
      <c r="A2597" s="17" t="n">
        <v>31307140</v>
      </c>
      <c r="B2597" s="17" t="s">
        <v>2619</v>
      </c>
      <c r="C2597" s="23" t="n">
        <v>1</v>
      </c>
      <c r="D2597" s="25" t="s">
        <v>73</v>
      </c>
      <c r="E2597" s="19"/>
      <c r="F2597" s="21" t="n">
        <v>1</v>
      </c>
      <c r="G2597" s="21" t="n">
        <v>4</v>
      </c>
      <c r="H2597" s="21"/>
      <c r="I2597" s="21"/>
      <c r="J2597" s="21"/>
      <c r="K2597" s="22" t="n">
        <f aca="false">INDEX('Porte Honorário'!B:D,MATCH(TabJud!D2597,'Porte Honorário'!A:A,0),1)</f>
        <v>360.46</v>
      </c>
      <c r="L2597" s="22" t="n">
        <f aca="false">ROUND(C2597*K2597,2)</f>
        <v>360.46</v>
      </c>
      <c r="M2597" s="22" t="n">
        <f aca="false">IF(E2597&gt;0,ROUND(E2597*'UCO e Filme'!$A$2,2),0)</f>
        <v>0</v>
      </c>
      <c r="N2597" s="22" t="n">
        <f aca="false">IF(I2597&gt;0,ROUND(I2597*'UCO e Filme'!$A$11,2),0)</f>
        <v>0</v>
      </c>
      <c r="O2597" s="22" t="n">
        <f aca="false">ROUND(L2597+M2597+N2597,2)</f>
        <v>360.46</v>
      </c>
    </row>
    <row r="2598" customFormat="false" ht="11.25" hidden="false" customHeight="true" outlineLevel="0" collapsed="false">
      <c r="A2598" s="17" t="n">
        <v>31307159</v>
      </c>
      <c r="B2598" s="17" t="s">
        <v>2620</v>
      </c>
      <c r="C2598" s="23" t="n">
        <v>1</v>
      </c>
      <c r="D2598" s="25" t="s">
        <v>1001</v>
      </c>
      <c r="E2598" s="19" t="n">
        <v>81.1</v>
      </c>
      <c r="F2598" s="21" t="n">
        <v>2</v>
      </c>
      <c r="G2598" s="21" t="n">
        <v>6</v>
      </c>
      <c r="H2598" s="21"/>
      <c r="I2598" s="21"/>
      <c r="J2598" s="21"/>
      <c r="K2598" s="22" t="n">
        <f aca="false">INDEX('Porte Honorário'!B:D,MATCH(TabJud!D2598,'Porte Honorário'!A:A,0),1)</f>
        <v>2695.3</v>
      </c>
      <c r="L2598" s="22" t="n">
        <f aca="false">ROUND(C2598*K2598,2)</f>
        <v>2695.3</v>
      </c>
      <c r="M2598" s="22" t="n">
        <f aca="false">IF(E2598&gt;0,ROUND(E2598*'UCO e Filme'!$A$2,2),0)</f>
        <v>1529.55</v>
      </c>
      <c r="N2598" s="22" t="n">
        <f aca="false">IF(I2598&gt;0,ROUND(I2598*'UCO e Filme'!$A$11,2),0)</f>
        <v>0</v>
      </c>
      <c r="O2598" s="22" t="n">
        <f aca="false">ROUND(L2598+M2598+N2598,2)</f>
        <v>4224.85</v>
      </c>
    </row>
    <row r="2599" customFormat="false" ht="22.5" hidden="false" customHeight="true" outlineLevel="0" collapsed="false">
      <c r="A2599" s="17" t="n">
        <v>31307167</v>
      </c>
      <c r="B2599" s="17" t="s">
        <v>2621</v>
      </c>
      <c r="C2599" s="23" t="n">
        <v>1</v>
      </c>
      <c r="D2599" s="25" t="s">
        <v>490</v>
      </c>
      <c r="E2599" s="19" t="n">
        <v>56.77</v>
      </c>
      <c r="F2599" s="21" t="n">
        <v>2</v>
      </c>
      <c r="G2599" s="21" t="n">
        <v>5</v>
      </c>
      <c r="H2599" s="21"/>
      <c r="I2599" s="21"/>
      <c r="J2599" s="21"/>
      <c r="K2599" s="22" t="n">
        <f aca="false">INDEX('Porte Honorário'!B:D,MATCH(TabJud!D2599,'Porte Honorário'!A:A,0),1)</f>
        <v>1409.1</v>
      </c>
      <c r="L2599" s="22" t="n">
        <f aca="false">ROUND(C2599*K2599,2)</f>
        <v>1409.1</v>
      </c>
      <c r="M2599" s="22" t="n">
        <f aca="false">IF(E2599&gt;0,ROUND(E2599*'UCO e Filme'!$A$2,2),0)</f>
        <v>1070.68</v>
      </c>
      <c r="N2599" s="22" t="n">
        <f aca="false">IF(I2599&gt;0,ROUND(I2599*'UCO e Filme'!$A$11,2),0)</f>
        <v>0</v>
      </c>
      <c r="O2599" s="22" t="n">
        <f aca="false">ROUND(L2599+M2599+N2599,2)</f>
        <v>2479.78</v>
      </c>
    </row>
    <row r="2600" customFormat="false" ht="11.25" hidden="false" customHeight="true" outlineLevel="0" collapsed="false">
      <c r="A2600" s="17" t="n">
        <v>31307175</v>
      </c>
      <c r="B2600" s="17" t="s">
        <v>2622</v>
      </c>
      <c r="C2600" s="23" t="n">
        <v>1</v>
      </c>
      <c r="D2600" s="25" t="s">
        <v>490</v>
      </c>
      <c r="E2600" s="19" t="n">
        <v>56.77</v>
      </c>
      <c r="F2600" s="21" t="n">
        <v>2</v>
      </c>
      <c r="G2600" s="21" t="n">
        <v>5</v>
      </c>
      <c r="H2600" s="21"/>
      <c r="I2600" s="21"/>
      <c r="J2600" s="21"/>
      <c r="K2600" s="22" t="n">
        <f aca="false">INDEX('Porte Honorário'!B:D,MATCH(TabJud!D2600,'Porte Honorário'!A:A,0),1)</f>
        <v>1409.1</v>
      </c>
      <c r="L2600" s="22" t="n">
        <f aca="false">ROUND(C2600*K2600,2)</f>
        <v>1409.1</v>
      </c>
      <c r="M2600" s="22" t="n">
        <f aca="false">IF(E2600&gt;0,ROUND(E2600*'UCO e Filme'!$A$2,2),0)</f>
        <v>1070.68</v>
      </c>
      <c r="N2600" s="22" t="n">
        <f aca="false">IF(I2600&gt;0,ROUND(I2600*'UCO e Filme'!$A$11,2),0)</f>
        <v>0</v>
      </c>
      <c r="O2600" s="22" t="n">
        <f aca="false">ROUND(L2600+M2600+N2600,2)</f>
        <v>2479.78</v>
      </c>
    </row>
    <row r="2601" customFormat="false" ht="11.25" hidden="false" customHeight="true" outlineLevel="0" collapsed="false">
      <c r="A2601" s="17" t="n">
        <v>31307183</v>
      </c>
      <c r="B2601" s="17" t="s">
        <v>2623</v>
      </c>
      <c r="C2601" s="23" t="n">
        <v>1</v>
      </c>
      <c r="D2601" s="25" t="s">
        <v>339</v>
      </c>
      <c r="E2601" s="19" t="n">
        <v>44.61</v>
      </c>
      <c r="F2601" s="21" t="n">
        <v>2</v>
      </c>
      <c r="G2601" s="21" t="n">
        <v>5</v>
      </c>
      <c r="H2601" s="21"/>
      <c r="I2601" s="21"/>
      <c r="J2601" s="21"/>
      <c r="K2601" s="22" t="n">
        <f aca="false">INDEX('Porte Honorário'!B:D,MATCH(TabJud!D2601,'Porte Honorário'!A:A,0),1)</f>
        <v>991.29</v>
      </c>
      <c r="L2601" s="22" t="n">
        <f aca="false">ROUND(C2601*K2601,2)</f>
        <v>991.29</v>
      </c>
      <c r="M2601" s="22" t="n">
        <f aca="false">IF(E2601&gt;0,ROUND(E2601*'UCO e Filme'!$A$2,2),0)</f>
        <v>841.34</v>
      </c>
      <c r="N2601" s="22" t="n">
        <f aca="false">IF(I2601&gt;0,ROUND(I2601*'UCO e Filme'!$A$11,2),0)</f>
        <v>0</v>
      </c>
      <c r="O2601" s="22" t="n">
        <f aca="false">ROUND(L2601+M2601+N2601,2)</f>
        <v>1832.63</v>
      </c>
    </row>
    <row r="2602" customFormat="false" ht="11.25" hidden="false" customHeight="true" outlineLevel="0" collapsed="false">
      <c r="A2602" s="17" t="n">
        <v>31307191</v>
      </c>
      <c r="B2602" s="17" t="s">
        <v>2624</v>
      </c>
      <c r="C2602" s="23" t="n">
        <v>1</v>
      </c>
      <c r="D2602" s="25" t="s">
        <v>343</v>
      </c>
      <c r="E2602" s="19" t="n">
        <v>44.61</v>
      </c>
      <c r="F2602" s="21" t="n">
        <v>1</v>
      </c>
      <c r="G2602" s="21" t="n">
        <v>5</v>
      </c>
      <c r="H2602" s="21"/>
      <c r="I2602" s="21"/>
      <c r="J2602" s="21"/>
      <c r="K2602" s="22" t="n">
        <f aca="false">INDEX('Porte Honorário'!B:D,MATCH(TabJud!D2602,'Porte Honorário'!A:A,0),1)</f>
        <v>909.36</v>
      </c>
      <c r="L2602" s="22" t="n">
        <f aca="false">ROUND(C2602*K2602,2)</f>
        <v>909.36</v>
      </c>
      <c r="M2602" s="22" t="n">
        <f aca="false">IF(E2602&gt;0,ROUND(E2602*'UCO e Filme'!$A$2,2),0)</f>
        <v>841.34</v>
      </c>
      <c r="N2602" s="22" t="n">
        <f aca="false">IF(I2602&gt;0,ROUND(I2602*'UCO e Filme'!$A$11,2),0)</f>
        <v>0</v>
      </c>
      <c r="O2602" s="22" t="n">
        <f aca="false">ROUND(L2602+M2602+N2602,2)</f>
        <v>1750.7</v>
      </c>
    </row>
    <row r="2603" customFormat="false" ht="22.5" hidden="false" customHeight="true" outlineLevel="0" collapsed="false">
      <c r="A2603" s="17" t="n">
        <v>31307205</v>
      </c>
      <c r="B2603" s="17" t="s">
        <v>2625</v>
      </c>
      <c r="C2603" s="23" t="n">
        <v>1</v>
      </c>
      <c r="D2603" s="25" t="s">
        <v>247</v>
      </c>
      <c r="E2603" s="19" t="n">
        <v>36.5</v>
      </c>
      <c r="F2603" s="21" t="n">
        <v>1</v>
      </c>
      <c r="G2603" s="21" t="n">
        <v>5</v>
      </c>
      <c r="H2603" s="21"/>
      <c r="I2603" s="21"/>
      <c r="J2603" s="21"/>
      <c r="K2603" s="22" t="n">
        <f aca="false">INDEX('Porte Honorário'!B:D,MATCH(TabJud!D2603,'Porte Honorário'!A:A,0),1)</f>
        <v>542.33</v>
      </c>
      <c r="L2603" s="22" t="n">
        <f aca="false">ROUND(C2603*K2603,2)</f>
        <v>542.33</v>
      </c>
      <c r="M2603" s="22" t="n">
        <f aca="false">IF(E2603&gt;0,ROUND(E2603*'UCO e Filme'!$A$2,2),0)</f>
        <v>688.39</v>
      </c>
      <c r="N2603" s="22" t="n">
        <f aca="false">IF(I2603&gt;0,ROUND(I2603*'UCO e Filme'!$A$11,2),0)</f>
        <v>0</v>
      </c>
      <c r="O2603" s="22" t="n">
        <f aca="false">ROUND(L2603+M2603+N2603,2)</f>
        <v>1230.72</v>
      </c>
    </row>
    <row r="2604" customFormat="false" ht="11.25" hidden="false" customHeight="true" outlineLevel="0" collapsed="false">
      <c r="A2604" s="17" t="n">
        <v>31307213</v>
      </c>
      <c r="B2604" s="17" t="s">
        <v>2626</v>
      </c>
      <c r="C2604" s="23" t="n">
        <v>1</v>
      </c>
      <c r="D2604" s="25" t="s">
        <v>504</v>
      </c>
      <c r="E2604" s="19" t="n">
        <v>30.41</v>
      </c>
      <c r="F2604" s="21" t="n">
        <v>1</v>
      </c>
      <c r="G2604" s="21" t="n">
        <v>5</v>
      </c>
      <c r="H2604" s="21"/>
      <c r="I2604" s="21"/>
      <c r="J2604" s="21"/>
      <c r="K2604" s="22" t="n">
        <f aca="false">INDEX('Porte Honorário'!B:D,MATCH(TabJud!D2604,'Porte Honorário'!A:A,0),1)</f>
        <v>458.79</v>
      </c>
      <c r="L2604" s="22" t="n">
        <f aca="false">ROUND(C2604*K2604,2)</f>
        <v>458.79</v>
      </c>
      <c r="M2604" s="22" t="n">
        <f aca="false">IF(E2604&gt;0,ROUND(E2604*'UCO e Filme'!$A$2,2),0)</f>
        <v>573.53</v>
      </c>
      <c r="N2604" s="22" t="n">
        <f aca="false">IF(I2604&gt;0,ROUND(I2604*'UCO e Filme'!$A$11,2),0)</f>
        <v>0</v>
      </c>
      <c r="O2604" s="22" t="n">
        <f aca="false">ROUND(L2604+M2604+N2604,2)</f>
        <v>1032.32</v>
      </c>
    </row>
    <row r="2605" customFormat="false" ht="11.25" hidden="false" customHeight="true" outlineLevel="0" collapsed="false">
      <c r="A2605" s="17" t="n">
        <v>31307221</v>
      </c>
      <c r="B2605" s="17" t="s">
        <v>2627</v>
      </c>
      <c r="C2605" s="23" t="n">
        <v>1</v>
      </c>
      <c r="D2605" s="25" t="s">
        <v>339</v>
      </c>
      <c r="E2605" s="19" t="n">
        <v>44.61</v>
      </c>
      <c r="F2605" s="21" t="n">
        <v>1</v>
      </c>
      <c r="G2605" s="21" t="n">
        <v>6</v>
      </c>
      <c r="H2605" s="21"/>
      <c r="I2605" s="21"/>
      <c r="J2605" s="21"/>
      <c r="K2605" s="22" t="n">
        <f aca="false">INDEX('Porte Honorário'!B:D,MATCH(TabJud!D2605,'Porte Honorário'!A:A,0),1)</f>
        <v>991.29</v>
      </c>
      <c r="L2605" s="22" t="n">
        <f aca="false">ROUND(C2605*K2605,2)</f>
        <v>991.29</v>
      </c>
      <c r="M2605" s="22" t="n">
        <f aca="false">IF(E2605&gt;0,ROUND(E2605*'UCO e Filme'!$A$2,2),0)</f>
        <v>841.34</v>
      </c>
      <c r="N2605" s="22" t="n">
        <f aca="false">IF(I2605&gt;0,ROUND(I2605*'UCO e Filme'!$A$11,2),0)</f>
        <v>0</v>
      </c>
      <c r="O2605" s="22" t="n">
        <f aca="false">ROUND(L2605+M2605+N2605,2)</f>
        <v>1832.63</v>
      </c>
    </row>
    <row r="2606" customFormat="false" ht="11.25" hidden="false" customHeight="true" outlineLevel="0" collapsed="false">
      <c r="A2606" s="17" t="n">
        <v>31307230</v>
      </c>
      <c r="B2606" s="17" t="s">
        <v>2628</v>
      </c>
      <c r="C2606" s="23" t="n">
        <v>1</v>
      </c>
      <c r="D2606" s="25" t="s">
        <v>504</v>
      </c>
      <c r="E2606" s="19" t="n">
        <v>30.41</v>
      </c>
      <c r="F2606" s="21" t="n">
        <v>1</v>
      </c>
      <c r="G2606" s="21" t="n">
        <v>5</v>
      </c>
      <c r="H2606" s="21"/>
      <c r="I2606" s="21"/>
      <c r="J2606" s="21"/>
      <c r="K2606" s="22" t="n">
        <f aca="false">INDEX('Porte Honorário'!B:D,MATCH(TabJud!D2606,'Porte Honorário'!A:A,0),1)</f>
        <v>458.79</v>
      </c>
      <c r="L2606" s="22" t="n">
        <f aca="false">ROUND(C2606*K2606,2)</f>
        <v>458.79</v>
      </c>
      <c r="M2606" s="22" t="n">
        <f aca="false">IF(E2606&gt;0,ROUND(E2606*'UCO e Filme'!$A$2,2),0)</f>
        <v>573.53</v>
      </c>
      <c r="N2606" s="22" t="n">
        <f aca="false">IF(I2606&gt;0,ROUND(I2606*'UCO e Filme'!$A$11,2),0)</f>
        <v>0</v>
      </c>
      <c r="O2606" s="22" t="n">
        <f aca="false">ROUND(L2606+M2606+N2606,2)</f>
        <v>1032.32</v>
      </c>
    </row>
    <row r="2607" customFormat="false" ht="11.25" hidden="false" customHeight="true" outlineLevel="0" collapsed="false">
      <c r="A2607" s="17" t="n">
        <v>31307248</v>
      </c>
      <c r="B2607" s="17" t="s">
        <v>2629</v>
      </c>
      <c r="C2607" s="23" t="n">
        <v>1</v>
      </c>
      <c r="D2607" s="25" t="s">
        <v>335</v>
      </c>
      <c r="E2607" s="19" t="n">
        <v>44.61</v>
      </c>
      <c r="F2607" s="21" t="n">
        <v>2</v>
      </c>
      <c r="G2607" s="21" t="n">
        <v>5</v>
      </c>
      <c r="H2607" s="21"/>
      <c r="I2607" s="21"/>
      <c r="J2607" s="21"/>
      <c r="K2607" s="22" t="n">
        <f aca="false">INDEX('Porte Honorário'!B:D,MATCH(TabJud!D2607,'Porte Honorário'!A:A,0),1)</f>
        <v>1091.25</v>
      </c>
      <c r="L2607" s="22" t="n">
        <f aca="false">ROUND(C2607*K2607,2)</f>
        <v>1091.25</v>
      </c>
      <c r="M2607" s="22" t="n">
        <f aca="false">IF(E2607&gt;0,ROUND(E2607*'UCO e Filme'!$A$2,2),0)</f>
        <v>841.34</v>
      </c>
      <c r="N2607" s="22" t="n">
        <f aca="false">IF(I2607&gt;0,ROUND(I2607*'UCO e Filme'!$A$11,2),0)</f>
        <v>0</v>
      </c>
      <c r="O2607" s="22" t="n">
        <f aca="false">ROUND(L2607+M2607+N2607,2)</f>
        <v>1932.59</v>
      </c>
    </row>
    <row r="2608" customFormat="false" ht="11.25" hidden="false" customHeight="true" outlineLevel="0" collapsed="false">
      <c r="A2608" s="17" t="n">
        <v>31307256</v>
      </c>
      <c r="B2608" s="17" t="s">
        <v>2630</v>
      </c>
      <c r="C2608" s="23" t="n">
        <v>1</v>
      </c>
      <c r="D2608" s="25" t="s">
        <v>449</v>
      </c>
      <c r="E2608" s="19" t="n">
        <v>44.61</v>
      </c>
      <c r="F2608" s="21" t="n">
        <v>1</v>
      </c>
      <c r="G2608" s="21" t="n">
        <v>5</v>
      </c>
      <c r="H2608" s="21"/>
      <c r="I2608" s="21"/>
      <c r="J2608" s="21"/>
      <c r="K2608" s="22" t="n">
        <f aca="false">INDEX('Porte Honorário'!B:D,MATCH(TabJud!D2608,'Porte Honorário'!A:A,0),1)</f>
        <v>1171.51</v>
      </c>
      <c r="L2608" s="22" t="n">
        <f aca="false">ROUND(C2608*K2608,2)</f>
        <v>1171.51</v>
      </c>
      <c r="M2608" s="22" t="n">
        <f aca="false">IF(E2608&gt;0,ROUND(E2608*'UCO e Filme'!$A$2,2),0)</f>
        <v>841.34</v>
      </c>
      <c r="N2608" s="22" t="n">
        <f aca="false">IF(I2608&gt;0,ROUND(I2608*'UCO e Filme'!$A$11,2),0)</f>
        <v>0</v>
      </c>
      <c r="O2608" s="22" t="n">
        <f aca="false">ROUND(L2608+M2608+N2608,2)</f>
        <v>2012.85</v>
      </c>
    </row>
    <row r="2609" customFormat="false" ht="11.25" hidden="false" customHeight="true" outlineLevel="0" collapsed="false">
      <c r="A2609" s="17" t="n">
        <v>31307264</v>
      </c>
      <c r="B2609" s="17" t="s">
        <v>2631</v>
      </c>
      <c r="C2609" s="23" t="n">
        <v>1</v>
      </c>
      <c r="D2609" s="25" t="s">
        <v>335</v>
      </c>
      <c r="E2609" s="19" t="n">
        <v>44.61</v>
      </c>
      <c r="F2609" s="21" t="n">
        <v>1</v>
      </c>
      <c r="G2609" s="21" t="n">
        <v>5</v>
      </c>
      <c r="H2609" s="21"/>
      <c r="I2609" s="21"/>
      <c r="J2609" s="21"/>
      <c r="K2609" s="22" t="n">
        <f aca="false">INDEX('Porte Honorário'!B:D,MATCH(TabJud!D2609,'Porte Honorário'!A:A,0),1)</f>
        <v>1091.25</v>
      </c>
      <c r="L2609" s="22" t="n">
        <f aca="false">ROUND(C2609*K2609,2)</f>
        <v>1091.25</v>
      </c>
      <c r="M2609" s="22" t="n">
        <f aca="false">IF(E2609&gt;0,ROUND(E2609*'UCO e Filme'!$A$2,2),0)</f>
        <v>841.34</v>
      </c>
      <c r="N2609" s="22" t="n">
        <f aca="false">IF(I2609&gt;0,ROUND(I2609*'UCO e Filme'!$A$11,2),0)</f>
        <v>0</v>
      </c>
      <c r="O2609" s="22" t="n">
        <f aca="false">ROUND(L2609+M2609+N2609,2)</f>
        <v>1932.59</v>
      </c>
    </row>
    <row r="2610" customFormat="false" ht="11.25" hidden="false" customHeight="true" outlineLevel="0" collapsed="false">
      <c r="A2610" s="17" t="n">
        <v>31307272</v>
      </c>
      <c r="B2610" s="17" t="s">
        <v>2632</v>
      </c>
      <c r="C2610" s="23" t="n">
        <v>1</v>
      </c>
      <c r="D2610" s="25" t="s">
        <v>504</v>
      </c>
      <c r="E2610" s="19" t="n">
        <v>30.41</v>
      </c>
      <c r="F2610" s="21" t="n">
        <v>1</v>
      </c>
      <c r="G2610" s="21" t="n">
        <v>5</v>
      </c>
      <c r="H2610" s="21"/>
      <c r="I2610" s="21"/>
      <c r="J2610" s="21"/>
      <c r="K2610" s="22" t="n">
        <f aca="false">INDEX('Porte Honorário'!B:D,MATCH(TabJud!D2610,'Porte Honorário'!A:A,0),1)</f>
        <v>458.79</v>
      </c>
      <c r="L2610" s="22" t="n">
        <f aca="false">ROUND(C2610*K2610,2)</f>
        <v>458.79</v>
      </c>
      <c r="M2610" s="22" t="n">
        <f aca="false">IF(E2610&gt;0,ROUND(E2610*'UCO e Filme'!$A$2,2),0)</f>
        <v>573.53</v>
      </c>
      <c r="N2610" s="22" t="n">
        <f aca="false">IF(I2610&gt;0,ROUND(I2610*'UCO e Filme'!$A$11,2),0)</f>
        <v>0</v>
      </c>
      <c r="O2610" s="22" t="n">
        <f aca="false">ROUND(L2610+M2610+N2610,2)</f>
        <v>1032.32</v>
      </c>
    </row>
    <row r="2611" customFormat="false" ht="30.95" hidden="false" customHeight="true" outlineLevel="0" collapsed="false">
      <c r="A2611" s="14" t="s">
        <v>2633</v>
      </c>
      <c r="B2611" s="14"/>
      <c r="C2611" s="14"/>
      <c r="D2611" s="14"/>
      <c r="E2611" s="14"/>
      <c r="F2611" s="14"/>
      <c r="G2611" s="14"/>
      <c r="H2611" s="14"/>
      <c r="I2611" s="14"/>
      <c r="J2611" s="14"/>
      <c r="K2611" s="14"/>
      <c r="L2611" s="14"/>
      <c r="M2611" s="14"/>
      <c r="N2611" s="14"/>
      <c r="O2611" s="14"/>
    </row>
    <row r="2612" customFormat="false" ht="27.75" hidden="false" customHeight="true" outlineLevel="0" collapsed="false">
      <c r="A2612" s="17" t="n">
        <v>31308015</v>
      </c>
      <c r="B2612" s="17" t="s">
        <v>2634</v>
      </c>
      <c r="C2612" s="23" t="n">
        <v>1</v>
      </c>
      <c r="D2612" s="25" t="s">
        <v>385</v>
      </c>
      <c r="E2612" s="19"/>
      <c r="F2612" s="21"/>
      <c r="G2612" s="21" t="n">
        <v>0</v>
      </c>
      <c r="H2612" s="21"/>
      <c r="I2612" s="21"/>
      <c r="J2612" s="21"/>
      <c r="K2612" s="22" t="n">
        <f aca="false">INDEX('Porte Honorário'!B:D,MATCH(TabJud!D2612,'Porte Honorário'!A:A,0),1)</f>
        <v>766.81</v>
      </c>
      <c r="L2612" s="22" t="n">
        <f aca="false">ROUND(C2612*K2612,2)</f>
        <v>766.81</v>
      </c>
      <c r="M2612" s="22" t="n">
        <f aca="false">IF(E2612&gt;0,ROUND(E2612*'UCO e Filme'!$A$2,2),0)</f>
        <v>0</v>
      </c>
      <c r="N2612" s="22" t="n">
        <f aca="false">IF(I2612&gt;0,ROUND(I2612*'UCO e Filme'!$A$11,2),0)</f>
        <v>0</v>
      </c>
      <c r="O2612" s="22" t="n">
        <f aca="false">ROUND(L2612+M2612+N2612,2)</f>
        <v>766.81</v>
      </c>
    </row>
    <row r="2613" customFormat="false" ht="11.25" hidden="false" customHeight="true" outlineLevel="0" collapsed="false">
      <c r="A2613" s="17" t="n">
        <v>31308023</v>
      </c>
      <c r="B2613" s="17" t="s">
        <v>2635</v>
      </c>
      <c r="C2613" s="23" t="n">
        <v>1</v>
      </c>
      <c r="D2613" s="25" t="s">
        <v>385</v>
      </c>
      <c r="E2613" s="19"/>
      <c r="F2613" s="21" t="n">
        <v>1</v>
      </c>
      <c r="G2613" s="21" t="n">
        <v>3</v>
      </c>
      <c r="H2613" s="21"/>
      <c r="I2613" s="21"/>
      <c r="J2613" s="21"/>
      <c r="K2613" s="22" t="n">
        <f aca="false">INDEX('Porte Honorário'!B:D,MATCH(TabJud!D2613,'Porte Honorário'!A:A,0),1)</f>
        <v>766.81</v>
      </c>
      <c r="L2613" s="22" t="n">
        <f aca="false">ROUND(C2613*K2613,2)</f>
        <v>766.81</v>
      </c>
      <c r="M2613" s="22" t="n">
        <f aca="false">IF(E2613&gt;0,ROUND(E2613*'UCO e Filme'!$A$2,2),0)</f>
        <v>0</v>
      </c>
      <c r="N2613" s="22" t="n">
        <f aca="false">IF(I2613&gt;0,ROUND(I2613*'UCO e Filme'!$A$11,2),0)</f>
        <v>0</v>
      </c>
      <c r="O2613" s="22" t="n">
        <f aca="false">ROUND(L2613+M2613+N2613,2)</f>
        <v>766.81</v>
      </c>
    </row>
    <row r="2614" customFormat="false" ht="11.25" hidden="false" customHeight="true" outlineLevel="0" collapsed="false">
      <c r="A2614" s="17" t="n">
        <v>31308031</v>
      </c>
      <c r="B2614" s="17" t="s">
        <v>2636</v>
      </c>
      <c r="C2614" s="23" t="n">
        <v>1</v>
      </c>
      <c r="D2614" s="25" t="s">
        <v>93</v>
      </c>
      <c r="E2614" s="19"/>
      <c r="F2614" s="21"/>
      <c r="G2614" s="21" t="n">
        <v>0</v>
      </c>
      <c r="H2614" s="21"/>
      <c r="I2614" s="21"/>
      <c r="J2614" s="21"/>
      <c r="K2614" s="22" t="n">
        <f aca="false">INDEX('Porte Honorário'!B:D,MATCH(TabJud!D2614,'Porte Honorário'!A:A,0),1)</f>
        <v>250.68</v>
      </c>
      <c r="L2614" s="22" t="n">
        <f aca="false">ROUND(C2614*K2614,2)</f>
        <v>250.68</v>
      </c>
      <c r="M2614" s="22" t="n">
        <f aca="false">IF(E2614&gt;0,ROUND(E2614*'UCO e Filme'!$A$2,2),0)</f>
        <v>0</v>
      </c>
      <c r="N2614" s="22" t="n">
        <f aca="false">IF(I2614&gt;0,ROUND(I2614*'UCO e Filme'!$A$11,2),0)</f>
        <v>0</v>
      </c>
      <c r="O2614" s="22" t="n">
        <f aca="false">ROUND(L2614+M2614+N2614,2)</f>
        <v>250.68</v>
      </c>
    </row>
    <row r="2615" customFormat="false" ht="11.25" hidden="false" customHeight="true" outlineLevel="0" collapsed="false">
      <c r="A2615" s="17" t="n">
        <v>31308040</v>
      </c>
      <c r="B2615" s="17" t="s">
        <v>2637</v>
      </c>
      <c r="C2615" s="23" t="n">
        <v>1</v>
      </c>
      <c r="D2615" s="25" t="s">
        <v>71</v>
      </c>
      <c r="E2615" s="19"/>
      <c r="F2615" s="21"/>
      <c r="G2615" s="21" t="n">
        <v>0</v>
      </c>
      <c r="H2615" s="21"/>
      <c r="I2615" s="21"/>
      <c r="J2615" s="21"/>
      <c r="K2615" s="22" t="n">
        <f aca="false">INDEX('Porte Honorário'!B:D,MATCH(TabJud!D2615,'Porte Honorário'!A:A,0),1)</f>
        <v>309.68</v>
      </c>
      <c r="L2615" s="22" t="n">
        <f aca="false">ROUND(C2615*K2615,2)</f>
        <v>309.68</v>
      </c>
      <c r="M2615" s="22" t="n">
        <f aca="false">IF(E2615&gt;0,ROUND(E2615*'UCO e Filme'!$A$2,2),0)</f>
        <v>0</v>
      </c>
      <c r="N2615" s="22" t="n">
        <f aca="false">IF(I2615&gt;0,ROUND(I2615*'UCO e Filme'!$A$11,2),0)</f>
        <v>0</v>
      </c>
      <c r="O2615" s="22" t="n">
        <f aca="false">ROUND(L2615+M2615+N2615,2)</f>
        <v>309.68</v>
      </c>
    </row>
    <row r="2616" customFormat="false" ht="30.95" hidden="false" customHeight="true" outlineLevel="0" collapsed="false">
      <c r="A2616" s="14" t="s">
        <v>2638</v>
      </c>
      <c r="B2616" s="14"/>
      <c r="C2616" s="14"/>
      <c r="D2616" s="14"/>
      <c r="E2616" s="14"/>
      <c r="F2616" s="14"/>
      <c r="G2616" s="14"/>
      <c r="H2616" s="14"/>
      <c r="I2616" s="14"/>
      <c r="J2616" s="14"/>
      <c r="K2616" s="14"/>
      <c r="L2616" s="14"/>
      <c r="M2616" s="14"/>
      <c r="N2616" s="14"/>
      <c r="O2616" s="14"/>
    </row>
    <row r="2617" customFormat="false" ht="27.75" hidden="false" customHeight="true" outlineLevel="0" collapsed="false">
      <c r="A2617" s="17" t="n">
        <v>31309011</v>
      </c>
      <c r="B2617" s="17" t="s">
        <v>2639</v>
      </c>
      <c r="C2617" s="23" t="n">
        <v>1</v>
      </c>
      <c r="D2617" s="25" t="s">
        <v>103</v>
      </c>
      <c r="E2617" s="19"/>
      <c r="F2617" s="21"/>
      <c r="G2617" s="21" t="n">
        <v>0</v>
      </c>
      <c r="H2617" s="21"/>
      <c r="I2617" s="21"/>
      <c r="J2617" s="21"/>
      <c r="K2617" s="22" t="n">
        <f aca="false">INDEX('Porte Honorário'!B:D,MATCH(TabJud!D2617,'Porte Honorário'!A:A,0),1)</f>
        <v>183.5</v>
      </c>
      <c r="L2617" s="22" t="n">
        <f aca="false">ROUND(C2617*K2617,2)</f>
        <v>183.5</v>
      </c>
      <c r="M2617" s="22" t="n">
        <f aca="false">IF(E2617&gt;0,ROUND(E2617*'UCO e Filme'!$A$2,2),0)</f>
        <v>0</v>
      </c>
      <c r="N2617" s="22" t="n">
        <f aca="false">IF(I2617&gt;0,ROUND(I2617*'UCO e Filme'!$A$11,2),0)</f>
        <v>0</v>
      </c>
      <c r="O2617" s="22" t="n">
        <f aca="false">ROUND(L2617+M2617+N2617,2)</f>
        <v>183.5</v>
      </c>
    </row>
    <row r="2618" customFormat="false" ht="11.25" hidden="false" customHeight="true" outlineLevel="0" collapsed="false">
      <c r="A2618" s="17" t="n">
        <v>31309020</v>
      </c>
      <c r="B2618" s="17" t="s">
        <v>2640</v>
      </c>
      <c r="C2618" s="23" t="n">
        <v>1</v>
      </c>
      <c r="D2618" s="25" t="s">
        <v>93</v>
      </c>
      <c r="E2618" s="19"/>
      <c r="F2618" s="21"/>
      <c r="G2618" s="21" t="n">
        <v>2</v>
      </c>
      <c r="H2618" s="21"/>
      <c r="I2618" s="21"/>
      <c r="J2618" s="21"/>
      <c r="K2618" s="22" t="n">
        <f aca="false">INDEX('Porte Honorário'!B:D,MATCH(TabJud!D2618,'Porte Honorário'!A:A,0),1)</f>
        <v>250.68</v>
      </c>
      <c r="L2618" s="22" t="n">
        <f aca="false">ROUND(C2618*K2618,2)</f>
        <v>250.68</v>
      </c>
      <c r="M2618" s="22" t="n">
        <f aca="false">IF(E2618&gt;0,ROUND(E2618*'UCO e Filme'!$A$2,2),0)</f>
        <v>0</v>
      </c>
      <c r="N2618" s="22" t="n">
        <f aca="false">IF(I2618&gt;0,ROUND(I2618*'UCO e Filme'!$A$11,2),0)</f>
        <v>0</v>
      </c>
      <c r="O2618" s="22" t="n">
        <f aca="false">ROUND(L2618+M2618+N2618,2)</f>
        <v>250.68</v>
      </c>
    </row>
    <row r="2619" customFormat="false" ht="33.75" hidden="false" customHeight="true" outlineLevel="0" collapsed="false">
      <c r="A2619" s="17" t="n">
        <v>31309038</v>
      </c>
      <c r="B2619" s="17" t="s">
        <v>2641</v>
      </c>
      <c r="C2619" s="23" t="n">
        <v>1</v>
      </c>
      <c r="D2619" s="25" t="s">
        <v>69</v>
      </c>
      <c r="E2619" s="19"/>
      <c r="F2619" s="21"/>
      <c r="G2619" s="21" t="n">
        <v>2</v>
      </c>
      <c r="H2619" s="21"/>
      <c r="I2619" s="21"/>
      <c r="J2619" s="21"/>
      <c r="K2619" s="22" t="n">
        <f aca="false">INDEX('Porte Honorário'!B:D,MATCH(TabJud!D2619,'Porte Honorário'!A:A,0),1)</f>
        <v>209.71</v>
      </c>
      <c r="L2619" s="22" t="n">
        <f aca="false">ROUND(C2619*K2619,2)</f>
        <v>209.71</v>
      </c>
      <c r="M2619" s="22" t="n">
        <f aca="false">IF(E2619&gt;0,ROUND(E2619*'UCO e Filme'!$A$2,2),0)</f>
        <v>0</v>
      </c>
      <c r="N2619" s="22" t="n">
        <f aca="false">IF(I2619&gt;0,ROUND(I2619*'UCO e Filme'!$A$11,2),0)</f>
        <v>0</v>
      </c>
      <c r="O2619" s="22" t="n">
        <f aca="false">ROUND(L2619+M2619+N2619,2)</f>
        <v>209.71</v>
      </c>
    </row>
    <row r="2620" customFormat="false" ht="11.25" hidden="false" customHeight="true" outlineLevel="0" collapsed="false">
      <c r="A2620" s="17" t="n">
        <v>31309046</v>
      </c>
      <c r="B2620" s="17" t="s">
        <v>2642</v>
      </c>
      <c r="C2620" s="23" t="n">
        <v>1</v>
      </c>
      <c r="D2620" s="25" t="s">
        <v>71</v>
      </c>
      <c r="E2620" s="19"/>
      <c r="F2620" s="21" t="n">
        <v>1</v>
      </c>
      <c r="G2620" s="21" t="n">
        <v>2</v>
      </c>
      <c r="H2620" s="21"/>
      <c r="I2620" s="21"/>
      <c r="J2620" s="21"/>
      <c r="K2620" s="22" t="n">
        <f aca="false">INDEX('Porte Honorário'!B:D,MATCH(TabJud!D2620,'Porte Honorário'!A:A,0),1)</f>
        <v>309.68</v>
      </c>
      <c r="L2620" s="22" t="n">
        <f aca="false">ROUND(C2620*K2620,2)</f>
        <v>309.68</v>
      </c>
      <c r="M2620" s="22" t="n">
        <f aca="false">IF(E2620&gt;0,ROUND(E2620*'UCO e Filme'!$A$2,2),0)</f>
        <v>0</v>
      </c>
      <c r="N2620" s="22" t="n">
        <f aca="false">IF(I2620&gt;0,ROUND(I2620*'UCO e Filme'!$A$11,2),0)</f>
        <v>0</v>
      </c>
      <c r="O2620" s="22" t="n">
        <f aca="false">ROUND(L2620+M2620+N2620,2)</f>
        <v>309.68</v>
      </c>
    </row>
    <row r="2621" customFormat="false" ht="11.25" hidden="false" customHeight="true" outlineLevel="0" collapsed="false">
      <c r="A2621" s="17" t="n">
        <v>31309054</v>
      </c>
      <c r="B2621" s="17" t="s">
        <v>2643</v>
      </c>
      <c r="C2621" s="23" t="n">
        <v>1</v>
      </c>
      <c r="D2621" s="25" t="s">
        <v>310</v>
      </c>
      <c r="E2621" s="19"/>
      <c r="F2621" s="21" t="n">
        <v>1</v>
      </c>
      <c r="G2621" s="21" t="n">
        <v>5</v>
      </c>
      <c r="H2621" s="21"/>
      <c r="I2621" s="21"/>
      <c r="J2621" s="21"/>
      <c r="K2621" s="22" t="n">
        <f aca="false">INDEX('Porte Honorário'!B:D,MATCH(TabJud!D2621,'Porte Honorário'!A:A,0),1)</f>
        <v>802.86</v>
      </c>
      <c r="L2621" s="22" t="n">
        <f aca="false">ROUND(C2621*K2621,2)</f>
        <v>802.86</v>
      </c>
      <c r="M2621" s="22" t="n">
        <f aca="false">IF(E2621&gt;0,ROUND(E2621*'UCO e Filme'!$A$2,2),0)</f>
        <v>0</v>
      </c>
      <c r="N2621" s="22" t="n">
        <f aca="false">IF(I2621&gt;0,ROUND(I2621*'UCO e Filme'!$A$11,2),0)</f>
        <v>0</v>
      </c>
      <c r="O2621" s="22" t="n">
        <f aca="false">ROUND(L2621+M2621+N2621,2)</f>
        <v>802.86</v>
      </c>
    </row>
    <row r="2622" customFormat="false" ht="11.25" hidden="false" customHeight="true" outlineLevel="0" collapsed="false">
      <c r="A2622" s="17" t="n">
        <v>31309062</v>
      </c>
      <c r="B2622" s="17" t="s">
        <v>2644</v>
      </c>
      <c r="C2622" s="23" t="n">
        <v>1</v>
      </c>
      <c r="D2622" s="25" t="s">
        <v>93</v>
      </c>
      <c r="E2622" s="19"/>
      <c r="F2622" s="21"/>
      <c r="G2622" s="21" t="n">
        <v>2</v>
      </c>
      <c r="H2622" s="21"/>
      <c r="I2622" s="21"/>
      <c r="J2622" s="21"/>
      <c r="K2622" s="22" t="n">
        <f aca="false">INDEX('Porte Honorário'!B:D,MATCH(TabJud!D2622,'Porte Honorário'!A:A,0),1)</f>
        <v>250.68</v>
      </c>
      <c r="L2622" s="22" t="n">
        <f aca="false">ROUND(C2622*K2622,2)</f>
        <v>250.68</v>
      </c>
      <c r="M2622" s="22" t="n">
        <f aca="false">IF(E2622&gt;0,ROUND(E2622*'UCO e Filme'!$A$2,2),0)</f>
        <v>0</v>
      </c>
      <c r="N2622" s="22" t="n">
        <f aca="false">IF(I2622&gt;0,ROUND(I2622*'UCO e Filme'!$A$11,2),0)</f>
        <v>0</v>
      </c>
      <c r="O2622" s="22" t="n">
        <f aca="false">ROUND(L2622+M2622+N2622,2)</f>
        <v>250.68</v>
      </c>
    </row>
    <row r="2623" customFormat="false" ht="11.25" hidden="false" customHeight="true" outlineLevel="0" collapsed="false">
      <c r="A2623" s="17" t="n">
        <v>31309070</v>
      </c>
      <c r="B2623" s="17" t="s">
        <v>2645</v>
      </c>
      <c r="C2623" s="23" t="n">
        <v>1</v>
      </c>
      <c r="D2623" s="25" t="s">
        <v>343</v>
      </c>
      <c r="E2623" s="19"/>
      <c r="F2623" s="21"/>
      <c r="G2623" s="21" t="n">
        <v>6</v>
      </c>
      <c r="H2623" s="21"/>
      <c r="I2623" s="21"/>
      <c r="J2623" s="21"/>
      <c r="K2623" s="22" t="n">
        <f aca="false">INDEX('Porte Honorário'!B:D,MATCH(TabJud!D2623,'Porte Honorário'!A:A,0),1)</f>
        <v>909.36</v>
      </c>
      <c r="L2623" s="22" t="n">
        <f aca="false">ROUND(C2623*K2623,2)</f>
        <v>909.36</v>
      </c>
      <c r="M2623" s="22" t="n">
        <f aca="false">IF(E2623&gt;0,ROUND(E2623*'UCO e Filme'!$A$2,2),0)</f>
        <v>0</v>
      </c>
      <c r="N2623" s="22" t="n">
        <f aca="false">IF(I2623&gt;0,ROUND(I2623*'UCO e Filme'!$A$11,2),0)</f>
        <v>0</v>
      </c>
      <c r="O2623" s="22" t="n">
        <f aca="false">ROUND(L2623+M2623+N2623,2)</f>
        <v>909.36</v>
      </c>
    </row>
    <row r="2624" customFormat="false" ht="11.25" hidden="false" customHeight="true" outlineLevel="0" collapsed="false">
      <c r="A2624" s="17" t="n">
        <v>31309089</v>
      </c>
      <c r="B2624" s="17" t="s">
        <v>2646</v>
      </c>
      <c r="C2624" s="23" t="n">
        <v>1</v>
      </c>
      <c r="D2624" s="25" t="s">
        <v>385</v>
      </c>
      <c r="E2624" s="19"/>
      <c r="F2624" s="21" t="n">
        <v>1</v>
      </c>
      <c r="G2624" s="21" t="n">
        <v>4</v>
      </c>
      <c r="H2624" s="21"/>
      <c r="I2624" s="21"/>
      <c r="J2624" s="21"/>
      <c r="K2624" s="22" t="n">
        <f aca="false">INDEX('Porte Honorário'!B:D,MATCH(TabJud!D2624,'Porte Honorário'!A:A,0),1)</f>
        <v>766.81</v>
      </c>
      <c r="L2624" s="22" t="n">
        <f aca="false">ROUND(C2624*K2624,2)</f>
        <v>766.81</v>
      </c>
      <c r="M2624" s="22" t="n">
        <f aca="false">IF(E2624&gt;0,ROUND(E2624*'UCO e Filme'!$A$2,2),0)</f>
        <v>0</v>
      </c>
      <c r="N2624" s="22" t="n">
        <f aca="false">IF(I2624&gt;0,ROUND(I2624*'UCO e Filme'!$A$11,2),0)</f>
        <v>0</v>
      </c>
      <c r="O2624" s="22" t="n">
        <f aca="false">ROUND(L2624+M2624+N2624,2)</f>
        <v>766.81</v>
      </c>
    </row>
    <row r="2625" customFormat="false" ht="11.25" hidden="false" customHeight="true" outlineLevel="0" collapsed="false">
      <c r="A2625" s="17" t="n">
        <v>31309097</v>
      </c>
      <c r="B2625" s="17" t="s">
        <v>2647</v>
      </c>
      <c r="C2625" s="23" t="n">
        <v>1</v>
      </c>
      <c r="D2625" s="25" t="s">
        <v>71</v>
      </c>
      <c r="E2625" s="19"/>
      <c r="F2625" s="21" t="n">
        <v>1</v>
      </c>
      <c r="G2625" s="21" t="n">
        <v>5</v>
      </c>
      <c r="H2625" s="21"/>
      <c r="I2625" s="21"/>
      <c r="J2625" s="21"/>
      <c r="K2625" s="22" t="n">
        <f aca="false">INDEX('Porte Honorário'!B:D,MATCH(TabJud!D2625,'Porte Honorário'!A:A,0),1)</f>
        <v>309.68</v>
      </c>
      <c r="L2625" s="22" t="n">
        <f aca="false">ROUND(C2625*K2625,2)</f>
        <v>309.68</v>
      </c>
      <c r="M2625" s="22" t="n">
        <f aca="false">IF(E2625&gt;0,ROUND(E2625*'UCO e Filme'!$A$2,2),0)</f>
        <v>0</v>
      </c>
      <c r="N2625" s="22" t="n">
        <f aca="false">IF(I2625&gt;0,ROUND(I2625*'UCO e Filme'!$A$11,2),0)</f>
        <v>0</v>
      </c>
      <c r="O2625" s="22" t="n">
        <f aca="false">ROUND(L2625+M2625+N2625,2)</f>
        <v>309.68</v>
      </c>
    </row>
    <row r="2626" customFormat="false" ht="11.25" hidden="false" customHeight="true" outlineLevel="0" collapsed="false">
      <c r="A2626" s="17" t="n">
        <v>31309100</v>
      </c>
      <c r="B2626" s="17" t="s">
        <v>2648</v>
      </c>
      <c r="C2626" s="23" t="n">
        <v>1</v>
      </c>
      <c r="D2626" s="25" t="s">
        <v>103</v>
      </c>
      <c r="E2626" s="19"/>
      <c r="F2626" s="21"/>
      <c r="G2626" s="21" t="n">
        <v>3</v>
      </c>
      <c r="H2626" s="21"/>
      <c r="I2626" s="21"/>
      <c r="J2626" s="21"/>
      <c r="K2626" s="22" t="n">
        <f aca="false">INDEX('Porte Honorário'!B:D,MATCH(TabJud!D2626,'Porte Honorário'!A:A,0),1)</f>
        <v>183.5</v>
      </c>
      <c r="L2626" s="22" t="n">
        <f aca="false">ROUND(C2626*K2626,2)</f>
        <v>183.5</v>
      </c>
      <c r="M2626" s="22" t="n">
        <f aca="false">IF(E2626&gt;0,ROUND(E2626*'UCO e Filme'!$A$2,2),0)</f>
        <v>0</v>
      </c>
      <c r="N2626" s="22" t="n">
        <f aca="false">IF(I2626&gt;0,ROUND(I2626*'UCO e Filme'!$A$11,2),0)</f>
        <v>0</v>
      </c>
      <c r="O2626" s="22" t="n">
        <f aca="false">ROUND(L2626+M2626+N2626,2)</f>
        <v>183.5</v>
      </c>
    </row>
    <row r="2627" customFormat="false" ht="11.25" hidden="false" customHeight="true" outlineLevel="0" collapsed="false">
      <c r="A2627" s="17" t="n">
        <v>31309119</v>
      </c>
      <c r="B2627" s="17" t="s">
        <v>2649</v>
      </c>
      <c r="C2627" s="23" t="n">
        <v>1</v>
      </c>
      <c r="D2627" s="25" t="s">
        <v>339</v>
      </c>
      <c r="E2627" s="19"/>
      <c r="F2627" s="21" t="n">
        <v>1</v>
      </c>
      <c r="G2627" s="21" t="n">
        <v>3</v>
      </c>
      <c r="H2627" s="21"/>
      <c r="I2627" s="21"/>
      <c r="J2627" s="21"/>
      <c r="K2627" s="22" t="n">
        <f aca="false">INDEX('Porte Honorário'!B:D,MATCH(TabJud!D2627,'Porte Honorário'!A:A,0),1)</f>
        <v>991.29</v>
      </c>
      <c r="L2627" s="22" t="n">
        <f aca="false">ROUND(C2627*K2627,2)</f>
        <v>991.29</v>
      </c>
      <c r="M2627" s="22" t="n">
        <f aca="false">IF(E2627&gt;0,ROUND(E2627*'UCO e Filme'!$A$2,2),0)</f>
        <v>0</v>
      </c>
      <c r="N2627" s="22" t="n">
        <f aca="false">IF(I2627&gt;0,ROUND(I2627*'UCO e Filme'!$A$11,2),0)</f>
        <v>0</v>
      </c>
      <c r="O2627" s="22" t="n">
        <f aca="false">ROUND(L2627+M2627+N2627,2)</f>
        <v>991.29</v>
      </c>
    </row>
    <row r="2628" customFormat="false" ht="11.25" hidden="false" customHeight="true" outlineLevel="0" collapsed="false">
      <c r="A2628" s="17" t="n">
        <v>31309127</v>
      </c>
      <c r="B2628" s="17" t="s">
        <v>2650</v>
      </c>
      <c r="C2628" s="23" t="n">
        <v>1</v>
      </c>
      <c r="D2628" s="25" t="s">
        <v>264</v>
      </c>
      <c r="E2628" s="19"/>
      <c r="F2628" s="21"/>
      <c r="G2628" s="21" t="n">
        <v>5</v>
      </c>
      <c r="H2628" s="21"/>
      <c r="I2628" s="21"/>
      <c r="J2628" s="21"/>
      <c r="K2628" s="22" t="n">
        <f aca="false">INDEX('Porte Honorário'!B:D,MATCH(TabJud!D2628,'Porte Honorário'!A:A,0),1)</f>
        <v>852.02</v>
      </c>
      <c r="L2628" s="22" t="n">
        <f aca="false">ROUND(C2628*K2628,2)</f>
        <v>852.02</v>
      </c>
      <c r="M2628" s="22" t="n">
        <f aca="false">IF(E2628&gt;0,ROUND(E2628*'UCO e Filme'!$A$2,2),0)</f>
        <v>0</v>
      </c>
      <c r="N2628" s="22" t="n">
        <f aca="false">IF(I2628&gt;0,ROUND(I2628*'UCO e Filme'!$A$11,2),0)</f>
        <v>0</v>
      </c>
      <c r="O2628" s="22" t="n">
        <f aca="false">ROUND(L2628+M2628+N2628,2)</f>
        <v>852.02</v>
      </c>
    </row>
    <row r="2629" customFormat="false" ht="11.25" hidden="false" customHeight="true" outlineLevel="0" collapsed="false">
      <c r="A2629" s="17" t="n">
        <v>31309135</v>
      </c>
      <c r="B2629" s="17" t="s">
        <v>2651</v>
      </c>
      <c r="C2629" s="23" t="n">
        <v>1</v>
      </c>
      <c r="D2629" s="25" t="s">
        <v>71</v>
      </c>
      <c r="E2629" s="19"/>
      <c r="F2629" s="21" t="n">
        <v>1</v>
      </c>
      <c r="G2629" s="21" t="n">
        <v>3</v>
      </c>
      <c r="H2629" s="21"/>
      <c r="I2629" s="21"/>
      <c r="J2629" s="21"/>
      <c r="K2629" s="22" t="n">
        <f aca="false">INDEX('Porte Honorário'!B:D,MATCH(TabJud!D2629,'Porte Honorário'!A:A,0),1)</f>
        <v>309.68</v>
      </c>
      <c r="L2629" s="22" t="n">
        <f aca="false">ROUND(C2629*K2629,2)</f>
        <v>309.68</v>
      </c>
      <c r="M2629" s="22" t="n">
        <f aca="false">IF(E2629&gt;0,ROUND(E2629*'UCO e Filme'!$A$2,2),0)</f>
        <v>0</v>
      </c>
      <c r="N2629" s="22" t="n">
        <f aca="false">IF(I2629&gt;0,ROUND(I2629*'UCO e Filme'!$A$11,2),0)</f>
        <v>0</v>
      </c>
      <c r="O2629" s="22" t="n">
        <f aca="false">ROUND(L2629+M2629+N2629,2)</f>
        <v>309.68</v>
      </c>
    </row>
    <row r="2630" customFormat="false" ht="11.25" hidden="false" customHeight="true" outlineLevel="0" collapsed="false">
      <c r="A2630" s="17" t="n">
        <v>31309143</v>
      </c>
      <c r="B2630" s="17" t="s">
        <v>2652</v>
      </c>
      <c r="C2630" s="23" t="n">
        <v>1</v>
      </c>
      <c r="D2630" s="25" t="s">
        <v>64</v>
      </c>
      <c r="E2630" s="19"/>
      <c r="F2630" s="21"/>
      <c r="G2630" s="21" t="n">
        <v>0</v>
      </c>
      <c r="H2630" s="21"/>
      <c r="I2630" s="21"/>
      <c r="J2630" s="21"/>
      <c r="K2630" s="22" t="n">
        <f aca="false">INDEX('Porte Honorário'!B:D,MATCH(TabJud!D2630,'Porte Honorário'!A:A,0),1)</f>
        <v>65.56</v>
      </c>
      <c r="L2630" s="22" t="n">
        <f aca="false">ROUND(C2630*K2630,2)</f>
        <v>65.56</v>
      </c>
      <c r="M2630" s="22" t="n">
        <f aca="false">IF(E2630&gt;0,ROUND(E2630*'UCO e Filme'!$A$2,2),0)</f>
        <v>0</v>
      </c>
      <c r="N2630" s="22" t="n">
        <f aca="false">IF(I2630&gt;0,ROUND(I2630*'UCO e Filme'!$A$11,2),0)</f>
        <v>0</v>
      </c>
      <c r="O2630" s="22" t="n">
        <f aca="false">ROUND(L2630+M2630+N2630,2)</f>
        <v>65.56</v>
      </c>
    </row>
    <row r="2631" customFormat="false" ht="22.5" hidden="false" customHeight="true" outlineLevel="0" collapsed="false">
      <c r="A2631" s="17" t="n">
        <v>31309151</v>
      </c>
      <c r="B2631" s="17" t="s">
        <v>2653</v>
      </c>
      <c r="C2631" s="23" t="n">
        <v>1</v>
      </c>
      <c r="D2631" s="25" t="s">
        <v>73</v>
      </c>
      <c r="E2631" s="19"/>
      <c r="F2631" s="21"/>
      <c r="G2631" s="21" t="n">
        <v>2</v>
      </c>
      <c r="H2631" s="21"/>
      <c r="I2631" s="21"/>
      <c r="J2631" s="21"/>
      <c r="K2631" s="22" t="n">
        <f aca="false">INDEX('Porte Honorário'!B:D,MATCH(TabJud!D2631,'Porte Honorário'!A:A,0),1)</f>
        <v>360.46</v>
      </c>
      <c r="L2631" s="22" t="n">
        <f aca="false">ROUND(C2631*K2631,2)</f>
        <v>360.46</v>
      </c>
      <c r="M2631" s="22" t="n">
        <f aca="false">IF(E2631&gt;0,ROUND(E2631*'UCO e Filme'!$A$2,2),0)</f>
        <v>0</v>
      </c>
      <c r="N2631" s="22" t="n">
        <f aca="false">IF(I2631&gt;0,ROUND(I2631*'UCO e Filme'!$A$11,2),0)</f>
        <v>0</v>
      </c>
      <c r="O2631" s="22" t="n">
        <f aca="false">ROUND(L2631+M2631+N2631,2)</f>
        <v>360.46</v>
      </c>
    </row>
    <row r="2632" customFormat="false" ht="11.25" hidden="false" customHeight="true" outlineLevel="0" collapsed="false">
      <c r="A2632" s="17" t="n">
        <v>31309178</v>
      </c>
      <c r="B2632" s="17" t="s">
        <v>2654</v>
      </c>
      <c r="C2632" s="23" t="n">
        <v>1</v>
      </c>
      <c r="D2632" s="25" t="s">
        <v>71</v>
      </c>
      <c r="E2632" s="19"/>
      <c r="F2632" s="21"/>
      <c r="G2632" s="21" t="n">
        <v>0</v>
      </c>
      <c r="H2632" s="21"/>
      <c r="I2632" s="21"/>
      <c r="J2632" s="21"/>
      <c r="K2632" s="22" t="n">
        <f aca="false">INDEX('Porte Honorário'!B:D,MATCH(TabJud!D2632,'Porte Honorário'!A:A,0),1)</f>
        <v>309.68</v>
      </c>
      <c r="L2632" s="22" t="n">
        <f aca="false">ROUND(C2632*K2632,2)</f>
        <v>309.68</v>
      </c>
      <c r="M2632" s="22" t="n">
        <f aca="false">IF(E2632&gt;0,ROUND(E2632*'UCO e Filme'!$A$2,2),0)</f>
        <v>0</v>
      </c>
      <c r="N2632" s="22" t="n">
        <f aca="false">IF(I2632&gt;0,ROUND(I2632*'UCO e Filme'!$A$11,2),0)</f>
        <v>0</v>
      </c>
      <c r="O2632" s="22" t="n">
        <f aca="false">ROUND(L2632+M2632+N2632,2)</f>
        <v>309.68</v>
      </c>
    </row>
    <row r="2633" customFormat="false" ht="11.25" hidden="false" customHeight="true" outlineLevel="0" collapsed="false">
      <c r="A2633" s="17" t="n">
        <v>31309186</v>
      </c>
      <c r="B2633" s="17" t="s">
        <v>2655</v>
      </c>
      <c r="C2633" s="23" t="n">
        <v>1</v>
      </c>
      <c r="D2633" s="25" t="s">
        <v>339</v>
      </c>
      <c r="E2633" s="19" t="n">
        <v>44.61</v>
      </c>
      <c r="F2633" s="21" t="n">
        <v>1</v>
      </c>
      <c r="G2633" s="21" t="n">
        <v>5</v>
      </c>
      <c r="H2633" s="21"/>
      <c r="I2633" s="21"/>
      <c r="J2633" s="21"/>
      <c r="K2633" s="22" t="n">
        <f aca="false">INDEX('Porte Honorário'!B:D,MATCH(TabJud!D2633,'Porte Honorário'!A:A,0),1)</f>
        <v>991.29</v>
      </c>
      <c r="L2633" s="22" t="n">
        <f aca="false">ROUND(C2633*K2633,2)</f>
        <v>991.29</v>
      </c>
      <c r="M2633" s="22" t="n">
        <f aca="false">IF(E2633&gt;0,ROUND(E2633*'UCO e Filme'!$A$2,2),0)</f>
        <v>841.34</v>
      </c>
      <c r="N2633" s="22" t="n">
        <f aca="false">IF(I2633&gt;0,ROUND(I2633*'UCO e Filme'!$A$11,2),0)</f>
        <v>0</v>
      </c>
      <c r="O2633" s="22" t="n">
        <f aca="false">ROUND(L2633+M2633+N2633,2)</f>
        <v>1832.63</v>
      </c>
    </row>
    <row r="2634" customFormat="false" ht="11.25" hidden="false" customHeight="true" outlineLevel="0" collapsed="false">
      <c r="A2634" s="17" t="n">
        <v>31309194</v>
      </c>
      <c r="B2634" s="17" t="s">
        <v>2656</v>
      </c>
      <c r="C2634" s="23" t="n">
        <v>1</v>
      </c>
      <c r="D2634" s="25" t="s">
        <v>436</v>
      </c>
      <c r="E2634" s="19" t="n">
        <v>44.61</v>
      </c>
      <c r="F2634" s="21" t="n">
        <v>1</v>
      </c>
      <c r="G2634" s="21" t="n">
        <v>5</v>
      </c>
      <c r="H2634" s="21"/>
      <c r="I2634" s="21"/>
      <c r="J2634" s="21"/>
      <c r="K2634" s="22" t="n">
        <f aca="false">INDEX('Porte Honorário'!B:D,MATCH(TabJud!D2634,'Porte Honorário'!A:A,0),1)</f>
        <v>1269.81</v>
      </c>
      <c r="L2634" s="22" t="n">
        <f aca="false">ROUND(C2634*K2634,2)</f>
        <v>1269.81</v>
      </c>
      <c r="M2634" s="22" t="n">
        <f aca="false">IF(E2634&gt;0,ROUND(E2634*'UCO e Filme'!$A$2,2),0)</f>
        <v>841.34</v>
      </c>
      <c r="N2634" s="22" t="n">
        <f aca="false">IF(I2634&gt;0,ROUND(I2634*'UCO e Filme'!$A$11,2),0)</f>
        <v>0</v>
      </c>
      <c r="O2634" s="22" t="n">
        <f aca="false">ROUND(L2634+M2634+N2634,2)</f>
        <v>2111.15</v>
      </c>
    </row>
    <row r="2635" customFormat="false" ht="11.25" hidden="false" customHeight="true" outlineLevel="0" collapsed="false">
      <c r="A2635" s="17" t="n">
        <v>31309216</v>
      </c>
      <c r="B2635" s="17" t="s">
        <v>2657</v>
      </c>
      <c r="C2635" s="23" t="n">
        <v>1</v>
      </c>
      <c r="D2635" s="25" t="s">
        <v>343</v>
      </c>
      <c r="E2635" s="19" t="n">
        <v>24.33</v>
      </c>
      <c r="F2635" s="21" t="n">
        <v>1</v>
      </c>
      <c r="G2635" s="21" t="n">
        <v>5</v>
      </c>
      <c r="H2635" s="21"/>
      <c r="I2635" s="21"/>
      <c r="J2635" s="21"/>
      <c r="K2635" s="22" t="n">
        <f aca="false">INDEX('Porte Honorário'!B:D,MATCH(TabJud!D2635,'Porte Honorário'!A:A,0),1)</f>
        <v>909.36</v>
      </c>
      <c r="L2635" s="22" t="n">
        <f aca="false">ROUND(C2635*K2635,2)</f>
        <v>909.36</v>
      </c>
      <c r="M2635" s="22" t="n">
        <f aca="false">IF(E2635&gt;0,ROUND(E2635*'UCO e Filme'!$A$2,2),0)</f>
        <v>458.86</v>
      </c>
      <c r="N2635" s="22" t="n">
        <f aca="false">IF(I2635&gt;0,ROUND(I2635*'UCO e Filme'!$A$11,2),0)</f>
        <v>0</v>
      </c>
      <c r="O2635" s="22" t="n">
        <f aca="false">ROUND(L2635+M2635+N2635,2)</f>
        <v>1368.22</v>
      </c>
    </row>
    <row r="2636" customFormat="false" ht="11.25" hidden="false" customHeight="true" outlineLevel="0" collapsed="false">
      <c r="A2636" s="17" t="n">
        <v>31309224</v>
      </c>
      <c r="B2636" s="17" t="s">
        <v>2658</v>
      </c>
      <c r="C2636" s="23" t="n">
        <v>1</v>
      </c>
      <c r="D2636" s="25" t="s">
        <v>473</v>
      </c>
      <c r="E2636" s="19" t="n">
        <v>24.33</v>
      </c>
      <c r="F2636" s="21" t="n">
        <v>1</v>
      </c>
      <c r="G2636" s="21" t="n">
        <v>6</v>
      </c>
      <c r="H2636" s="21"/>
      <c r="I2636" s="21"/>
      <c r="J2636" s="21"/>
      <c r="K2636" s="22" t="n">
        <f aca="false">INDEX('Porte Honorário'!B:D,MATCH(TabJud!D2636,'Porte Honorário'!A:A,0),1)</f>
        <v>1491.02</v>
      </c>
      <c r="L2636" s="22" t="n">
        <f aca="false">ROUND(C2636*K2636,2)</f>
        <v>1491.02</v>
      </c>
      <c r="M2636" s="22" t="n">
        <f aca="false">IF(E2636&gt;0,ROUND(E2636*'UCO e Filme'!$A$2,2),0)</f>
        <v>458.86</v>
      </c>
      <c r="N2636" s="22" t="n">
        <f aca="false">IF(I2636&gt;0,ROUND(I2636*'UCO e Filme'!$A$11,2),0)</f>
        <v>0</v>
      </c>
      <c r="O2636" s="22" t="n">
        <f aca="false">ROUND(L2636+M2636+N2636,2)</f>
        <v>1949.88</v>
      </c>
    </row>
    <row r="2637" customFormat="false" ht="11.25" hidden="false" customHeight="true" outlineLevel="0" collapsed="false">
      <c r="A2637" s="17" t="n">
        <v>31309232</v>
      </c>
      <c r="B2637" s="17" t="s">
        <v>2659</v>
      </c>
      <c r="C2637" s="23" t="n">
        <v>1</v>
      </c>
      <c r="D2637" s="25" t="s">
        <v>385</v>
      </c>
      <c r="E2637" s="19"/>
      <c r="F2637" s="21" t="n">
        <v>1</v>
      </c>
      <c r="G2637" s="21" t="n">
        <v>5</v>
      </c>
      <c r="H2637" s="21"/>
      <c r="I2637" s="21"/>
      <c r="J2637" s="21"/>
      <c r="K2637" s="22" t="n">
        <f aca="false">INDEX('Porte Honorário'!B:D,MATCH(TabJud!D2637,'Porte Honorário'!A:A,0),1)</f>
        <v>766.81</v>
      </c>
      <c r="L2637" s="22" t="n">
        <f aca="false">ROUND(C2637*K2637,2)</f>
        <v>766.81</v>
      </c>
      <c r="M2637" s="22" t="n">
        <f aca="false">IF(E2637&gt;0,ROUND(E2637*'UCO e Filme'!$A$2,2),0)</f>
        <v>0</v>
      </c>
      <c r="N2637" s="22" t="n">
        <f aca="false">IF(I2637&gt;0,ROUND(I2637*'UCO e Filme'!$A$11,2),0)</f>
        <v>0</v>
      </c>
      <c r="O2637" s="22" t="n">
        <f aca="false">ROUND(L2637+M2637+N2637,2)</f>
        <v>766.81</v>
      </c>
    </row>
    <row r="2638" customFormat="false" ht="11.25" hidden="false" customHeight="true" outlineLevel="0" collapsed="false">
      <c r="A2638" s="17" t="n">
        <v>31309240</v>
      </c>
      <c r="B2638" s="17" t="s">
        <v>2660</v>
      </c>
      <c r="C2638" s="23" t="n">
        <v>1</v>
      </c>
      <c r="D2638" s="25" t="s">
        <v>141</v>
      </c>
      <c r="E2638" s="19" t="n">
        <v>12.17</v>
      </c>
      <c r="F2638" s="21" t="n">
        <v>1</v>
      </c>
      <c r="G2638" s="21" t="n">
        <v>0</v>
      </c>
      <c r="H2638" s="21"/>
      <c r="I2638" s="21"/>
      <c r="J2638" s="21"/>
      <c r="K2638" s="22" t="n">
        <f aca="false">INDEX('Porte Honorário'!B:D,MATCH(TabJud!D2638,'Porte Honorário'!A:A,0),1)</f>
        <v>334.24</v>
      </c>
      <c r="L2638" s="22" t="n">
        <f aca="false">ROUND(C2638*K2638,2)</f>
        <v>334.24</v>
      </c>
      <c r="M2638" s="22" t="n">
        <f aca="false">IF(E2638&gt;0,ROUND(E2638*'UCO e Filme'!$A$2,2),0)</f>
        <v>229.53</v>
      </c>
      <c r="N2638" s="22" t="n">
        <f aca="false">IF(I2638&gt;0,ROUND(I2638*'UCO e Filme'!$A$11,2),0)</f>
        <v>0</v>
      </c>
      <c r="O2638" s="22" t="n">
        <f aca="false">ROUND(L2638+M2638+N2638,2)</f>
        <v>563.77</v>
      </c>
    </row>
    <row r="2639" customFormat="false" ht="11.25" hidden="false" customHeight="true" outlineLevel="0" collapsed="false">
      <c r="A2639" s="17" t="n">
        <v>31309259</v>
      </c>
      <c r="B2639" s="17" t="s">
        <v>2661</v>
      </c>
      <c r="C2639" s="23" t="n">
        <v>1</v>
      </c>
      <c r="D2639" s="25" t="s">
        <v>141</v>
      </c>
      <c r="E2639" s="19" t="n">
        <v>12.17</v>
      </c>
      <c r="F2639" s="21" t="n">
        <v>1</v>
      </c>
      <c r="G2639" s="21" t="n">
        <v>0</v>
      </c>
      <c r="H2639" s="21"/>
      <c r="I2639" s="21"/>
      <c r="J2639" s="21"/>
      <c r="K2639" s="22" t="n">
        <f aca="false">INDEX('Porte Honorário'!B:D,MATCH(TabJud!D2639,'Porte Honorário'!A:A,0),1)</f>
        <v>334.24</v>
      </c>
      <c r="L2639" s="22" t="n">
        <f aca="false">ROUND(C2639*K2639,2)</f>
        <v>334.24</v>
      </c>
      <c r="M2639" s="22" t="n">
        <f aca="false">IF(E2639&gt;0,ROUND(E2639*'UCO e Filme'!$A$2,2),0)</f>
        <v>229.53</v>
      </c>
      <c r="N2639" s="22" t="n">
        <f aca="false">IF(I2639&gt;0,ROUND(I2639*'UCO e Filme'!$A$11,2),0)</f>
        <v>0</v>
      </c>
      <c r="O2639" s="22" t="n">
        <f aca="false">ROUND(L2639+M2639+N2639,2)</f>
        <v>563.77</v>
      </c>
    </row>
    <row r="2640" customFormat="false" ht="14.45" hidden="false" customHeight="true" outlineLevel="0" collapsed="false">
      <c r="A2640" s="15" t="s">
        <v>2662</v>
      </c>
      <c r="B2640" s="15"/>
      <c r="C2640" s="15"/>
      <c r="D2640" s="15"/>
      <c r="E2640" s="15"/>
      <c r="F2640" s="15"/>
      <c r="G2640" s="15"/>
      <c r="H2640" s="15"/>
      <c r="I2640" s="15"/>
      <c r="J2640" s="15"/>
      <c r="K2640" s="15"/>
      <c r="L2640" s="15"/>
      <c r="M2640" s="15"/>
      <c r="N2640" s="15"/>
      <c r="O2640" s="15"/>
    </row>
    <row r="2641" customFormat="false" ht="22.5" hidden="false" customHeight="true" outlineLevel="0" collapsed="false">
      <c r="A2641" s="15" t="s">
        <v>2663</v>
      </c>
      <c r="B2641" s="15"/>
      <c r="C2641" s="15"/>
      <c r="D2641" s="15"/>
      <c r="E2641" s="15"/>
      <c r="F2641" s="15"/>
      <c r="G2641" s="15"/>
      <c r="H2641" s="15"/>
      <c r="I2641" s="15"/>
      <c r="J2641" s="15"/>
      <c r="K2641" s="15"/>
      <c r="L2641" s="15"/>
      <c r="M2641" s="15"/>
      <c r="N2641" s="15"/>
      <c r="O2641" s="15"/>
    </row>
    <row r="2642" customFormat="false" ht="22.5" hidden="false" customHeight="true" outlineLevel="0" collapsed="false">
      <c r="A2642" s="15" t="s">
        <v>2664</v>
      </c>
      <c r="B2642" s="15"/>
      <c r="C2642" s="15"/>
      <c r="D2642" s="15"/>
      <c r="E2642" s="15"/>
      <c r="F2642" s="15"/>
      <c r="G2642" s="15"/>
      <c r="H2642" s="15"/>
      <c r="I2642" s="15"/>
      <c r="J2642" s="15"/>
      <c r="K2642" s="15"/>
      <c r="L2642" s="15"/>
      <c r="M2642" s="15"/>
      <c r="N2642" s="15"/>
      <c r="O2642" s="15"/>
    </row>
    <row r="2643" customFormat="false" ht="30.95" hidden="false" customHeight="true" outlineLevel="0" collapsed="false">
      <c r="A2643" s="14" t="s">
        <v>2665</v>
      </c>
      <c r="B2643" s="14"/>
      <c r="C2643" s="14"/>
      <c r="D2643" s="14"/>
      <c r="E2643" s="14"/>
      <c r="F2643" s="14"/>
      <c r="G2643" s="14"/>
      <c r="H2643" s="14"/>
      <c r="I2643" s="14"/>
      <c r="J2643" s="14"/>
      <c r="K2643" s="14"/>
      <c r="L2643" s="14"/>
      <c r="M2643" s="14"/>
      <c r="N2643" s="14"/>
      <c r="O2643" s="14"/>
    </row>
    <row r="2644" customFormat="false" ht="27.75" hidden="false" customHeight="true" outlineLevel="0" collapsed="false">
      <c r="A2644" s="17" t="n">
        <v>31401015</v>
      </c>
      <c r="B2644" s="17" t="s">
        <v>2666</v>
      </c>
      <c r="C2644" s="23" t="n">
        <v>1</v>
      </c>
      <c r="D2644" s="25" t="s">
        <v>449</v>
      </c>
      <c r="E2644" s="19"/>
      <c r="F2644" s="21" t="n">
        <v>2</v>
      </c>
      <c r="G2644" s="21" t="n">
        <v>5</v>
      </c>
      <c r="H2644" s="21"/>
      <c r="I2644" s="21"/>
      <c r="J2644" s="21"/>
      <c r="K2644" s="22" t="n">
        <f aca="false">INDEX('Porte Honorário'!B:D,MATCH(TabJud!D2644,'Porte Honorário'!A:A,0),1)</f>
        <v>1171.51</v>
      </c>
      <c r="L2644" s="22" t="n">
        <f aca="false">ROUND(C2644*K2644,2)</f>
        <v>1171.51</v>
      </c>
      <c r="M2644" s="22" t="n">
        <f aca="false">IF(E2644&gt;0,ROUND(E2644*'UCO e Filme'!$A$2,2),0)</f>
        <v>0</v>
      </c>
      <c r="N2644" s="22" t="n">
        <f aca="false">IF(I2644&gt;0,ROUND(I2644*'UCO e Filme'!$A$11,2),0)</f>
        <v>0</v>
      </c>
      <c r="O2644" s="22" t="n">
        <f aca="false">ROUND(L2644+M2644+N2644,2)</f>
        <v>1171.51</v>
      </c>
    </row>
    <row r="2645" customFormat="false" ht="11.25" hidden="false" customHeight="true" outlineLevel="0" collapsed="false">
      <c r="A2645" s="17" t="n">
        <v>31401023</v>
      </c>
      <c r="B2645" s="17" t="s">
        <v>2667</v>
      </c>
      <c r="C2645" s="23" t="n">
        <v>1</v>
      </c>
      <c r="D2645" s="25" t="s">
        <v>436</v>
      </c>
      <c r="E2645" s="19"/>
      <c r="F2645" s="21" t="n">
        <v>2</v>
      </c>
      <c r="G2645" s="21" t="n">
        <v>6</v>
      </c>
      <c r="H2645" s="21"/>
      <c r="I2645" s="21"/>
      <c r="J2645" s="21"/>
      <c r="K2645" s="22" t="n">
        <f aca="false">INDEX('Porte Honorário'!B:D,MATCH(TabJud!D2645,'Porte Honorário'!A:A,0),1)</f>
        <v>1269.81</v>
      </c>
      <c r="L2645" s="22" t="n">
        <f aca="false">ROUND(C2645*K2645,2)</f>
        <v>1269.81</v>
      </c>
      <c r="M2645" s="22" t="n">
        <f aca="false">IF(E2645&gt;0,ROUND(E2645*'UCO e Filme'!$A$2,2),0)</f>
        <v>0</v>
      </c>
      <c r="N2645" s="22" t="n">
        <f aca="false">IF(I2645&gt;0,ROUND(I2645*'UCO e Filme'!$A$11,2),0)</f>
        <v>0</v>
      </c>
      <c r="O2645" s="22" t="n">
        <f aca="false">ROUND(L2645+M2645+N2645,2)</f>
        <v>1269.81</v>
      </c>
    </row>
    <row r="2646" customFormat="false" ht="11.25" hidden="false" customHeight="true" outlineLevel="0" collapsed="false">
      <c r="A2646" s="17" t="n">
        <v>31401031</v>
      </c>
      <c r="B2646" s="17" t="s">
        <v>2668</v>
      </c>
      <c r="C2646" s="23" t="n">
        <v>1</v>
      </c>
      <c r="D2646" s="25" t="s">
        <v>473</v>
      </c>
      <c r="E2646" s="19"/>
      <c r="F2646" s="21" t="n">
        <v>1</v>
      </c>
      <c r="G2646" s="21" t="n">
        <v>7</v>
      </c>
      <c r="H2646" s="21"/>
      <c r="I2646" s="21"/>
      <c r="J2646" s="21"/>
      <c r="K2646" s="22" t="n">
        <f aca="false">INDEX('Porte Honorário'!B:D,MATCH(TabJud!D2646,'Porte Honorário'!A:A,0),1)</f>
        <v>1491.02</v>
      </c>
      <c r="L2646" s="22" t="n">
        <f aca="false">ROUND(C2646*K2646,2)</f>
        <v>1491.02</v>
      </c>
      <c r="M2646" s="22" t="n">
        <f aca="false">IF(E2646&gt;0,ROUND(E2646*'UCO e Filme'!$A$2,2),0)</f>
        <v>0</v>
      </c>
      <c r="N2646" s="22" t="n">
        <f aca="false">IF(I2646&gt;0,ROUND(I2646*'UCO e Filme'!$A$11,2),0)</f>
        <v>0</v>
      </c>
      <c r="O2646" s="22" t="n">
        <f aca="false">ROUND(L2646+M2646+N2646,2)</f>
        <v>1491.02</v>
      </c>
    </row>
    <row r="2647" customFormat="false" ht="11.25" hidden="false" customHeight="true" outlineLevel="0" collapsed="false">
      <c r="A2647" s="17" t="n">
        <v>31401040</v>
      </c>
      <c r="B2647" s="17" t="s">
        <v>2669</v>
      </c>
      <c r="C2647" s="23" t="n">
        <v>1</v>
      </c>
      <c r="D2647" s="25" t="s">
        <v>368</v>
      </c>
      <c r="E2647" s="19"/>
      <c r="F2647" s="21" t="n">
        <v>2</v>
      </c>
      <c r="G2647" s="21" t="n">
        <v>5</v>
      </c>
      <c r="H2647" s="21"/>
      <c r="I2647" s="21"/>
      <c r="J2647" s="21"/>
      <c r="K2647" s="22" t="n">
        <f aca="false">INDEX('Porte Honorário'!B:D,MATCH(TabJud!D2647,'Porte Honorário'!A:A,0),1)</f>
        <v>1794.15</v>
      </c>
      <c r="L2647" s="22" t="n">
        <f aca="false">ROUND(C2647*K2647,2)</f>
        <v>1794.15</v>
      </c>
      <c r="M2647" s="22" t="n">
        <f aca="false">IF(E2647&gt;0,ROUND(E2647*'UCO e Filme'!$A$2,2),0)</f>
        <v>0</v>
      </c>
      <c r="N2647" s="22" t="n">
        <f aca="false">IF(I2647&gt;0,ROUND(I2647*'UCO e Filme'!$A$11,2),0)</f>
        <v>0</v>
      </c>
      <c r="O2647" s="22" t="n">
        <f aca="false">ROUND(L2647+M2647+N2647,2)</f>
        <v>1794.15</v>
      </c>
    </row>
    <row r="2648" customFormat="false" ht="11.25" hidden="false" customHeight="true" outlineLevel="0" collapsed="false">
      <c r="A2648" s="17" t="n">
        <v>31401058</v>
      </c>
      <c r="B2648" s="17" t="s">
        <v>2670</v>
      </c>
      <c r="C2648" s="23" t="n">
        <v>1</v>
      </c>
      <c r="D2648" s="25" t="s">
        <v>370</v>
      </c>
      <c r="E2648" s="19"/>
      <c r="F2648" s="21" t="n">
        <v>1</v>
      </c>
      <c r="G2648" s="21" t="n">
        <v>5</v>
      </c>
      <c r="H2648" s="21"/>
      <c r="I2648" s="21"/>
      <c r="J2648" s="21"/>
      <c r="K2648" s="22" t="n">
        <f aca="false">INDEX('Porte Honorário'!B:D,MATCH(TabJud!D2648,'Porte Honorário'!A:A,0),1)</f>
        <v>383.42</v>
      </c>
      <c r="L2648" s="22" t="n">
        <f aca="false">ROUND(C2648*K2648,2)</f>
        <v>383.42</v>
      </c>
      <c r="M2648" s="22" t="n">
        <f aca="false">IF(E2648&gt;0,ROUND(E2648*'UCO e Filme'!$A$2,2),0)</f>
        <v>0</v>
      </c>
      <c r="N2648" s="22" t="n">
        <f aca="false">IF(I2648&gt;0,ROUND(I2648*'UCO e Filme'!$A$11,2),0)</f>
        <v>0</v>
      </c>
      <c r="O2648" s="22" t="n">
        <f aca="false">ROUND(L2648+M2648+N2648,2)</f>
        <v>383.42</v>
      </c>
    </row>
    <row r="2649" customFormat="false" ht="11.25" hidden="false" customHeight="true" outlineLevel="0" collapsed="false">
      <c r="A2649" s="17" t="n">
        <v>31401066</v>
      </c>
      <c r="B2649" s="17" t="s">
        <v>2671</v>
      </c>
      <c r="C2649" s="23" t="n">
        <v>1</v>
      </c>
      <c r="D2649" s="25" t="s">
        <v>449</v>
      </c>
      <c r="E2649" s="19"/>
      <c r="F2649" s="21" t="n">
        <v>2</v>
      </c>
      <c r="G2649" s="21" t="n">
        <v>6</v>
      </c>
      <c r="H2649" s="21"/>
      <c r="I2649" s="21"/>
      <c r="J2649" s="21"/>
      <c r="K2649" s="22" t="n">
        <f aca="false">INDEX('Porte Honorário'!B:D,MATCH(TabJud!D2649,'Porte Honorário'!A:A,0),1)</f>
        <v>1171.51</v>
      </c>
      <c r="L2649" s="22" t="n">
        <f aca="false">ROUND(C2649*K2649,2)</f>
        <v>1171.51</v>
      </c>
      <c r="M2649" s="22" t="n">
        <f aca="false">IF(E2649&gt;0,ROUND(E2649*'UCO e Filme'!$A$2,2),0)</f>
        <v>0</v>
      </c>
      <c r="N2649" s="22" t="n">
        <f aca="false">IF(I2649&gt;0,ROUND(I2649*'UCO e Filme'!$A$11,2),0)</f>
        <v>0</v>
      </c>
      <c r="O2649" s="22" t="n">
        <f aca="false">ROUND(L2649+M2649+N2649,2)</f>
        <v>1171.51</v>
      </c>
    </row>
    <row r="2650" customFormat="false" ht="11.25" hidden="false" customHeight="true" outlineLevel="0" collapsed="false">
      <c r="A2650" s="17" t="n">
        <v>31401074</v>
      </c>
      <c r="B2650" s="17" t="s">
        <v>2672</v>
      </c>
      <c r="C2650" s="23" t="n">
        <v>1</v>
      </c>
      <c r="D2650" s="25" t="s">
        <v>262</v>
      </c>
      <c r="E2650" s="19"/>
      <c r="F2650" s="21" t="n">
        <v>2</v>
      </c>
      <c r="G2650" s="21" t="n">
        <v>6</v>
      </c>
      <c r="H2650" s="21"/>
      <c r="I2650" s="21"/>
      <c r="J2650" s="21"/>
      <c r="K2650" s="22" t="n">
        <f aca="false">INDEX('Porte Honorário'!B:D,MATCH(TabJud!D2650,'Porte Honorário'!A:A,0),1)</f>
        <v>1635.2</v>
      </c>
      <c r="L2650" s="22" t="n">
        <f aca="false">ROUND(C2650*K2650,2)</f>
        <v>1635.2</v>
      </c>
      <c r="M2650" s="22" t="n">
        <f aca="false">IF(E2650&gt;0,ROUND(E2650*'UCO e Filme'!$A$2,2),0)</f>
        <v>0</v>
      </c>
      <c r="N2650" s="22" t="n">
        <f aca="false">IF(I2650&gt;0,ROUND(I2650*'UCO e Filme'!$A$11,2),0)</f>
        <v>0</v>
      </c>
      <c r="O2650" s="22" t="n">
        <f aca="false">ROUND(L2650+M2650+N2650,2)</f>
        <v>1635.2</v>
      </c>
    </row>
    <row r="2651" customFormat="false" ht="11.25" hidden="false" customHeight="true" outlineLevel="0" collapsed="false">
      <c r="A2651" s="17" t="n">
        <v>31401082</v>
      </c>
      <c r="B2651" s="17" t="s">
        <v>2673</v>
      </c>
      <c r="C2651" s="23" t="n">
        <v>1</v>
      </c>
      <c r="D2651" s="25" t="s">
        <v>385</v>
      </c>
      <c r="E2651" s="19"/>
      <c r="F2651" s="21" t="n">
        <v>1</v>
      </c>
      <c r="G2651" s="21" t="n">
        <v>5</v>
      </c>
      <c r="H2651" s="21"/>
      <c r="I2651" s="21"/>
      <c r="J2651" s="21"/>
      <c r="K2651" s="22" t="n">
        <f aca="false">INDEX('Porte Honorário'!B:D,MATCH(TabJud!D2651,'Porte Honorário'!A:A,0),1)</f>
        <v>766.81</v>
      </c>
      <c r="L2651" s="22" t="n">
        <f aca="false">ROUND(C2651*K2651,2)</f>
        <v>766.81</v>
      </c>
      <c r="M2651" s="22" t="n">
        <f aca="false">IF(E2651&gt;0,ROUND(E2651*'UCO e Filme'!$A$2,2),0)</f>
        <v>0</v>
      </c>
      <c r="N2651" s="22" t="n">
        <f aca="false">IF(I2651&gt;0,ROUND(I2651*'UCO e Filme'!$A$11,2),0)</f>
        <v>0</v>
      </c>
      <c r="O2651" s="22" t="n">
        <f aca="false">ROUND(L2651+M2651+N2651,2)</f>
        <v>766.81</v>
      </c>
    </row>
    <row r="2652" customFormat="false" ht="11.25" hidden="false" customHeight="true" outlineLevel="0" collapsed="false">
      <c r="A2652" s="17" t="n">
        <v>31401090</v>
      </c>
      <c r="B2652" s="17" t="s">
        <v>2674</v>
      </c>
      <c r="C2652" s="23" t="n">
        <v>1</v>
      </c>
      <c r="D2652" s="25" t="s">
        <v>385</v>
      </c>
      <c r="E2652" s="19"/>
      <c r="F2652" s="21" t="n">
        <v>1</v>
      </c>
      <c r="G2652" s="21" t="n">
        <v>6</v>
      </c>
      <c r="H2652" s="21"/>
      <c r="I2652" s="21"/>
      <c r="J2652" s="21"/>
      <c r="K2652" s="22" t="n">
        <f aca="false">INDEX('Porte Honorário'!B:D,MATCH(TabJud!D2652,'Porte Honorário'!A:A,0),1)</f>
        <v>766.81</v>
      </c>
      <c r="L2652" s="22" t="n">
        <f aca="false">ROUND(C2652*K2652,2)</f>
        <v>766.81</v>
      </c>
      <c r="M2652" s="22" t="n">
        <f aca="false">IF(E2652&gt;0,ROUND(E2652*'UCO e Filme'!$A$2,2),0)</f>
        <v>0</v>
      </c>
      <c r="N2652" s="22" t="n">
        <f aca="false">IF(I2652&gt;0,ROUND(I2652*'UCO e Filme'!$A$11,2),0)</f>
        <v>0</v>
      </c>
      <c r="O2652" s="22" t="n">
        <f aca="false">ROUND(L2652+M2652+N2652,2)</f>
        <v>766.81</v>
      </c>
    </row>
    <row r="2653" customFormat="false" ht="11.25" hidden="false" customHeight="true" outlineLevel="0" collapsed="false">
      <c r="A2653" s="17" t="n">
        <v>31401104</v>
      </c>
      <c r="B2653" s="17" t="s">
        <v>2675</v>
      </c>
      <c r="C2653" s="23" t="n">
        <v>1</v>
      </c>
      <c r="D2653" s="25" t="s">
        <v>449</v>
      </c>
      <c r="E2653" s="19"/>
      <c r="F2653" s="21" t="n">
        <v>2</v>
      </c>
      <c r="G2653" s="21" t="n">
        <v>6</v>
      </c>
      <c r="H2653" s="21"/>
      <c r="I2653" s="21"/>
      <c r="J2653" s="21"/>
      <c r="K2653" s="22" t="n">
        <f aca="false">INDEX('Porte Honorário'!B:D,MATCH(TabJud!D2653,'Porte Honorário'!A:A,0),1)</f>
        <v>1171.51</v>
      </c>
      <c r="L2653" s="22" t="n">
        <f aca="false">ROUND(C2653*K2653,2)</f>
        <v>1171.51</v>
      </c>
      <c r="M2653" s="22" t="n">
        <f aca="false">IF(E2653&gt;0,ROUND(E2653*'UCO e Filme'!$A$2,2),0)</f>
        <v>0</v>
      </c>
      <c r="N2653" s="22" t="n">
        <f aca="false">IF(I2653&gt;0,ROUND(I2653*'UCO e Filme'!$A$11,2),0)</f>
        <v>0</v>
      </c>
      <c r="O2653" s="22" t="n">
        <f aca="false">ROUND(L2653+M2653+N2653,2)</f>
        <v>1171.51</v>
      </c>
    </row>
    <row r="2654" customFormat="false" ht="11.25" hidden="false" customHeight="true" outlineLevel="0" collapsed="false">
      <c r="A2654" s="17" t="n">
        <v>31401112</v>
      </c>
      <c r="B2654" s="17" t="s">
        <v>2676</v>
      </c>
      <c r="C2654" s="23" t="n">
        <v>1</v>
      </c>
      <c r="D2654" s="25" t="s">
        <v>449</v>
      </c>
      <c r="E2654" s="19"/>
      <c r="F2654" s="21" t="n">
        <v>2</v>
      </c>
      <c r="G2654" s="21" t="n">
        <v>6</v>
      </c>
      <c r="H2654" s="21"/>
      <c r="I2654" s="21"/>
      <c r="J2654" s="21"/>
      <c r="K2654" s="22" t="n">
        <f aca="false">INDEX('Porte Honorário'!B:D,MATCH(TabJud!D2654,'Porte Honorário'!A:A,0),1)</f>
        <v>1171.51</v>
      </c>
      <c r="L2654" s="22" t="n">
        <f aca="false">ROUND(C2654*K2654,2)</f>
        <v>1171.51</v>
      </c>
      <c r="M2654" s="22" t="n">
        <f aca="false">IF(E2654&gt;0,ROUND(E2654*'UCO e Filme'!$A$2,2),0)</f>
        <v>0</v>
      </c>
      <c r="N2654" s="22" t="n">
        <f aca="false">IF(I2654&gt;0,ROUND(I2654*'UCO e Filme'!$A$11,2),0)</f>
        <v>0</v>
      </c>
      <c r="O2654" s="22" t="n">
        <f aca="false">ROUND(L2654+M2654+N2654,2)</f>
        <v>1171.51</v>
      </c>
    </row>
    <row r="2655" customFormat="false" ht="11.25" hidden="false" customHeight="true" outlineLevel="0" collapsed="false">
      <c r="A2655" s="17" t="n">
        <v>31401120</v>
      </c>
      <c r="B2655" s="17" t="s">
        <v>2677</v>
      </c>
      <c r="C2655" s="23" t="n">
        <v>1</v>
      </c>
      <c r="D2655" s="25" t="s">
        <v>264</v>
      </c>
      <c r="E2655" s="19"/>
      <c r="F2655" s="21" t="n">
        <v>2</v>
      </c>
      <c r="G2655" s="21" t="n">
        <v>5</v>
      </c>
      <c r="H2655" s="21"/>
      <c r="I2655" s="21"/>
      <c r="J2655" s="21"/>
      <c r="K2655" s="22" t="n">
        <f aca="false">INDEX('Porte Honorário'!B:D,MATCH(TabJud!D2655,'Porte Honorário'!A:A,0),1)</f>
        <v>852.02</v>
      </c>
      <c r="L2655" s="22" t="n">
        <f aca="false">ROUND(C2655*K2655,2)</f>
        <v>852.02</v>
      </c>
      <c r="M2655" s="22" t="n">
        <f aca="false">IF(E2655&gt;0,ROUND(E2655*'UCO e Filme'!$A$2,2),0)</f>
        <v>0</v>
      </c>
      <c r="N2655" s="22" t="n">
        <f aca="false">IF(I2655&gt;0,ROUND(I2655*'UCO e Filme'!$A$11,2),0)</f>
        <v>0</v>
      </c>
      <c r="O2655" s="22" t="n">
        <f aca="false">ROUND(L2655+M2655+N2655,2)</f>
        <v>852.02</v>
      </c>
    </row>
    <row r="2656" customFormat="false" ht="11.25" hidden="false" customHeight="true" outlineLevel="0" collapsed="false">
      <c r="A2656" s="17" t="n">
        <v>31401139</v>
      </c>
      <c r="B2656" s="17" t="s">
        <v>2678</v>
      </c>
      <c r="C2656" s="23" t="n">
        <v>1</v>
      </c>
      <c r="D2656" s="25" t="s">
        <v>449</v>
      </c>
      <c r="E2656" s="19"/>
      <c r="F2656" s="21" t="n">
        <v>2</v>
      </c>
      <c r="G2656" s="21" t="n">
        <v>5</v>
      </c>
      <c r="H2656" s="21"/>
      <c r="I2656" s="21"/>
      <c r="J2656" s="21"/>
      <c r="K2656" s="22" t="n">
        <f aca="false">INDEX('Porte Honorário'!B:D,MATCH(TabJud!D2656,'Porte Honorário'!A:A,0),1)</f>
        <v>1171.51</v>
      </c>
      <c r="L2656" s="22" t="n">
        <f aca="false">ROUND(C2656*K2656,2)</f>
        <v>1171.51</v>
      </c>
      <c r="M2656" s="22" t="n">
        <f aca="false">IF(E2656&gt;0,ROUND(E2656*'UCO e Filme'!$A$2,2),0)</f>
        <v>0</v>
      </c>
      <c r="N2656" s="22" t="n">
        <f aca="false">IF(I2656&gt;0,ROUND(I2656*'UCO e Filme'!$A$11,2),0)</f>
        <v>0</v>
      </c>
      <c r="O2656" s="22" t="n">
        <f aca="false">ROUND(L2656+M2656+N2656,2)</f>
        <v>1171.51</v>
      </c>
    </row>
    <row r="2657" customFormat="false" ht="11.25" hidden="false" customHeight="true" outlineLevel="0" collapsed="false">
      <c r="A2657" s="17" t="n">
        <v>31401147</v>
      </c>
      <c r="B2657" s="17" t="s">
        <v>2679</v>
      </c>
      <c r="C2657" s="23" t="n">
        <v>1</v>
      </c>
      <c r="D2657" s="25" t="s">
        <v>449</v>
      </c>
      <c r="E2657" s="19"/>
      <c r="F2657" s="21" t="n">
        <v>1</v>
      </c>
      <c r="G2657" s="21" t="n">
        <v>5</v>
      </c>
      <c r="H2657" s="21"/>
      <c r="I2657" s="21"/>
      <c r="J2657" s="21"/>
      <c r="K2657" s="22" t="n">
        <f aca="false">INDEX('Porte Honorário'!B:D,MATCH(TabJud!D2657,'Porte Honorário'!A:A,0),1)</f>
        <v>1171.51</v>
      </c>
      <c r="L2657" s="22" t="n">
        <f aca="false">ROUND(C2657*K2657,2)</f>
        <v>1171.51</v>
      </c>
      <c r="M2657" s="22" t="n">
        <f aca="false">IF(E2657&gt;0,ROUND(E2657*'UCO e Filme'!$A$2,2),0)</f>
        <v>0</v>
      </c>
      <c r="N2657" s="22" t="n">
        <f aca="false">IF(I2657&gt;0,ROUND(I2657*'UCO e Filme'!$A$11,2),0)</f>
        <v>0</v>
      </c>
      <c r="O2657" s="22" t="n">
        <f aca="false">ROUND(L2657+M2657+N2657,2)</f>
        <v>1171.51</v>
      </c>
    </row>
    <row r="2658" customFormat="false" ht="11.25" hidden="false" customHeight="true" outlineLevel="0" collapsed="false">
      <c r="A2658" s="17" t="n">
        <v>31401155</v>
      </c>
      <c r="B2658" s="17" t="s">
        <v>2680</v>
      </c>
      <c r="C2658" s="23" t="n">
        <v>1</v>
      </c>
      <c r="D2658" s="25" t="s">
        <v>274</v>
      </c>
      <c r="E2658" s="19"/>
      <c r="F2658" s="21" t="n">
        <v>2</v>
      </c>
      <c r="G2658" s="21" t="n">
        <v>7</v>
      </c>
      <c r="H2658" s="21"/>
      <c r="I2658" s="21"/>
      <c r="J2658" s="21"/>
      <c r="K2658" s="22" t="n">
        <f aca="false">INDEX('Porte Honorário'!B:D,MATCH(TabJud!D2658,'Porte Honorário'!A:A,0),1)</f>
        <v>3645.61</v>
      </c>
      <c r="L2658" s="22" t="n">
        <f aca="false">ROUND(C2658*K2658,2)</f>
        <v>3645.61</v>
      </c>
      <c r="M2658" s="22" t="n">
        <f aca="false">IF(E2658&gt;0,ROUND(E2658*'UCO e Filme'!$A$2,2),0)</f>
        <v>0</v>
      </c>
      <c r="N2658" s="22" t="n">
        <f aca="false">IF(I2658&gt;0,ROUND(I2658*'UCO e Filme'!$A$11,2),0)</f>
        <v>0</v>
      </c>
      <c r="O2658" s="22" t="n">
        <f aca="false">ROUND(L2658+M2658+N2658,2)</f>
        <v>3645.61</v>
      </c>
    </row>
    <row r="2659" customFormat="false" ht="11.25" hidden="false" customHeight="true" outlineLevel="0" collapsed="false">
      <c r="A2659" s="17" t="n">
        <v>31401163</v>
      </c>
      <c r="B2659" s="17" t="s">
        <v>2681</v>
      </c>
      <c r="C2659" s="23" t="n">
        <v>1</v>
      </c>
      <c r="D2659" s="25" t="s">
        <v>473</v>
      </c>
      <c r="E2659" s="19"/>
      <c r="F2659" s="21" t="n">
        <v>2</v>
      </c>
      <c r="G2659" s="21" t="n">
        <v>7</v>
      </c>
      <c r="H2659" s="21"/>
      <c r="I2659" s="21"/>
      <c r="J2659" s="21"/>
      <c r="K2659" s="22" t="n">
        <f aca="false">INDEX('Porte Honorário'!B:D,MATCH(TabJud!D2659,'Porte Honorário'!A:A,0),1)</f>
        <v>1491.02</v>
      </c>
      <c r="L2659" s="22" t="n">
        <f aca="false">ROUND(C2659*K2659,2)</f>
        <v>1491.02</v>
      </c>
      <c r="M2659" s="22" t="n">
        <f aca="false">IF(E2659&gt;0,ROUND(E2659*'UCO e Filme'!$A$2,2),0)</f>
        <v>0</v>
      </c>
      <c r="N2659" s="22" t="n">
        <f aca="false">IF(I2659&gt;0,ROUND(I2659*'UCO e Filme'!$A$11,2),0)</f>
        <v>0</v>
      </c>
      <c r="O2659" s="22" t="n">
        <f aca="false">ROUND(L2659+M2659+N2659,2)</f>
        <v>1491.02</v>
      </c>
    </row>
    <row r="2660" customFormat="false" ht="11.25" hidden="false" customHeight="true" outlineLevel="0" collapsed="false">
      <c r="A2660" s="17" t="n">
        <v>31401171</v>
      </c>
      <c r="B2660" s="17" t="s">
        <v>2682</v>
      </c>
      <c r="C2660" s="23" t="n">
        <v>1</v>
      </c>
      <c r="D2660" s="25" t="s">
        <v>274</v>
      </c>
      <c r="E2660" s="19"/>
      <c r="F2660" s="21" t="n">
        <v>2</v>
      </c>
      <c r="G2660" s="21" t="n">
        <v>7</v>
      </c>
      <c r="H2660" s="21"/>
      <c r="I2660" s="21"/>
      <c r="J2660" s="21"/>
      <c r="K2660" s="22" t="n">
        <f aca="false">INDEX('Porte Honorário'!B:D,MATCH(TabJud!D2660,'Porte Honorário'!A:A,0),1)</f>
        <v>3645.61</v>
      </c>
      <c r="L2660" s="22" t="n">
        <f aca="false">ROUND(C2660*K2660,2)</f>
        <v>3645.61</v>
      </c>
      <c r="M2660" s="22" t="n">
        <f aca="false">IF(E2660&gt;0,ROUND(E2660*'UCO e Filme'!$A$2,2),0)</f>
        <v>0</v>
      </c>
      <c r="N2660" s="22" t="n">
        <f aca="false">IF(I2660&gt;0,ROUND(I2660*'UCO e Filme'!$A$11,2),0)</f>
        <v>0</v>
      </c>
      <c r="O2660" s="22" t="n">
        <f aca="false">ROUND(L2660+M2660+N2660,2)</f>
        <v>3645.61</v>
      </c>
    </row>
    <row r="2661" customFormat="false" ht="11.25" hidden="false" customHeight="true" outlineLevel="0" collapsed="false">
      <c r="A2661" s="17" t="n">
        <v>31401198</v>
      </c>
      <c r="B2661" s="17" t="s">
        <v>2683</v>
      </c>
      <c r="C2661" s="23" t="n">
        <v>1</v>
      </c>
      <c r="D2661" s="25" t="s">
        <v>82</v>
      </c>
      <c r="E2661" s="19"/>
      <c r="F2661" s="21"/>
      <c r="G2661" s="21" t="n">
        <v>3</v>
      </c>
      <c r="H2661" s="21"/>
      <c r="I2661" s="21"/>
      <c r="J2661" s="21"/>
      <c r="K2661" s="22" t="n">
        <f aca="false">INDEX('Porte Honorário'!B:D,MATCH(TabJud!D2661,'Porte Honorário'!A:A,0),1)</f>
        <v>88.48</v>
      </c>
      <c r="L2661" s="22" t="n">
        <f aca="false">ROUND(C2661*K2661,2)</f>
        <v>88.48</v>
      </c>
      <c r="M2661" s="22" t="n">
        <f aca="false">IF(E2661&gt;0,ROUND(E2661*'UCO e Filme'!$A$2,2),0)</f>
        <v>0</v>
      </c>
      <c r="N2661" s="22" t="n">
        <f aca="false">IF(I2661&gt;0,ROUND(I2661*'UCO e Filme'!$A$11,2),0)</f>
        <v>0</v>
      </c>
      <c r="O2661" s="22" t="n">
        <f aca="false">ROUND(L2661+M2661+N2661,2)</f>
        <v>88.48</v>
      </c>
    </row>
    <row r="2662" customFormat="false" ht="11.25" hidden="false" customHeight="true" outlineLevel="0" collapsed="false">
      <c r="A2662" s="17" t="n">
        <v>31401201</v>
      </c>
      <c r="B2662" s="17" t="s">
        <v>2684</v>
      </c>
      <c r="C2662" s="23" t="n">
        <v>1</v>
      </c>
      <c r="D2662" s="25" t="s">
        <v>310</v>
      </c>
      <c r="E2662" s="19"/>
      <c r="F2662" s="21" t="n">
        <v>2</v>
      </c>
      <c r="G2662" s="21" t="n">
        <v>5</v>
      </c>
      <c r="H2662" s="21"/>
      <c r="I2662" s="21"/>
      <c r="J2662" s="21"/>
      <c r="K2662" s="22" t="n">
        <f aca="false">INDEX('Porte Honorário'!B:D,MATCH(TabJud!D2662,'Porte Honorário'!A:A,0),1)</f>
        <v>802.86</v>
      </c>
      <c r="L2662" s="22" t="n">
        <f aca="false">ROUND(C2662*K2662,2)</f>
        <v>802.86</v>
      </c>
      <c r="M2662" s="22" t="n">
        <f aca="false">IF(E2662&gt;0,ROUND(E2662*'UCO e Filme'!$A$2,2),0)</f>
        <v>0</v>
      </c>
      <c r="N2662" s="22" t="n">
        <f aca="false">IF(I2662&gt;0,ROUND(I2662*'UCO e Filme'!$A$11,2),0)</f>
        <v>0</v>
      </c>
      <c r="O2662" s="22" t="n">
        <f aca="false">ROUND(L2662+M2662+N2662,2)</f>
        <v>802.86</v>
      </c>
    </row>
    <row r="2663" customFormat="false" ht="11.25" hidden="false" customHeight="true" outlineLevel="0" collapsed="false">
      <c r="A2663" s="17" t="n">
        <v>31401228</v>
      </c>
      <c r="B2663" s="17" t="s">
        <v>2685</v>
      </c>
      <c r="C2663" s="23" t="n">
        <v>1</v>
      </c>
      <c r="D2663" s="25" t="s">
        <v>69</v>
      </c>
      <c r="E2663" s="19"/>
      <c r="F2663" s="21"/>
      <c r="G2663" s="21" t="n">
        <v>3</v>
      </c>
      <c r="H2663" s="21"/>
      <c r="I2663" s="21"/>
      <c r="J2663" s="21"/>
      <c r="K2663" s="22" t="n">
        <f aca="false">INDEX('Porte Honorário'!B:D,MATCH(TabJud!D2663,'Porte Honorário'!A:A,0),1)</f>
        <v>209.71</v>
      </c>
      <c r="L2663" s="22" t="n">
        <f aca="false">ROUND(C2663*K2663,2)</f>
        <v>209.71</v>
      </c>
      <c r="M2663" s="22" t="n">
        <f aca="false">IF(E2663&gt;0,ROUND(E2663*'UCO e Filme'!$A$2,2),0)</f>
        <v>0</v>
      </c>
      <c r="N2663" s="22" t="n">
        <f aca="false">IF(I2663&gt;0,ROUND(I2663*'UCO e Filme'!$A$11,2),0)</f>
        <v>0</v>
      </c>
      <c r="O2663" s="22" t="n">
        <f aca="false">ROUND(L2663+M2663+N2663,2)</f>
        <v>209.71</v>
      </c>
    </row>
    <row r="2664" customFormat="false" ht="11.25" hidden="false" customHeight="true" outlineLevel="0" collapsed="false">
      <c r="A2664" s="17" t="n">
        <v>31401236</v>
      </c>
      <c r="B2664" s="17" t="s">
        <v>2686</v>
      </c>
      <c r="C2664" s="23" t="n">
        <v>1</v>
      </c>
      <c r="D2664" s="25" t="s">
        <v>436</v>
      </c>
      <c r="E2664" s="19"/>
      <c r="F2664" s="21" t="n">
        <v>2</v>
      </c>
      <c r="G2664" s="21" t="n">
        <v>6</v>
      </c>
      <c r="H2664" s="21"/>
      <c r="I2664" s="21"/>
      <c r="J2664" s="21"/>
      <c r="K2664" s="22" t="n">
        <f aca="false">INDEX('Porte Honorário'!B:D,MATCH(TabJud!D2664,'Porte Honorário'!A:A,0),1)</f>
        <v>1269.81</v>
      </c>
      <c r="L2664" s="22" t="n">
        <f aca="false">ROUND(C2664*K2664,2)</f>
        <v>1269.81</v>
      </c>
      <c r="M2664" s="22" t="n">
        <f aca="false">IF(E2664&gt;0,ROUND(E2664*'UCO e Filme'!$A$2,2),0)</f>
        <v>0</v>
      </c>
      <c r="N2664" s="22" t="n">
        <f aca="false">IF(I2664&gt;0,ROUND(I2664*'UCO e Filme'!$A$11,2),0)</f>
        <v>0</v>
      </c>
      <c r="O2664" s="22" t="n">
        <f aca="false">ROUND(L2664+M2664+N2664,2)</f>
        <v>1269.81</v>
      </c>
    </row>
    <row r="2665" customFormat="false" ht="11.25" hidden="false" customHeight="true" outlineLevel="0" collapsed="false">
      <c r="A2665" s="17" t="n">
        <v>31401244</v>
      </c>
      <c r="B2665" s="17" t="s">
        <v>2687</v>
      </c>
      <c r="C2665" s="23" t="n">
        <v>1</v>
      </c>
      <c r="D2665" s="25" t="s">
        <v>335</v>
      </c>
      <c r="E2665" s="19"/>
      <c r="F2665" s="21" t="n">
        <v>2</v>
      </c>
      <c r="G2665" s="21" t="n">
        <v>4</v>
      </c>
      <c r="H2665" s="21"/>
      <c r="I2665" s="21"/>
      <c r="J2665" s="21"/>
      <c r="K2665" s="22" t="n">
        <f aca="false">INDEX('Porte Honorário'!B:D,MATCH(TabJud!D2665,'Porte Honorário'!A:A,0),1)</f>
        <v>1091.25</v>
      </c>
      <c r="L2665" s="22" t="n">
        <f aca="false">ROUND(C2665*K2665,2)</f>
        <v>1091.25</v>
      </c>
      <c r="M2665" s="22" t="n">
        <f aca="false">IF(E2665&gt;0,ROUND(E2665*'UCO e Filme'!$A$2,2),0)</f>
        <v>0</v>
      </c>
      <c r="N2665" s="22" t="n">
        <f aca="false">IF(I2665&gt;0,ROUND(I2665*'UCO e Filme'!$A$11,2),0)</f>
        <v>0</v>
      </c>
      <c r="O2665" s="22" t="n">
        <f aca="false">ROUND(L2665+M2665+N2665,2)</f>
        <v>1091.25</v>
      </c>
    </row>
    <row r="2666" customFormat="false" ht="11.25" hidden="false" customHeight="true" outlineLevel="0" collapsed="false">
      <c r="A2666" s="17" t="n">
        <v>31401252</v>
      </c>
      <c r="B2666" s="17" t="s">
        <v>2688</v>
      </c>
      <c r="C2666" s="23" t="n">
        <v>1</v>
      </c>
      <c r="D2666" s="25" t="s">
        <v>368</v>
      </c>
      <c r="E2666" s="19"/>
      <c r="F2666" s="21" t="n">
        <v>2</v>
      </c>
      <c r="G2666" s="21" t="n">
        <v>6</v>
      </c>
      <c r="H2666" s="21"/>
      <c r="I2666" s="21"/>
      <c r="J2666" s="21"/>
      <c r="K2666" s="22" t="n">
        <f aca="false">INDEX('Porte Honorário'!B:D,MATCH(TabJud!D2666,'Porte Honorário'!A:A,0),1)</f>
        <v>1794.15</v>
      </c>
      <c r="L2666" s="22" t="n">
        <f aca="false">ROUND(C2666*K2666,2)</f>
        <v>1794.15</v>
      </c>
      <c r="M2666" s="22" t="n">
        <f aca="false">IF(E2666&gt;0,ROUND(E2666*'UCO e Filme'!$A$2,2),0)</f>
        <v>0</v>
      </c>
      <c r="N2666" s="22" t="n">
        <f aca="false">IF(I2666&gt;0,ROUND(I2666*'UCO e Filme'!$A$11,2),0)</f>
        <v>0</v>
      </c>
      <c r="O2666" s="22" t="n">
        <f aca="false">ROUND(L2666+M2666+N2666,2)</f>
        <v>1794.15</v>
      </c>
    </row>
    <row r="2667" customFormat="false" ht="11.25" hidden="false" customHeight="true" outlineLevel="0" collapsed="false">
      <c r="A2667" s="17" t="n">
        <v>31401260</v>
      </c>
      <c r="B2667" s="17" t="s">
        <v>2689</v>
      </c>
      <c r="C2667" s="23" t="n">
        <v>1</v>
      </c>
      <c r="D2667" s="25" t="s">
        <v>490</v>
      </c>
      <c r="E2667" s="19"/>
      <c r="F2667" s="21" t="n">
        <v>2</v>
      </c>
      <c r="G2667" s="21" t="n">
        <v>6</v>
      </c>
      <c r="H2667" s="21"/>
      <c r="I2667" s="21"/>
      <c r="J2667" s="21"/>
      <c r="K2667" s="22" t="n">
        <f aca="false">INDEX('Porte Honorário'!B:D,MATCH(TabJud!D2667,'Porte Honorário'!A:A,0),1)</f>
        <v>1409.1</v>
      </c>
      <c r="L2667" s="22" t="n">
        <f aca="false">ROUND(C2667*K2667,2)</f>
        <v>1409.1</v>
      </c>
      <c r="M2667" s="22" t="n">
        <f aca="false">IF(E2667&gt;0,ROUND(E2667*'UCO e Filme'!$A$2,2),0)</f>
        <v>0</v>
      </c>
      <c r="N2667" s="22" t="n">
        <f aca="false">IF(I2667&gt;0,ROUND(I2667*'UCO e Filme'!$A$11,2),0)</f>
        <v>0</v>
      </c>
      <c r="O2667" s="22" t="n">
        <f aca="false">ROUND(L2667+M2667+N2667,2)</f>
        <v>1409.1</v>
      </c>
    </row>
    <row r="2668" customFormat="false" ht="11.25" hidden="false" customHeight="true" outlineLevel="0" collapsed="false">
      <c r="A2668" s="17" t="n">
        <v>31401279</v>
      </c>
      <c r="B2668" s="17" t="s">
        <v>2690</v>
      </c>
      <c r="C2668" s="23" t="n">
        <v>1</v>
      </c>
      <c r="D2668" s="25" t="s">
        <v>436</v>
      </c>
      <c r="E2668" s="19"/>
      <c r="F2668" s="21" t="n">
        <v>2</v>
      </c>
      <c r="G2668" s="21" t="n">
        <v>6</v>
      </c>
      <c r="H2668" s="21"/>
      <c r="I2668" s="21"/>
      <c r="J2668" s="21"/>
      <c r="K2668" s="22" t="n">
        <f aca="false">INDEX('Porte Honorário'!B:D,MATCH(TabJud!D2668,'Porte Honorário'!A:A,0),1)</f>
        <v>1269.81</v>
      </c>
      <c r="L2668" s="22" t="n">
        <f aca="false">ROUND(C2668*K2668,2)</f>
        <v>1269.81</v>
      </c>
      <c r="M2668" s="22" t="n">
        <f aca="false">IF(E2668&gt;0,ROUND(E2668*'UCO e Filme'!$A$2,2),0)</f>
        <v>0</v>
      </c>
      <c r="N2668" s="22" t="n">
        <f aca="false">IF(I2668&gt;0,ROUND(I2668*'UCO e Filme'!$A$11,2),0)</f>
        <v>0</v>
      </c>
      <c r="O2668" s="22" t="n">
        <f aca="false">ROUND(L2668+M2668+N2668,2)</f>
        <v>1269.81</v>
      </c>
    </row>
    <row r="2669" customFormat="false" ht="11.25" hidden="false" customHeight="true" outlineLevel="0" collapsed="false">
      <c r="A2669" s="17" t="n">
        <v>31401287</v>
      </c>
      <c r="B2669" s="17" t="s">
        <v>2691</v>
      </c>
      <c r="C2669" s="23" t="n">
        <v>1</v>
      </c>
      <c r="D2669" s="25" t="s">
        <v>436</v>
      </c>
      <c r="E2669" s="19"/>
      <c r="F2669" s="21" t="n">
        <v>2</v>
      </c>
      <c r="G2669" s="21" t="n">
        <v>7</v>
      </c>
      <c r="H2669" s="21"/>
      <c r="I2669" s="21"/>
      <c r="J2669" s="21"/>
      <c r="K2669" s="22" t="n">
        <f aca="false">INDEX('Porte Honorário'!B:D,MATCH(TabJud!D2669,'Porte Honorário'!A:A,0),1)</f>
        <v>1269.81</v>
      </c>
      <c r="L2669" s="22" t="n">
        <f aca="false">ROUND(C2669*K2669,2)</f>
        <v>1269.81</v>
      </c>
      <c r="M2669" s="22" t="n">
        <f aca="false">IF(E2669&gt;0,ROUND(E2669*'UCO e Filme'!$A$2,2),0)</f>
        <v>0</v>
      </c>
      <c r="N2669" s="22" t="n">
        <f aca="false">IF(I2669&gt;0,ROUND(I2669*'UCO e Filme'!$A$11,2),0)</f>
        <v>0</v>
      </c>
      <c r="O2669" s="22" t="n">
        <f aca="false">ROUND(L2669+M2669+N2669,2)</f>
        <v>1269.81</v>
      </c>
    </row>
    <row r="2670" customFormat="false" ht="11.25" hidden="false" customHeight="true" outlineLevel="0" collapsed="false">
      <c r="A2670" s="17" t="n">
        <v>31401295</v>
      </c>
      <c r="B2670" s="17" t="s">
        <v>2692</v>
      </c>
      <c r="C2670" s="23" t="n">
        <v>1</v>
      </c>
      <c r="D2670" s="25" t="s">
        <v>368</v>
      </c>
      <c r="E2670" s="19"/>
      <c r="F2670" s="21" t="n">
        <v>2</v>
      </c>
      <c r="G2670" s="21" t="n">
        <v>5</v>
      </c>
      <c r="H2670" s="21"/>
      <c r="I2670" s="21"/>
      <c r="J2670" s="21"/>
      <c r="K2670" s="22" t="n">
        <f aca="false">INDEX('Porte Honorário'!B:D,MATCH(TabJud!D2670,'Porte Honorário'!A:A,0),1)</f>
        <v>1794.15</v>
      </c>
      <c r="L2670" s="22" t="n">
        <f aca="false">ROUND(C2670*K2670,2)</f>
        <v>1794.15</v>
      </c>
      <c r="M2670" s="22" t="n">
        <f aca="false">IF(E2670&gt;0,ROUND(E2670*'UCO e Filme'!$A$2,2),0)</f>
        <v>0</v>
      </c>
      <c r="N2670" s="22" t="n">
        <f aca="false">IF(I2670&gt;0,ROUND(I2670*'UCO e Filme'!$A$11,2),0)</f>
        <v>0</v>
      </c>
      <c r="O2670" s="22" t="n">
        <f aca="false">ROUND(L2670+M2670+N2670,2)</f>
        <v>1794.15</v>
      </c>
    </row>
    <row r="2671" customFormat="false" ht="11.25" hidden="false" customHeight="true" outlineLevel="0" collapsed="false">
      <c r="A2671" s="17" t="n">
        <v>31401309</v>
      </c>
      <c r="B2671" s="17" t="s">
        <v>2693</v>
      </c>
      <c r="C2671" s="23" t="n">
        <v>1</v>
      </c>
      <c r="D2671" s="25" t="s">
        <v>368</v>
      </c>
      <c r="E2671" s="19"/>
      <c r="F2671" s="21" t="n">
        <v>2</v>
      </c>
      <c r="G2671" s="21" t="n">
        <v>5</v>
      </c>
      <c r="H2671" s="21"/>
      <c r="I2671" s="21"/>
      <c r="J2671" s="21"/>
      <c r="K2671" s="22" t="n">
        <f aca="false">INDEX('Porte Honorário'!B:D,MATCH(TabJud!D2671,'Porte Honorário'!A:A,0),1)</f>
        <v>1794.15</v>
      </c>
      <c r="L2671" s="22" t="n">
        <f aca="false">ROUND(C2671*K2671,2)</f>
        <v>1794.15</v>
      </c>
      <c r="M2671" s="22" t="n">
        <f aca="false">IF(E2671&gt;0,ROUND(E2671*'UCO e Filme'!$A$2,2),0)</f>
        <v>0</v>
      </c>
      <c r="N2671" s="22" t="n">
        <f aca="false">IF(I2671&gt;0,ROUND(I2671*'UCO e Filme'!$A$11,2),0)</f>
        <v>0</v>
      </c>
      <c r="O2671" s="22" t="n">
        <f aca="false">ROUND(L2671+M2671+N2671,2)</f>
        <v>1794.15</v>
      </c>
    </row>
    <row r="2672" customFormat="false" ht="11.25" hidden="false" customHeight="true" outlineLevel="0" collapsed="false">
      <c r="A2672" s="17" t="n">
        <v>31401333</v>
      </c>
      <c r="B2672" s="17" t="s">
        <v>2694</v>
      </c>
      <c r="C2672" s="23" t="n">
        <v>1</v>
      </c>
      <c r="D2672" s="25" t="s">
        <v>343</v>
      </c>
      <c r="E2672" s="19"/>
      <c r="F2672" s="21" t="n">
        <v>2</v>
      </c>
      <c r="G2672" s="21" t="n">
        <v>6</v>
      </c>
      <c r="H2672" s="21"/>
      <c r="I2672" s="21"/>
      <c r="J2672" s="21"/>
      <c r="K2672" s="22" t="n">
        <f aca="false">INDEX('Porte Honorário'!B:D,MATCH(TabJud!D2672,'Porte Honorário'!A:A,0),1)</f>
        <v>909.36</v>
      </c>
      <c r="L2672" s="22" t="n">
        <f aca="false">ROUND(C2672*K2672,2)</f>
        <v>909.36</v>
      </c>
      <c r="M2672" s="22" t="n">
        <f aca="false">IF(E2672&gt;0,ROUND(E2672*'UCO e Filme'!$A$2,2),0)</f>
        <v>0</v>
      </c>
      <c r="N2672" s="22" t="n">
        <f aca="false">IF(I2672&gt;0,ROUND(I2672*'UCO e Filme'!$A$11,2),0)</f>
        <v>0</v>
      </c>
      <c r="O2672" s="22" t="n">
        <f aca="false">ROUND(L2672+M2672+N2672,2)</f>
        <v>909.36</v>
      </c>
    </row>
    <row r="2673" customFormat="false" ht="11.25" hidden="false" customHeight="true" outlineLevel="0" collapsed="false">
      <c r="A2673" s="17" t="n">
        <v>31401341</v>
      </c>
      <c r="B2673" s="17" t="s">
        <v>2695</v>
      </c>
      <c r="C2673" s="23" t="n">
        <v>1</v>
      </c>
      <c r="D2673" s="25" t="s">
        <v>385</v>
      </c>
      <c r="E2673" s="19"/>
      <c r="F2673" s="21" t="n">
        <v>1</v>
      </c>
      <c r="G2673" s="21" t="n">
        <v>4</v>
      </c>
      <c r="H2673" s="21"/>
      <c r="I2673" s="21"/>
      <c r="J2673" s="21"/>
      <c r="K2673" s="22" t="n">
        <f aca="false">INDEX('Porte Honorário'!B:D,MATCH(TabJud!D2673,'Porte Honorário'!A:A,0),1)</f>
        <v>766.81</v>
      </c>
      <c r="L2673" s="22" t="n">
        <f aca="false">ROUND(C2673*K2673,2)</f>
        <v>766.81</v>
      </c>
      <c r="M2673" s="22" t="n">
        <f aca="false">IF(E2673&gt;0,ROUND(E2673*'UCO e Filme'!$A$2,2),0)</f>
        <v>0</v>
      </c>
      <c r="N2673" s="22" t="n">
        <f aca="false">IF(I2673&gt;0,ROUND(I2673*'UCO e Filme'!$A$11,2),0)</f>
        <v>0</v>
      </c>
      <c r="O2673" s="22" t="n">
        <f aca="false">ROUND(L2673+M2673+N2673,2)</f>
        <v>766.81</v>
      </c>
    </row>
    <row r="2674" customFormat="false" ht="11.25" hidden="false" customHeight="true" outlineLevel="0" collapsed="false">
      <c r="A2674" s="17" t="n">
        <v>31401350</v>
      </c>
      <c r="B2674" s="17" t="s">
        <v>2696</v>
      </c>
      <c r="C2674" s="23" t="n">
        <v>1</v>
      </c>
      <c r="D2674" s="25" t="s">
        <v>449</v>
      </c>
      <c r="E2674" s="19"/>
      <c r="F2674" s="21" t="n">
        <v>2</v>
      </c>
      <c r="G2674" s="21" t="n">
        <v>5</v>
      </c>
      <c r="H2674" s="21"/>
      <c r="I2674" s="21"/>
      <c r="J2674" s="21"/>
      <c r="K2674" s="22" t="n">
        <f aca="false">INDEX('Porte Honorário'!B:D,MATCH(TabJud!D2674,'Porte Honorário'!A:A,0),1)</f>
        <v>1171.51</v>
      </c>
      <c r="L2674" s="22" t="n">
        <f aca="false">ROUND(C2674*K2674,2)</f>
        <v>1171.51</v>
      </c>
      <c r="M2674" s="22" t="n">
        <f aca="false">IF(E2674&gt;0,ROUND(E2674*'UCO e Filme'!$A$2,2),0)</f>
        <v>0</v>
      </c>
      <c r="N2674" s="22" t="n">
        <f aca="false">IF(I2674&gt;0,ROUND(I2674*'UCO e Filme'!$A$11,2),0)</f>
        <v>0</v>
      </c>
      <c r="O2674" s="22" t="n">
        <f aca="false">ROUND(L2674+M2674+N2674,2)</f>
        <v>1171.51</v>
      </c>
    </row>
    <row r="2675" customFormat="false" ht="30.95" hidden="false" customHeight="true" outlineLevel="0" collapsed="false">
      <c r="A2675" s="14" t="s">
        <v>2697</v>
      </c>
      <c r="B2675" s="14"/>
      <c r="C2675" s="14"/>
      <c r="D2675" s="14"/>
      <c r="E2675" s="14"/>
      <c r="F2675" s="14"/>
      <c r="G2675" s="14"/>
      <c r="H2675" s="14"/>
      <c r="I2675" s="14"/>
      <c r="J2675" s="14"/>
      <c r="K2675" s="14"/>
      <c r="L2675" s="14"/>
      <c r="M2675" s="14"/>
      <c r="N2675" s="14"/>
      <c r="O2675" s="14"/>
    </row>
    <row r="2676" customFormat="false" ht="27.75" hidden="false" customHeight="true" outlineLevel="0" collapsed="false">
      <c r="A2676" s="17" t="n">
        <v>31402011</v>
      </c>
      <c r="B2676" s="17" t="s">
        <v>2698</v>
      </c>
      <c r="C2676" s="23" t="n">
        <v>1</v>
      </c>
      <c r="D2676" s="25" t="s">
        <v>449</v>
      </c>
      <c r="E2676" s="19"/>
      <c r="F2676" s="21" t="n">
        <v>2</v>
      </c>
      <c r="G2676" s="21" t="n">
        <v>6</v>
      </c>
      <c r="H2676" s="21"/>
      <c r="I2676" s="21"/>
      <c r="J2676" s="21"/>
      <c r="K2676" s="22" t="n">
        <f aca="false">INDEX('Porte Honorário'!B:D,MATCH(TabJud!D2676,'Porte Honorário'!A:A,0),1)</f>
        <v>1171.51</v>
      </c>
      <c r="L2676" s="22" t="n">
        <f aca="false">ROUND(C2676*K2676,2)</f>
        <v>1171.51</v>
      </c>
      <c r="M2676" s="22" t="n">
        <f aca="false">IF(E2676&gt;0,ROUND(E2676*'UCO e Filme'!$A$2,2),0)</f>
        <v>0</v>
      </c>
      <c r="N2676" s="22" t="n">
        <f aca="false">IF(I2676&gt;0,ROUND(I2676*'UCO e Filme'!$A$11,2),0)</f>
        <v>0</v>
      </c>
      <c r="O2676" s="22" t="n">
        <f aca="false">ROUND(L2676+M2676+N2676,2)</f>
        <v>1171.51</v>
      </c>
    </row>
    <row r="2677" customFormat="false" ht="11.25" hidden="false" customHeight="true" outlineLevel="0" collapsed="false">
      <c r="A2677" s="17" t="n">
        <v>31402020</v>
      </c>
      <c r="B2677" s="17" t="s">
        <v>2699</v>
      </c>
      <c r="C2677" s="23" t="n">
        <v>1</v>
      </c>
      <c r="D2677" s="25" t="s">
        <v>436</v>
      </c>
      <c r="E2677" s="19"/>
      <c r="F2677" s="21" t="n">
        <v>2</v>
      </c>
      <c r="G2677" s="21" t="n">
        <v>6</v>
      </c>
      <c r="H2677" s="21"/>
      <c r="I2677" s="21"/>
      <c r="J2677" s="21"/>
      <c r="K2677" s="22" t="n">
        <f aca="false">INDEX('Porte Honorário'!B:D,MATCH(TabJud!D2677,'Porte Honorário'!A:A,0),1)</f>
        <v>1269.81</v>
      </c>
      <c r="L2677" s="22" t="n">
        <f aca="false">ROUND(C2677*K2677,2)</f>
        <v>1269.81</v>
      </c>
      <c r="M2677" s="22" t="n">
        <f aca="false">IF(E2677&gt;0,ROUND(E2677*'UCO e Filme'!$A$2,2),0)</f>
        <v>0</v>
      </c>
      <c r="N2677" s="22" t="n">
        <f aca="false">IF(I2677&gt;0,ROUND(I2677*'UCO e Filme'!$A$11,2),0)</f>
        <v>0</v>
      </c>
      <c r="O2677" s="22" t="n">
        <f aca="false">ROUND(L2677+M2677+N2677,2)</f>
        <v>1269.81</v>
      </c>
    </row>
    <row r="2678" customFormat="false" ht="22.5" hidden="false" customHeight="true" outlineLevel="0" collapsed="false">
      <c r="A2678" s="17" t="n">
        <v>31402038</v>
      </c>
      <c r="B2678" s="17" t="s">
        <v>2700</v>
      </c>
      <c r="C2678" s="23" t="n">
        <v>1</v>
      </c>
      <c r="D2678" s="25" t="s">
        <v>69</v>
      </c>
      <c r="E2678" s="19"/>
      <c r="F2678" s="21"/>
      <c r="G2678" s="21" t="n">
        <v>2</v>
      </c>
      <c r="H2678" s="21"/>
      <c r="I2678" s="21"/>
      <c r="J2678" s="21"/>
      <c r="K2678" s="22" t="n">
        <f aca="false">INDEX('Porte Honorário'!B:D,MATCH(TabJud!D2678,'Porte Honorário'!A:A,0),1)</f>
        <v>209.71</v>
      </c>
      <c r="L2678" s="22" t="n">
        <f aca="false">ROUND(C2678*K2678,2)</f>
        <v>209.71</v>
      </c>
      <c r="M2678" s="22" t="n">
        <f aca="false">IF(E2678&gt;0,ROUND(E2678*'UCO e Filme'!$A$2,2),0)</f>
        <v>0</v>
      </c>
      <c r="N2678" s="22" t="n">
        <f aca="false">IF(I2678&gt;0,ROUND(I2678*'UCO e Filme'!$A$11,2),0)</f>
        <v>0</v>
      </c>
      <c r="O2678" s="22" t="n">
        <f aca="false">ROUND(L2678+M2678+N2678,2)</f>
        <v>209.71</v>
      </c>
    </row>
    <row r="2679" customFormat="false" ht="14.45" hidden="false" customHeight="true" outlineLevel="0" collapsed="false">
      <c r="A2679" s="15" t="s">
        <v>2701</v>
      </c>
      <c r="B2679" s="15"/>
      <c r="C2679" s="15"/>
      <c r="D2679" s="15"/>
      <c r="E2679" s="15"/>
      <c r="F2679" s="15"/>
      <c r="G2679" s="15"/>
      <c r="H2679" s="15"/>
      <c r="I2679" s="15"/>
      <c r="J2679" s="15"/>
      <c r="K2679" s="15"/>
      <c r="L2679" s="15"/>
      <c r="M2679" s="15"/>
      <c r="N2679" s="15"/>
      <c r="O2679" s="15"/>
    </row>
    <row r="2680" customFormat="false" ht="22.5" hidden="false" customHeight="true" outlineLevel="0" collapsed="false">
      <c r="A2680" s="15" t="s">
        <v>2702</v>
      </c>
      <c r="B2680" s="15"/>
      <c r="C2680" s="15"/>
      <c r="D2680" s="15"/>
      <c r="E2680" s="15"/>
      <c r="F2680" s="15"/>
      <c r="G2680" s="15"/>
      <c r="H2680" s="15"/>
      <c r="I2680" s="15"/>
      <c r="J2680" s="15"/>
      <c r="K2680" s="15"/>
      <c r="L2680" s="15"/>
      <c r="M2680" s="15"/>
      <c r="N2680" s="15"/>
      <c r="O2680" s="15"/>
    </row>
    <row r="2681" customFormat="false" ht="30.95" hidden="false" customHeight="true" outlineLevel="0" collapsed="false">
      <c r="A2681" s="14" t="s">
        <v>2703</v>
      </c>
      <c r="B2681" s="14"/>
      <c r="C2681" s="14"/>
      <c r="D2681" s="14"/>
      <c r="E2681" s="14"/>
      <c r="F2681" s="14"/>
      <c r="G2681" s="14"/>
      <c r="H2681" s="14"/>
      <c r="I2681" s="14"/>
      <c r="J2681" s="14"/>
      <c r="K2681" s="14"/>
      <c r="L2681" s="14"/>
      <c r="M2681" s="14"/>
      <c r="N2681" s="14"/>
      <c r="O2681" s="14"/>
    </row>
    <row r="2682" customFormat="false" ht="27.75" hidden="false" customHeight="true" outlineLevel="0" collapsed="false">
      <c r="A2682" s="17" t="n">
        <v>31403018</v>
      </c>
      <c r="B2682" s="17" t="s">
        <v>2704</v>
      </c>
      <c r="C2682" s="23" t="n">
        <v>1</v>
      </c>
      <c r="D2682" s="25" t="s">
        <v>69</v>
      </c>
      <c r="E2682" s="19"/>
      <c r="F2682" s="21" t="n">
        <v>1</v>
      </c>
      <c r="G2682" s="21" t="n">
        <v>1</v>
      </c>
      <c r="H2682" s="21"/>
      <c r="I2682" s="21"/>
      <c r="J2682" s="21"/>
      <c r="K2682" s="22" t="n">
        <f aca="false">INDEX('Porte Honorário'!B:D,MATCH(TabJud!D2682,'Porte Honorário'!A:A,0),1)</f>
        <v>209.71</v>
      </c>
      <c r="L2682" s="22" t="n">
        <f aca="false">ROUND(C2682*K2682,2)</f>
        <v>209.71</v>
      </c>
      <c r="M2682" s="22" t="n">
        <f aca="false">IF(E2682&gt;0,ROUND(E2682*'UCO e Filme'!$A$2,2),0)</f>
        <v>0</v>
      </c>
      <c r="N2682" s="22" t="n">
        <f aca="false">IF(I2682&gt;0,ROUND(I2682*'UCO e Filme'!$A$11,2),0)</f>
        <v>0</v>
      </c>
      <c r="O2682" s="22" t="n">
        <f aca="false">ROUND(L2682+M2682+N2682,2)</f>
        <v>209.71</v>
      </c>
    </row>
    <row r="2683" customFormat="false" ht="11.25" hidden="false" customHeight="true" outlineLevel="0" collapsed="false">
      <c r="A2683" s="17" t="n">
        <v>31403026</v>
      </c>
      <c r="B2683" s="17" t="s">
        <v>2705</v>
      </c>
      <c r="C2683" s="23" t="n">
        <v>1</v>
      </c>
      <c r="D2683" s="25" t="s">
        <v>103</v>
      </c>
      <c r="E2683" s="19"/>
      <c r="F2683" s="21" t="n">
        <v>1</v>
      </c>
      <c r="G2683" s="21" t="n">
        <v>2</v>
      </c>
      <c r="H2683" s="21"/>
      <c r="I2683" s="21"/>
      <c r="J2683" s="21"/>
      <c r="K2683" s="22" t="n">
        <f aca="false">INDEX('Porte Honorário'!B:D,MATCH(TabJud!D2683,'Porte Honorário'!A:A,0),1)</f>
        <v>183.5</v>
      </c>
      <c r="L2683" s="22" t="n">
        <f aca="false">ROUND(C2683*K2683,2)</f>
        <v>183.5</v>
      </c>
      <c r="M2683" s="22" t="n">
        <f aca="false">IF(E2683&gt;0,ROUND(E2683*'UCO e Filme'!$A$2,2),0)</f>
        <v>0</v>
      </c>
      <c r="N2683" s="22" t="n">
        <f aca="false">IF(I2683&gt;0,ROUND(I2683*'UCO e Filme'!$A$11,2),0)</f>
        <v>0</v>
      </c>
      <c r="O2683" s="22" t="n">
        <f aca="false">ROUND(L2683+M2683+N2683,2)</f>
        <v>183.5</v>
      </c>
    </row>
    <row r="2684" customFormat="false" ht="11.25" hidden="false" customHeight="true" outlineLevel="0" collapsed="false">
      <c r="A2684" s="17" t="n">
        <v>31403034</v>
      </c>
      <c r="B2684" s="17" t="s">
        <v>2706</v>
      </c>
      <c r="C2684" s="23" t="n">
        <v>1</v>
      </c>
      <c r="D2684" s="25" t="s">
        <v>335</v>
      </c>
      <c r="E2684" s="19"/>
      <c r="F2684" s="21" t="n">
        <v>1</v>
      </c>
      <c r="G2684" s="21" t="n">
        <v>4</v>
      </c>
      <c r="H2684" s="21"/>
      <c r="I2684" s="21"/>
      <c r="J2684" s="21"/>
      <c r="K2684" s="22" t="n">
        <f aca="false">INDEX('Porte Honorário'!B:D,MATCH(TabJud!D2684,'Porte Honorário'!A:A,0),1)</f>
        <v>1091.25</v>
      </c>
      <c r="L2684" s="22" t="n">
        <f aca="false">ROUND(C2684*K2684,2)</f>
        <v>1091.25</v>
      </c>
      <c r="M2684" s="22" t="n">
        <f aca="false">IF(E2684&gt;0,ROUND(E2684*'UCO e Filme'!$A$2,2),0)</f>
        <v>0</v>
      </c>
      <c r="N2684" s="22" t="n">
        <f aca="false">IF(I2684&gt;0,ROUND(I2684*'UCO e Filme'!$A$11,2),0)</f>
        <v>0</v>
      </c>
      <c r="O2684" s="22" t="n">
        <f aca="false">ROUND(L2684+M2684+N2684,2)</f>
        <v>1091.25</v>
      </c>
    </row>
    <row r="2685" customFormat="false" ht="11.25" hidden="false" customHeight="true" outlineLevel="0" collapsed="false">
      <c r="A2685" s="17" t="n">
        <v>31403042</v>
      </c>
      <c r="B2685" s="17" t="s">
        <v>2707</v>
      </c>
      <c r="C2685" s="23" t="n">
        <v>1</v>
      </c>
      <c r="D2685" s="25" t="s">
        <v>310</v>
      </c>
      <c r="E2685" s="19"/>
      <c r="F2685" s="21" t="n">
        <v>2</v>
      </c>
      <c r="G2685" s="21" t="n">
        <v>4</v>
      </c>
      <c r="H2685" s="21"/>
      <c r="I2685" s="21"/>
      <c r="J2685" s="21"/>
      <c r="K2685" s="22" t="n">
        <f aca="false">INDEX('Porte Honorário'!B:D,MATCH(TabJud!D2685,'Porte Honorário'!A:A,0),1)</f>
        <v>802.86</v>
      </c>
      <c r="L2685" s="22" t="n">
        <f aca="false">ROUND(C2685*K2685,2)</f>
        <v>802.86</v>
      </c>
      <c r="M2685" s="22" t="n">
        <f aca="false">IF(E2685&gt;0,ROUND(E2685*'UCO e Filme'!$A$2,2),0)</f>
        <v>0</v>
      </c>
      <c r="N2685" s="22" t="n">
        <f aca="false">IF(I2685&gt;0,ROUND(I2685*'UCO e Filme'!$A$11,2),0)</f>
        <v>0</v>
      </c>
      <c r="O2685" s="22" t="n">
        <f aca="false">ROUND(L2685+M2685+N2685,2)</f>
        <v>802.86</v>
      </c>
    </row>
    <row r="2686" customFormat="false" ht="11.25" hidden="false" customHeight="true" outlineLevel="0" collapsed="false">
      <c r="A2686" s="17" t="n">
        <v>31403050</v>
      </c>
      <c r="B2686" s="17" t="s">
        <v>2708</v>
      </c>
      <c r="C2686" s="23" t="n">
        <v>1</v>
      </c>
      <c r="D2686" s="25" t="s">
        <v>473</v>
      </c>
      <c r="E2686" s="19"/>
      <c r="F2686" s="21" t="n">
        <v>1</v>
      </c>
      <c r="G2686" s="21" t="n">
        <v>6</v>
      </c>
      <c r="H2686" s="21"/>
      <c r="I2686" s="21"/>
      <c r="J2686" s="21"/>
      <c r="K2686" s="22" t="n">
        <f aca="false">INDEX('Porte Honorário'!B:D,MATCH(TabJud!D2686,'Porte Honorário'!A:A,0),1)</f>
        <v>1491.02</v>
      </c>
      <c r="L2686" s="22" t="n">
        <f aca="false">ROUND(C2686*K2686,2)</f>
        <v>1491.02</v>
      </c>
      <c r="M2686" s="22" t="n">
        <f aca="false">IF(E2686&gt;0,ROUND(E2686*'UCO e Filme'!$A$2,2),0)</f>
        <v>0</v>
      </c>
      <c r="N2686" s="22" t="n">
        <f aca="false">IF(I2686&gt;0,ROUND(I2686*'UCO e Filme'!$A$11,2),0)</f>
        <v>0</v>
      </c>
      <c r="O2686" s="22" t="n">
        <f aca="false">ROUND(L2686+M2686+N2686,2)</f>
        <v>1491.02</v>
      </c>
    </row>
    <row r="2687" customFormat="false" ht="11.25" hidden="false" customHeight="true" outlineLevel="0" collapsed="false">
      <c r="A2687" s="17" t="n">
        <v>31403069</v>
      </c>
      <c r="B2687" s="17" t="s">
        <v>2709</v>
      </c>
      <c r="C2687" s="23" t="n">
        <v>1</v>
      </c>
      <c r="D2687" s="25" t="s">
        <v>473</v>
      </c>
      <c r="E2687" s="19"/>
      <c r="F2687" s="21" t="n">
        <v>1</v>
      </c>
      <c r="G2687" s="21" t="n">
        <v>6</v>
      </c>
      <c r="H2687" s="21"/>
      <c r="I2687" s="21"/>
      <c r="J2687" s="21"/>
      <c r="K2687" s="22" t="n">
        <f aca="false">INDEX('Porte Honorário'!B:D,MATCH(TabJud!D2687,'Porte Honorário'!A:A,0),1)</f>
        <v>1491.02</v>
      </c>
      <c r="L2687" s="22" t="n">
        <f aca="false">ROUND(C2687*K2687,2)</f>
        <v>1491.02</v>
      </c>
      <c r="M2687" s="22" t="n">
        <f aca="false">IF(E2687&gt;0,ROUND(E2687*'UCO e Filme'!$A$2,2),0)</f>
        <v>0</v>
      </c>
      <c r="N2687" s="22" t="n">
        <f aca="false">IF(I2687&gt;0,ROUND(I2687*'UCO e Filme'!$A$11,2),0)</f>
        <v>0</v>
      </c>
      <c r="O2687" s="22" t="n">
        <f aca="false">ROUND(L2687+M2687+N2687,2)</f>
        <v>1491.02</v>
      </c>
    </row>
    <row r="2688" customFormat="false" ht="11.25" hidden="false" customHeight="true" outlineLevel="0" collapsed="false">
      <c r="A2688" s="17" t="n">
        <v>31403077</v>
      </c>
      <c r="B2688" s="17" t="s">
        <v>2710</v>
      </c>
      <c r="C2688" s="23" t="n">
        <v>1</v>
      </c>
      <c r="D2688" s="25" t="s">
        <v>999</v>
      </c>
      <c r="E2688" s="19"/>
      <c r="F2688" s="21" t="n">
        <v>3</v>
      </c>
      <c r="G2688" s="21" t="n">
        <v>6</v>
      </c>
      <c r="H2688" s="21"/>
      <c r="I2688" s="21"/>
      <c r="J2688" s="21"/>
      <c r="K2688" s="22" t="n">
        <f aca="false">INDEX('Porte Honorário'!B:D,MATCH(TabJud!D2688,'Porte Honorário'!A:A,0),1)</f>
        <v>2449.52</v>
      </c>
      <c r="L2688" s="22" t="n">
        <f aca="false">ROUND(C2688*K2688,2)</f>
        <v>2449.52</v>
      </c>
      <c r="M2688" s="22" t="n">
        <f aca="false">IF(E2688&gt;0,ROUND(E2688*'UCO e Filme'!$A$2,2),0)</f>
        <v>0</v>
      </c>
      <c r="N2688" s="22" t="n">
        <f aca="false">IF(I2688&gt;0,ROUND(I2688*'UCO e Filme'!$A$11,2),0)</f>
        <v>0</v>
      </c>
      <c r="O2688" s="22" t="n">
        <f aca="false">ROUND(L2688+M2688+N2688,2)</f>
        <v>2449.52</v>
      </c>
    </row>
    <row r="2689" customFormat="false" ht="11.25" hidden="false" customHeight="true" outlineLevel="0" collapsed="false">
      <c r="A2689" s="17" t="n">
        <v>31403085</v>
      </c>
      <c r="B2689" s="17" t="s">
        <v>2711</v>
      </c>
      <c r="C2689" s="23" t="n">
        <v>1</v>
      </c>
      <c r="D2689" s="25" t="s">
        <v>343</v>
      </c>
      <c r="E2689" s="19"/>
      <c r="F2689" s="21" t="n">
        <v>1</v>
      </c>
      <c r="G2689" s="21" t="n">
        <v>5</v>
      </c>
      <c r="H2689" s="21"/>
      <c r="I2689" s="21"/>
      <c r="J2689" s="21"/>
      <c r="K2689" s="22" t="n">
        <f aca="false">INDEX('Porte Honorário'!B:D,MATCH(TabJud!D2689,'Porte Honorário'!A:A,0),1)</f>
        <v>909.36</v>
      </c>
      <c r="L2689" s="22" t="n">
        <f aca="false">ROUND(C2689*K2689,2)</f>
        <v>909.36</v>
      </c>
      <c r="M2689" s="22" t="n">
        <f aca="false">IF(E2689&gt;0,ROUND(E2689*'UCO e Filme'!$A$2,2),0)</f>
        <v>0</v>
      </c>
      <c r="N2689" s="22" t="n">
        <f aca="false">IF(I2689&gt;0,ROUND(I2689*'UCO e Filme'!$A$11,2),0)</f>
        <v>0</v>
      </c>
      <c r="O2689" s="22" t="n">
        <f aca="false">ROUND(L2689+M2689+N2689,2)</f>
        <v>909.36</v>
      </c>
    </row>
    <row r="2690" customFormat="false" ht="11.25" hidden="false" customHeight="true" outlineLevel="0" collapsed="false">
      <c r="A2690" s="17" t="n">
        <v>31403093</v>
      </c>
      <c r="B2690" s="17" t="s">
        <v>2712</v>
      </c>
      <c r="C2690" s="23" t="n">
        <v>1</v>
      </c>
      <c r="D2690" s="25" t="s">
        <v>339</v>
      </c>
      <c r="E2690" s="19"/>
      <c r="F2690" s="21" t="n">
        <v>3</v>
      </c>
      <c r="G2690" s="21" t="n">
        <v>5</v>
      </c>
      <c r="H2690" s="21"/>
      <c r="I2690" s="21"/>
      <c r="J2690" s="21"/>
      <c r="K2690" s="22" t="n">
        <f aca="false">INDEX('Porte Honorário'!B:D,MATCH(TabJud!D2690,'Porte Honorário'!A:A,0),1)</f>
        <v>991.29</v>
      </c>
      <c r="L2690" s="22" t="n">
        <f aca="false">ROUND(C2690*K2690,2)</f>
        <v>991.29</v>
      </c>
      <c r="M2690" s="22" t="n">
        <f aca="false">IF(E2690&gt;0,ROUND(E2690*'UCO e Filme'!$A$2,2),0)</f>
        <v>0</v>
      </c>
      <c r="N2690" s="22" t="n">
        <f aca="false">IF(I2690&gt;0,ROUND(I2690*'UCO e Filme'!$A$11,2),0)</f>
        <v>0</v>
      </c>
      <c r="O2690" s="22" t="n">
        <f aca="false">ROUND(L2690+M2690+N2690,2)</f>
        <v>991.29</v>
      </c>
    </row>
    <row r="2691" customFormat="false" ht="11.25" hidden="false" customHeight="true" outlineLevel="0" collapsed="false">
      <c r="A2691" s="17" t="n">
        <v>31403107</v>
      </c>
      <c r="B2691" s="17" t="s">
        <v>2713</v>
      </c>
      <c r="C2691" s="23" t="n">
        <v>1</v>
      </c>
      <c r="D2691" s="25" t="s">
        <v>339</v>
      </c>
      <c r="E2691" s="19"/>
      <c r="F2691" s="21" t="n">
        <v>1</v>
      </c>
      <c r="G2691" s="21" t="n">
        <v>5</v>
      </c>
      <c r="H2691" s="21"/>
      <c r="I2691" s="21"/>
      <c r="J2691" s="21"/>
      <c r="K2691" s="22" t="n">
        <f aca="false">INDEX('Porte Honorário'!B:D,MATCH(TabJud!D2691,'Porte Honorário'!A:A,0),1)</f>
        <v>991.29</v>
      </c>
      <c r="L2691" s="22" t="n">
        <f aca="false">ROUND(C2691*K2691,2)</f>
        <v>991.29</v>
      </c>
      <c r="M2691" s="22" t="n">
        <f aca="false">IF(E2691&gt;0,ROUND(E2691*'UCO e Filme'!$A$2,2),0)</f>
        <v>0</v>
      </c>
      <c r="N2691" s="22" t="n">
        <f aca="false">IF(I2691&gt;0,ROUND(I2691*'UCO e Filme'!$A$11,2),0)</f>
        <v>0</v>
      </c>
      <c r="O2691" s="22" t="n">
        <f aca="false">ROUND(L2691+M2691+N2691,2)</f>
        <v>991.29</v>
      </c>
    </row>
    <row r="2692" customFormat="false" ht="11.25" hidden="false" customHeight="true" outlineLevel="0" collapsed="false">
      <c r="A2692" s="17" t="n">
        <v>31403115</v>
      </c>
      <c r="B2692" s="17" t="s">
        <v>2714</v>
      </c>
      <c r="C2692" s="23" t="n">
        <v>1</v>
      </c>
      <c r="D2692" s="25" t="s">
        <v>296</v>
      </c>
      <c r="E2692" s="19"/>
      <c r="F2692" s="21" t="n">
        <v>1</v>
      </c>
      <c r="G2692" s="21" t="n">
        <v>4</v>
      </c>
      <c r="H2692" s="21"/>
      <c r="I2692" s="21"/>
      <c r="J2692" s="21"/>
      <c r="K2692" s="22" t="n">
        <f aca="false">INDEX('Porte Honorário'!B:D,MATCH(TabJud!D2692,'Porte Honorário'!A:A,0),1)</f>
        <v>709.46</v>
      </c>
      <c r="L2692" s="22" t="n">
        <f aca="false">ROUND(C2692*K2692,2)</f>
        <v>709.46</v>
      </c>
      <c r="M2692" s="22" t="n">
        <f aca="false">IF(E2692&gt;0,ROUND(E2692*'UCO e Filme'!$A$2,2),0)</f>
        <v>0</v>
      </c>
      <c r="N2692" s="22" t="n">
        <f aca="false">IF(I2692&gt;0,ROUND(I2692*'UCO e Filme'!$A$11,2),0)</f>
        <v>0</v>
      </c>
      <c r="O2692" s="22" t="n">
        <f aca="false">ROUND(L2692+M2692+N2692,2)</f>
        <v>709.46</v>
      </c>
    </row>
    <row r="2693" customFormat="false" ht="11.25" hidden="false" customHeight="true" outlineLevel="0" collapsed="false">
      <c r="A2693" s="17" t="n">
        <v>31403123</v>
      </c>
      <c r="B2693" s="17" t="s">
        <v>2715</v>
      </c>
      <c r="C2693" s="23" t="n">
        <v>1</v>
      </c>
      <c r="D2693" s="25" t="s">
        <v>73</v>
      </c>
      <c r="E2693" s="19"/>
      <c r="F2693" s="21" t="n">
        <v>1</v>
      </c>
      <c r="G2693" s="21" t="n">
        <v>3</v>
      </c>
      <c r="H2693" s="21"/>
      <c r="I2693" s="21"/>
      <c r="J2693" s="21"/>
      <c r="K2693" s="22" t="n">
        <f aca="false">INDEX('Porte Honorário'!B:D,MATCH(TabJud!D2693,'Porte Honorário'!A:A,0),1)</f>
        <v>360.46</v>
      </c>
      <c r="L2693" s="22" t="n">
        <f aca="false">ROUND(C2693*K2693,2)</f>
        <v>360.46</v>
      </c>
      <c r="M2693" s="22" t="n">
        <f aca="false">IF(E2693&gt;0,ROUND(E2693*'UCO e Filme'!$A$2,2),0)</f>
        <v>0</v>
      </c>
      <c r="N2693" s="22" t="n">
        <f aca="false">IF(I2693&gt;0,ROUND(I2693*'UCO e Filme'!$A$11,2),0)</f>
        <v>0</v>
      </c>
      <c r="O2693" s="22" t="n">
        <f aca="false">ROUND(L2693+M2693+N2693,2)</f>
        <v>360.46</v>
      </c>
    </row>
    <row r="2694" customFormat="false" ht="11.25" hidden="false" customHeight="true" outlineLevel="0" collapsed="false">
      <c r="A2694" s="17" t="n">
        <v>31403131</v>
      </c>
      <c r="B2694" s="17" t="s">
        <v>2716</v>
      </c>
      <c r="C2694" s="23" t="n">
        <v>1</v>
      </c>
      <c r="D2694" s="25" t="s">
        <v>93</v>
      </c>
      <c r="E2694" s="19"/>
      <c r="F2694" s="21" t="n">
        <v>1</v>
      </c>
      <c r="G2694" s="21" t="n">
        <v>2</v>
      </c>
      <c r="H2694" s="21"/>
      <c r="I2694" s="21"/>
      <c r="J2694" s="21"/>
      <c r="K2694" s="22" t="n">
        <f aca="false">INDEX('Porte Honorário'!B:D,MATCH(TabJud!D2694,'Porte Honorário'!A:A,0),1)</f>
        <v>250.68</v>
      </c>
      <c r="L2694" s="22" t="n">
        <f aca="false">ROUND(C2694*K2694,2)</f>
        <v>250.68</v>
      </c>
      <c r="M2694" s="22" t="n">
        <f aca="false">IF(E2694&gt;0,ROUND(E2694*'UCO e Filme'!$A$2,2),0)</f>
        <v>0</v>
      </c>
      <c r="N2694" s="22" t="n">
        <f aca="false">IF(I2694&gt;0,ROUND(I2694*'UCO e Filme'!$A$11,2),0)</f>
        <v>0</v>
      </c>
      <c r="O2694" s="22" t="n">
        <f aca="false">ROUND(L2694+M2694+N2694,2)</f>
        <v>250.68</v>
      </c>
    </row>
    <row r="2695" customFormat="false" ht="11.25" hidden="false" customHeight="true" outlineLevel="0" collapsed="false">
      <c r="A2695" s="17" t="n">
        <v>31403140</v>
      </c>
      <c r="B2695" s="17" t="s">
        <v>2717</v>
      </c>
      <c r="C2695" s="23" t="n">
        <v>1</v>
      </c>
      <c r="D2695" s="25" t="s">
        <v>385</v>
      </c>
      <c r="E2695" s="19"/>
      <c r="F2695" s="21" t="n">
        <v>1</v>
      </c>
      <c r="G2695" s="21" t="n">
        <v>2</v>
      </c>
      <c r="H2695" s="21"/>
      <c r="I2695" s="21"/>
      <c r="J2695" s="21"/>
      <c r="K2695" s="22" t="n">
        <f aca="false">INDEX('Porte Honorário'!B:D,MATCH(TabJud!D2695,'Porte Honorário'!A:A,0),1)</f>
        <v>766.81</v>
      </c>
      <c r="L2695" s="22" t="n">
        <f aca="false">ROUND(C2695*K2695,2)</f>
        <v>766.81</v>
      </c>
      <c r="M2695" s="22" t="n">
        <f aca="false">IF(E2695&gt;0,ROUND(E2695*'UCO e Filme'!$A$2,2),0)</f>
        <v>0</v>
      </c>
      <c r="N2695" s="22" t="n">
        <f aca="false">IF(I2695&gt;0,ROUND(I2695*'UCO e Filme'!$A$11,2),0)</f>
        <v>0</v>
      </c>
      <c r="O2695" s="22" t="n">
        <f aca="false">ROUND(L2695+M2695+N2695,2)</f>
        <v>766.81</v>
      </c>
    </row>
    <row r="2696" customFormat="false" ht="11.25" hidden="false" customHeight="true" outlineLevel="0" collapsed="false">
      <c r="A2696" s="17" t="n">
        <v>31403158</v>
      </c>
      <c r="B2696" s="17" t="s">
        <v>2718</v>
      </c>
      <c r="C2696" s="23" t="n">
        <v>1</v>
      </c>
      <c r="D2696" s="25" t="s">
        <v>264</v>
      </c>
      <c r="E2696" s="19"/>
      <c r="F2696" s="21" t="n">
        <v>1</v>
      </c>
      <c r="G2696" s="21" t="n">
        <v>3</v>
      </c>
      <c r="H2696" s="21"/>
      <c r="I2696" s="21"/>
      <c r="J2696" s="21"/>
      <c r="K2696" s="22" t="n">
        <f aca="false">INDEX('Porte Honorário'!B:D,MATCH(TabJud!D2696,'Porte Honorário'!A:A,0),1)</f>
        <v>852.02</v>
      </c>
      <c r="L2696" s="22" t="n">
        <f aca="false">ROUND(C2696*K2696,2)</f>
        <v>852.02</v>
      </c>
      <c r="M2696" s="22" t="n">
        <f aca="false">IF(E2696&gt;0,ROUND(E2696*'UCO e Filme'!$A$2,2),0)</f>
        <v>0</v>
      </c>
      <c r="N2696" s="22" t="n">
        <f aca="false">IF(I2696&gt;0,ROUND(I2696*'UCO e Filme'!$A$11,2),0)</f>
        <v>0</v>
      </c>
      <c r="O2696" s="22" t="n">
        <f aca="false">ROUND(L2696+M2696+N2696,2)</f>
        <v>852.02</v>
      </c>
    </row>
    <row r="2697" customFormat="false" ht="22.5" hidden="false" customHeight="true" outlineLevel="0" collapsed="false">
      <c r="A2697" s="17" t="n">
        <v>31403166</v>
      </c>
      <c r="B2697" s="17" t="s">
        <v>2719</v>
      </c>
      <c r="C2697" s="23" t="n">
        <v>1</v>
      </c>
      <c r="D2697" s="25" t="s">
        <v>436</v>
      </c>
      <c r="E2697" s="19"/>
      <c r="F2697" s="21" t="n">
        <v>2</v>
      </c>
      <c r="G2697" s="21" t="n">
        <v>6</v>
      </c>
      <c r="H2697" s="21"/>
      <c r="I2697" s="21"/>
      <c r="J2697" s="21"/>
      <c r="K2697" s="22" t="n">
        <f aca="false">INDEX('Porte Honorário'!B:D,MATCH(TabJud!D2697,'Porte Honorário'!A:A,0),1)</f>
        <v>1269.81</v>
      </c>
      <c r="L2697" s="22" t="n">
        <f aca="false">ROUND(C2697*K2697,2)</f>
        <v>1269.81</v>
      </c>
      <c r="M2697" s="22" t="n">
        <f aca="false">IF(E2697&gt;0,ROUND(E2697*'UCO e Filme'!$A$2,2),0)</f>
        <v>0</v>
      </c>
      <c r="N2697" s="22" t="n">
        <f aca="false">IF(I2697&gt;0,ROUND(I2697*'UCO e Filme'!$A$11,2),0)</f>
        <v>0</v>
      </c>
      <c r="O2697" s="22" t="n">
        <f aca="false">ROUND(L2697+M2697+N2697,2)</f>
        <v>1269.81</v>
      </c>
    </row>
    <row r="2698" customFormat="false" ht="22.5" hidden="false" customHeight="true" outlineLevel="0" collapsed="false">
      <c r="A2698" s="17" t="n">
        <v>31403174</v>
      </c>
      <c r="B2698" s="17" t="s">
        <v>2720</v>
      </c>
      <c r="C2698" s="23" t="n">
        <v>1</v>
      </c>
      <c r="D2698" s="25" t="s">
        <v>1001</v>
      </c>
      <c r="E2698" s="19"/>
      <c r="F2698" s="21" t="n">
        <v>2</v>
      </c>
      <c r="G2698" s="21" t="n">
        <v>7</v>
      </c>
      <c r="H2698" s="21"/>
      <c r="I2698" s="21"/>
      <c r="J2698" s="21"/>
      <c r="K2698" s="22" t="n">
        <f aca="false">INDEX('Porte Honorário'!B:D,MATCH(TabJud!D2698,'Porte Honorário'!A:A,0),1)</f>
        <v>2695.3</v>
      </c>
      <c r="L2698" s="22" t="n">
        <f aca="false">ROUND(C2698*K2698,2)</f>
        <v>2695.3</v>
      </c>
      <c r="M2698" s="22" t="n">
        <f aca="false">IF(E2698&gt;0,ROUND(E2698*'UCO e Filme'!$A$2,2),0)</f>
        <v>0</v>
      </c>
      <c r="N2698" s="22" t="n">
        <f aca="false">IF(I2698&gt;0,ROUND(I2698*'UCO e Filme'!$A$11,2),0)</f>
        <v>0</v>
      </c>
      <c r="O2698" s="22" t="n">
        <f aca="false">ROUND(L2698+M2698+N2698,2)</f>
        <v>2695.3</v>
      </c>
    </row>
    <row r="2699" customFormat="false" ht="11.25" hidden="false" customHeight="true" outlineLevel="0" collapsed="false">
      <c r="A2699" s="17" t="n">
        <v>31403182</v>
      </c>
      <c r="B2699" s="17" t="s">
        <v>2721</v>
      </c>
      <c r="C2699" s="23" t="n">
        <v>1</v>
      </c>
      <c r="D2699" s="25" t="s">
        <v>999</v>
      </c>
      <c r="E2699" s="19"/>
      <c r="F2699" s="21" t="n">
        <v>2</v>
      </c>
      <c r="G2699" s="21" t="n">
        <v>5</v>
      </c>
      <c r="H2699" s="21"/>
      <c r="I2699" s="21"/>
      <c r="J2699" s="21"/>
      <c r="K2699" s="22" t="n">
        <f aca="false">INDEX('Porte Honorário'!B:D,MATCH(TabJud!D2699,'Porte Honorário'!A:A,0),1)</f>
        <v>2449.52</v>
      </c>
      <c r="L2699" s="22" t="n">
        <f aca="false">ROUND(C2699*K2699,2)</f>
        <v>2449.52</v>
      </c>
      <c r="M2699" s="22" t="n">
        <f aca="false">IF(E2699&gt;0,ROUND(E2699*'UCO e Filme'!$A$2,2),0)</f>
        <v>0</v>
      </c>
      <c r="N2699" s="22" t="n">
        <f aca="false">IF(I2699&gt;0,ROUND(I2699*'UCO e Filme'!$A$11,2),0)</f>
        <v>0</v>
      </c>
      <c r="O2699" s="22" t="n">
        <f aca="false">ROUND(L2699+M2699+N2699,2)</f>
        <v>2449.52</v>
      </c>
    </row>
    <row r="2700" customFormat="false" ht="11.25" hidden="false" customHeight="true" outlineLevel="0" collapsed="false">
      <c r="A2700" s="17" t="n">
        <v>31403204</v>
      </c>
      <c r="B2700" s="17" t="s">
        <v>2722</v>
      </c>
      <c r="C2700" s="23" t="n">
        <v>1</v>
      </c>
      <c r="D2700" s="25" t="s">
        <v>296</v>
      </c>
      <c r="E2700" s="19"/>
      <c r="F2700" s="21" t="n">
        <v>1</v>
      </c>
      <c r="G2700" s="21" t="n">
        <v>4</v>
      </c>
      <c r="H2700" s="21"/>
      <c r="I2700" s="21"/>
      <c r="J2700" s="21"/>
      <c r="K2700" s="22" t="n">
        <f aca="false">INDEX('Porte Honorário'!B:D,MATCH(TabJud!D2700,'Porte Honorário'!A:A,0),1)</f>
        <v>709.46</v>
      </c>
      <c r="L2700" s="22" t="n">
        <f aca="false">ROUND(C2700*K2700,2)</f>
        <v>709.46</v>
      </c>
      <c r="M2700" s="22" t="n">
        <f aca="false">IF(E2700&gt;0,ROUND(E2700*'UCO e Filme'!$A$2,2),0)</f>
        <v>0</v>
      </c>
      <c r="N2700" s="22" t="n">
        <f aca="false">IF(I2700&gt;0,ROUND(I2700*'UCO e Filme'!$A$11,2),0)</f>
        <v>0</v>
      </c>
      <c r="O2700" s="22" t="n">
        <f aca="false">ROUND(L2700+M2700+N2700,2)</f>
        <v>709.46</v>
      </c>
    </row>
    <row r="2701" customFormat="false" ht="11.25" hidden="false" customHeight="true" outlineLevel="0" collapsed="false">
      <c r="A2701" s="17" t="n">
        <v>31403212</v>
      </c>
      <c r="B2701" s="17" t="s">
        <v>2723</v>
      </c>
      <c r="C2701" s="23" t="n">
        <v>1</v>
      </c>
      <c r="D2701" s="25" t="s">
        <v>310</v>
      </c>
      <c r="E2701" s="19"/>
      <c r="F2701" s="21" t="n">
        <v>1</v>
      </c>
      <c r="G2701" s="21" t="n">
        <v>4</v>
      </c>
      <c r="H2701" s="21"/>
      <c r="I2701" s="21"/>
      <c r="J2701" s="21"/>
      <c r="K2701" s="22" t="n">
        <f aca="false">INDEX('Porte Honorário'!B:D,MATCH(TabJud!D2701,'Porte Honorário'!A:A,0),1)</f>
        <v>802.86</v>
      </c>
      <c r="L2701" s="22" t="n">
        <f aca="false">ROUND(C2701*K2701,2)</f>
        <v>802.86</v>
      </c>
      <c r="M2701" s="22" t="n">
        <f aca="false">IF(E2701&gt;0,ROUND(E2701*'UCO e Filme'!$A$2,2),0)</f>
        <v>0</v>
      </c>
      <c r="N2701" s="22" t="n">
        <f aca="false">IF(I2701&gt;0,ROUND(I2701*'UCO e Filme'!$A$11,2),0)</f>
        <v>0</v>
      </c>
      <c r="O2701" s="22" t="n">
        <f aca="false">ROUND(L2701+M2701+N2701,2)</f>
        <v>802.86</v>
      </c>
    </row>
    <row r="2702" customFormat="false" ht="11.25" hidden="false" customHeight="true" outlineLevel="0" collapsed="false">
      <c r="A2702" s="17" t="n">
        <v>31403220</v>
      </c>
      <c r="B2702" s="17" t="s">
        <v>2724</v>
      </c>
      <c r="C2702" s="23" t="n">
        <v>1</v>
      </c>
      <c r="D2702" s="25" t="s">
        <v>310</v>
      </c>
      <c r="E2702" s="19"/>
      <c r="F2702" s="21" t="n">
        <v>1</v>
      </c>
      <c r="G2702" s="21" t="n">
        <v>4</v>
      </c>
      <c r="H2702" s="21"/>
      <c r="I2702" s="21"/>
      <c r="J2702" s="21"/>
      <c r="K2702" s="22" t="n">
        <f aca="false">INDEX('Porte Honorário'!B:D,MATCH(TabJud!D2702,'Porte Honorário'!A:A,0),1)</f>
        <v>802.86</v>
      </c>
      <c r="L2702" s="22" t="n">
        <f aca="false">ROUND(C2702*K2702,2)</f>
        <v>802.86</v>
      </c>
      <c r="M2702" s="22" t="n">
        <f aca="false">IF(E2702&gt;0,ROUND(E2702*'UCO e Filme'!$A$2,2),0)</f>
        <v>0</v>
      </c>
      <c r="N2702" s="22" t="n">
        <f aca="false">IF(I2702&gt;0,ROUND(I2702*'UCO e Filme'!$A$11,2),0)</f>
        <v>0</v>
      </c>
      <c r="O2702" s="22" t="n">
        <f aca="false">ROUND(L2702+M2702+N2702,2)</f>
        <v>802.86</v>
      </c>
    </row>
    <row r="2703" customFormat="false" ht="11.25" hidden="false" customHeight="true" outlineLevel="0" collapsed="false">
      <c r="A2703" s="17" t="n">
        <v>31403239</v>
      </c>
      <c r="B2703" s="17" t="s">
        <v>2725</v>
      </c>
      <c r="C2703" s="23" t="n">
        <v>1</v>
      </c>
      <c r="D2703" s="25" t="s">
        <v>337</v>
      </c>
      <c r="E2703" s="19"/>
      <c r="F2703" s="21" t="n">
        <v>1</v>
      </c>
      <c r="G2703" s="21" t="n">
        <v>3</v>
      </c>
      <c r="H2703" s="21"/>
      <c r="I2703" s="21"/>
      <c r="J2703" s="21"/>
      <c r="K2703" s="22" t="n">
        <f aca="false">INDEX('Porte Honorário'!B:D,MATCH(TabJud!D2703,'Porte Honorário'!A:A,0),1)</f>
        <v>417.82</v>
      </c>
      <c r="L2703" s="22" t="n">
        <f aca="false">ROUND(C2703*K2703,2)</f>
        <v>417.82</v>
      </c>
      <c r="M2703" s="22" t="n">
        <f aca="false">IF(E2703&gt;0,ROUND(E2703*'UCO e Filme'!$A$2,2),0)</f>
        <v>0</v>
      </c>
      <c r="N2703" s="22" t="n">
        <f aca="false">IF(I2703&gt;0,ROUND(I2703*'UCO e Filme'!$A$11,2),0)</f>
        <v>0</v>
      </c>
      <c r="O2703" s="22" t="n">
        <f aca="false">ROUND(L2703+M2703+N2703,2)</f>
        <v>417.82</v>
      </c>
    </row>
    <row r="2704" customFormat="false" ht="11.25" hidden="false" customHeight="true" outlineLevel="0" collapsed="false">
      <c r="A2704" s="17" t="n">
        <v>31403255</v>
      </c>
      <c r="B2704" s="17" t="s">
        <v>2726</v>
      </c>
      <c r="C2704" s="23" t="n">
        <v>1</v>
      </c>
      <c r="D2704" s="25" t="s">
        <v>310</v>
      </c>
      <c r="E2704" s="19"/>
      <c r="F2704" s="21" t="n">
        <v>2</v>
      </c>
      <c r="G2704" s="21" t="n">
        <v>4</v>
      </c>
      <c r="H2704" s="21"/>
      <c r="I2704" s="21"/>
      <c r="J2704" s="21"/>
      <c r="K2704" s="22" t="n">
        <f aca="false">INDEX('Porte Honorário'!B:D,MATCH(TabJud!D2704,'Porte Honorário'!A:A,0),1)</f>
        <v>802.86</v>
      </c>
      <c r="L2704" s="22" t="n">
        <f aca="false">ROUND(C2704*K2704,2)</f>
        <v>802.86</v>
      </c>
      <c r="M2704" s="22" t="n">
        <f aca="false">IF(E2704&gt;0,ROUND(E2704*'UCO e Filme'!$A$2,2),0)</f>
        <v>0</v>
      </c>
      <c r="N2704" s="22" t="n">
        <f aca="false">IF(I2704&gt;0,ROUND(I2704*'UCO e Filme'!$A$11,2),0)</f>
        <v>0</v>
      </c>
      <c r="O2704" s="22" t="n">
        <f aca="false">ROUND(L2704+M2704+N2704,2)</f>
        <v>802.86</v>
      </c>
    </row>
    <row r="2705" customFormat="false" ht="11.25" hidden="false" customHeight="true" outlineLevel="0" collapsed="false">
      <c r="A2705" s="17" t="n">
        <v>31403263</v>
      </c>
      <c r="B2705" s="17" t="s">
        <v>2727</v>
      </c>
      <c r="C2705" s="23" t="n">
        <v>1</v>
      </c>
      <c r="D2705" s="25" t="s">
        <v>492</v>
      </c>
      <c r="E2705" s="19"/>
      <c r="F2705" s="21" t="n">
        <v>2</v>
      </c>
      <c r="G2705" s="21" t="n">
        <v>5</v>
      </c>
      <c r="H2705" s="21"/>
      <c r="I2705" s="21"/>
      <c r="J2705" s="21"/>
      <c r="K2705" s="22" t="n">
        <f aca="false">INDEX('Porte Honorário'!B:D,MATCH(TabJud!D2705,'Porte Honorário'!A:A,0),1)</f>
        <v>1998.93</v>
      </c>
      <c r="L2705" s="22" t="n">
        <f aca="false">ROUND(C2705*K2705,2)</f>
        <v>1998.93</v>
      </c>
      <c r="M2705" s="22" t="n">
        <f aca="false">IF(E2705&gt;0,ROUND(E2705*'UCO e Filme'!$A$2,2),0)</f>
        <v>0</v>
      </c>
      <c r="N2705" s="22" t="n">
        <f aca="false">IF(I2705&gt;0,ROUND(I2705*'UCO e Filme'!$A$11,2),0)</f>
        <v>0</v>
      </c>
      <c r="O2705" s="22" t="n">
        <f aca="false">ROUND(L2705+M2705+N2705,2)</f>
        <v>1998.93</v>
      </c>
    </row>
    <row r="2706" customFormat="false" ht="11.25" hidden="false" customHeight="true" outlineLevel="0" collapsed="false">
      <c r="A2706" s="17" t="n">
        <v>31403271</v>
      </c>
      <c r="B2706" s="17" t="s">
        <v>2728</v>
      </c>
      <c r="C2706" s="23" t="n">
        <v>1</v>
      </c>
      <c r="D2706" s="25" t="s">
        <v>385</v>
      </c>
      <c r="E2706" s="19"/>
      <c r="F2706" s="21" t="n">
        <v>1</v>
      </c>
      <c r="G2706" s="21" t="n">
        <v>4</v>
      </c>
      <c r="H2706" s="21"/>
      <c r="I2706" s="21"/>
      <c r="J2706" s="21"/>
      <c r="K2706" s="22" t="n">
        <f aca="false">INDEX('Porte Honorário'!B:D,MATCH(TabJud!D2706,'Porte Honorário'!A:A,0),1)</f>
        <v>766.81</v>
      </c>
      <c r="L2706" s="22" t="n">
        <f aca="false">ROUND(C2706*K2706,2)</f>
        <v>766.81</v>
      </c>
      <c r="M2706" s="22" t="n">
        <f aca="false">IF(E2706&gt;0,ROUND(E2706*'UCO e Filme'!$A$2,2),0)</f>
        <v>0</v>
      </c>
      <c r="N2706" s="22" t="n">
        <f aca="false">IF(I2706&gt;0,ROUND(I2706*'UCO e Filme'!$A$11,2),0)</f>
        <v>0</v>
      </c>
      <c r="O2706" s="22" t="n">
        <f aca="false">ROUND(L2706+M2706+N2706,2)</f>
        <v>766.81</v>
      </c>
    </row>
    <row r="2707" customFormat="false" ht="11.25" hidden="false" customHeight="true" outlineLevel="0" collapsed="false">
      <c r="A2707" s="17" t="n">
        <v>31403280</v>
      </c>
      <c r="B2707" s="17" t="s">
        <v>2729</v>
      </c>
      <c r="C2707" s="23" t="n">
        <v>1</v>
      </c>
      <c r="D2707" s="25" t="s">
        <v>144</v>
      </c>
      <c r="E2707" s="19"/>
      <c r="F2707" s="21" t="n">
        <v>1</v>
      </c>
      <c r="G2707" s="21" t="n">
        <v>3</v>
      </c>
      <c r="H2707" s="21"/>
      <c r="I2707" s="21"/>
      <c r="J2707" s="21"/>
      <c r="K2707" s="22" t="n">
        <f aca="false">INDEX('Porte Honorário'!B:D,MATCH(TabJud!D2707,'Porte Honorário'!A:A,0),1)</f>
        <v>501.37</v>
      </c>
      <c r="L2707" s="22" t="n">
        <f aca="false">ROUND(C2707*K2707,2)</f>
        <v>501.37</v>
      </c>
      <c r="M2707" s="22" t="n">
        <f aca="false">IF(E2707&gt;0,ROUND(E2707*'UCO e Filme'!$A$2,2),0)</f>
        <v>0</v>
      </c>
      <c r="N2707" s="22" t="n">
        <f aca="false">IF(I2707&gt;0,ROUND(I2707*'UCO e Filme'!$A$11,2),0)</f>
        <v>0</v>
      </c>
      <c r="O2707" s="22" t="n">
        <f aca="false">ROUND(L2707+M2707+N2707,2)</f>
        <v>501.37</v>
      </c>
    </row>
    <row r="2708" customFormat="false" ht="11.25" hidden="false" customHeight="true" outlineLevel="0" collapsed="false">
      <c r="A2708" s="17" t="n">
        <v>31403298</v>
      </c>
      <c r="B2708" s="17" t="s">
        <v>2730</v>
      </c>
      <c r="C2708" s="23" t="n">
        <v>1</v>
      </c>
      <c r="D2708" s="25" t="s">
        <v>103</v>
      </c>
      <c r="E2708" s="19"/>
      <c r="F2708" s="21" t="n">
        <v>2</v>
      </c>
      <c r="G2708" s="21" t="n">
        <v>2</v>
      </c>
      <c r="H2708" s="21"/>
      <c r="I2708" s="21"/>
      <c r="J2708" s="21"/>
      <c r="K2708" s="22" t="n">
        <f aca="false">INDEX('Porte Honorário'!B:D,MATCH(TabJud!D2708,'Porte Honorário'!A:A,0),1)</f>
        <v>183.5</v>
      </c>
      <c r="L2708" s="22" t="n">
        <f aca="false">ROUND(C2708*K2708,2)</f>
        <v>183.5</v>
      </c>
      <c r="M2708" s="22" t="n">
        <f aca="false">IF(E2708&gt;0,ROUND(E2708*'UCO e Filme'!$A$2,2),0)</f>
        <v>0</v>
      </c>
      <c r="N2708" s="22" t="n">
        <f aca="false">IF(I2708&gt;0,ROUND(I2708*'UCO e Filme'!$A$11,2),0)</f>
        <v>0</v>
      </c>
      <c r="O2708" s="22" t="n">
        <f aca="false">ROUND(L2708+M2708+N2708,2)</f>
        <v>183.5</v>
      </c>
    </row>
    <row r="2709" customFormat="false" ht="11.25" hidden="false" customHeight="true" outlineLevel="0" collapsed="false">
      <c r="A2709" s="17" t="n">
        <v>31403301</v>
      </c>
      <c r="B2709" s="17" t="s">
        <v>2731</v>
      </c>
      <c r="C2709" s="23" t="n">
        <v>1</v>
      </c>
      <c r="D2709" s="25" t="s">
        <v>138</v>
      </c>
      <c r="E2709" s="19"/>
      <c r="F2709" s="21"/>
      <c r="G2709" s="21" t="n">
        <v>3</v>
      </c>
      <c r="H2709" s="21"/>
      <c r="I2709" s="21"/>
      <c r="J2709" s="21"/>
      <c r="K2709" s="22" t="n">
        <f aca="false">INDEX('Porte Honorário'!B:D,MATCH(TabJud!D2709,'Porte Honorário'!A:A,0),1)</f>
        <v>32.78</v>
      </c>
      <c r="L2709" s="22" t="n">
        <f aca="false">ROUND(C2709*K2709,2)</f>
        <v>32.78</v>
      </c>
      <c r="M2709" s="22" t="n">
        <f aca="false">IF(E2709&gt;0,ROUND(E2709*'UCO e Filme'!$A$2,2),0)</f>
        <v>0</v>
      </c>
      <c r="N2709" s="22" t="n">
        <f aca="false">IF(I2709&gt;0,ROUND(I2709*'UCO e Filme'!$A$11,2),0)</f>
        <v>0</v>
      </c>
      <c r="O2709" s="22" t="n">
        <f aca="false">ROUND(L2709+M2709+N2709,2)</f>
        <v>32.78</v>
      </c>
    </row>
    <row r="2710" customFormat="false" ht="11.25" hidden="false" customHeight="true" outlineLevel="0" collapsed="false">
      <c r="A2710" s="17" t="n">
        <v>31403310</v>
      </c>
      <c r="B2710" s="17" t="s">
        <v>2732</v>
      </c>
      <c r="C2710" s="23" t="n">
        <v>1</v>
      </c>
      <c r="D2710" s="25" t="s">
        <v>93</v>
      </c>
      <c r="E2710" s="19"/>
      <c r="F2710" s="21" t="n">
        <v>2</v>
      </c>
      <c r="G2710" s="21" t="n">
        <v>3</v>
      </c>
      <c r="H2710" s="21"/>
      <c r="I2710" s="21"/>
      <c r="J2710" s="21"/>
      <c r="K2710" s="22" t="n">
        <f aca="false">INDEX('Porte Honorário'!B:D,MATCH(TabJud!D2710,'Porte Honorário'!A:A,0),1)</f>
        <v>250.68</v>
      </c>
      <c r="L2710" s="22" t="n">
        <f aca="false">ROUND(C2710*K2710,2)</f>
        <v>250.68</v>
      </c>
      <c r="M2710" s="22" t="n">
        <f aca="false">IF(E2710&gt;0,ROUND(E2710*'UCO e Filme'!$A$2,2),0)</f>
        <v>0</v>
      </c>
      <c r="N2710" s="22" t="n">
        <f aca="false">IF(I2710&gt;0,ROUND(I2710*'UCO e Filme'!$A$11,2),0)</f>
        <v>0</v>
      </c>
      <c r="O2710" s="22" t="n">
        <f aca="false">ROUND(L2710+M2710+N2710,2)</f>
        <v>250.68</v>
      </c>
    </row>
    <row r="2711" customFormat="false" ht="11.25" hidden="false" customHeight="true" outlineLevel="0" collapsed="false">
      <c r="A2711" s="17" t="n">
        <v>31403328</v>
      </c>
      <c r="B2711" s="17" t="s">
        <v>2733</v>
      </c>
      <c r="C2711" s="23" t="n">
        <v>1</v>
      </c>
      <c r="D2711" s="25" t="s">
        <v>337</v>
      </c>
      <c r="E2711" s="19"/>
      <c r="F2711" s="21"/>
      <c r="G2711" s="21" t="n">
        <v>3</v>
      </c>
      <c r="H2711" s="21"/>
      <c r="I2711" s="21"/>
      <c r="J2711" s="21"/>
      <c r="K2711" s="22" t="n">
        <f aca="false">INDEX('Porte Honorário'!B:D,MATCH(TabJud!D2711,'Porte Honorário'!A:A,0),1)</f>
        <v>417.82</v>
      </c>
      <c r="L2711" s="22" t="n">
        <f aca="false">ROUND(C2711*K2711,2)</f>
        <v>417.82</v>
      </c>
      <c r="M2711" s="22" t="n">
        <f aca="false">IF(E2711&gt;0,ROUND(E2711*'UCO e Filme'!$A$2,2),0)</f>
        <v>0</v>
      </c>
      <c r="N2711" s="22" t="n">
        <f aca="false">IF(I2711&gt;0,ROUND(I2711*'UCO e Filme'!$A$11,2),0)</f>
        <v>0</v>
      </c>
      <c r="O2711" s="22" t="n">
        <f aca="false">ROUND(L2711+M2711+N2711,2)</f>
        <v>417.82</v>
      </c>
    </row>
    <row r="2712" customFormat="false" ht="11.25" hidden="false" customHeight="true" outlineLevel="0" collapsed="false">
      <c r="A2712" s="17" t="n">
        <v>31403336</v>
      </c>
      <c r="B2712" s="17" t="s">
        <v>2734</v>
      </c>
      <c r="C2712" s="23" t="n">
        <v>1</v>
      </c>
      <c r="D2712" s="25" t="s">
        <v>490</v>
      </c>
      <c r="E2712" s="19"/>
      <c r="F2712" s="21" t="n">
        <v>1</v>
      </c>
      <c r="G2712" s="21" t="n">
        <v>5</v>
      </c>
      <c r="H2712" s="21"/>
      <c r="I2712" s="21"/>
      <c r="J2712" s="21"/>
      <c r="K2712" s="22" t="n">
        <f aca="false">INDEX('Porte Honorário'!B:D,MATCH(TabJud!D2712,'Porte Honorário'!A:A,0),1)</f>
        <v>1409.1</v>
      </c>
      <c r="L2712" s="22" t="n">
        <f aca="false">ROUND(C2712*K2712,2)</f>
        <v>1409.1</v>
      </c>
      <c r="M2712" s="22" t="n">
        <f aca="false">IF(E2712&gt;0,ROUND(E2712*'UCO e Filme'!$A$2,2),0)</f>
        <v>0</v>
      </c>
      <c r="N2712" s="22" t="n">
        <f aca="false">IF(I2712&gt;0,ROUND(I2712*'UCO e Filme'!$A$11,2),0)</f>
        <v>0</v>
      </c>
      <c r="O2712" s="22" t="n">
        <f aca="false">ROUND(L2712+M2712+N2712,2)</f>
        <v>1409.1</v>
      </c>
    </row>
    <row r="2713" customFormat="false" ht="11.25" hidden="false" customHeight="true" outlineLevel="0" collapsed="false">
      <c r="A2713" s="17" t="n">
        <v>31403344</v>
      </c>
      <c r="B2713" s="17" t="s">
        <v>2735</v>
      </c>
      <c r="C2713" s="23" t="n">
        <v>1</v>
      </c>
      <c r="D2713" s="25" t="s">
        <v>339</v>
      </c>
      <c r="E2713" s="19"/>
      <c r="F2713" s="21" t="n">
        <v>1</v>
      </c>
      <c r="G2713" s="21" t="n">
        <v>5</v>
      </c>
      <c r="H2713" s="21"/>
      <c r="I2713" s="21"/>
      <c r="J2713" s="21"/>
      <c r="K2713" s="22" t="n">
        <f aca="false">INDEX('Porte Honorário'!B:D,MATCH(TabJud!D2713,'Porte Honorário'!A:A,0),1)</f>
        <v>991.29</v>
      </c>
      <c r="L2713" s="22" t="n">
        <f aca="false">ROUND(C2713*K2713,2)</f>
        <v>991.29</v>
      </c>
      <c r="M2713" s="22" t="n">
        <f aca="false">IF(E2713&gt;0,ROUND(E2713*'UCO e Filme'!$A$2,2),0)</f>
        <v>0</v>
      </c>
      <c r="N2713" s="22" t="n">
        <f aca="false">IF(I2713&gt;0,ROUND(I2713*'UCO e Filme'!$A$11,2),0)</f>
        <v>0</v>
      </c>
      <c r="O2713" s="22" t="n">
        <f aca="false">ROUND(L2713+M2713+N2713,2)</f>
        <v>991.29</v>
      </c>
    </row>
    <row r="2714" customFormat="false" ht="11.25" hidden="false" customHeight="true" outlineLevel="0" collapsed="false">
      <c r="A2714" s="17" t="n">
        <v>31403352</v>
      </c>
      <c r="B2714" s="17" t="s">
        <v>2736</v>
      </c>
      <c r="C2714" s="23" t="n">
        <v>1</v>
      </c>
      <c r="D2714" s="25" t="s">
        <v>449</v>
      </c>
      <c r="E2714" s="19"/>
      <c r="F2714" s="21" t="n">
        <v>1</v>
      </c>
      <c r="G2714" s="21" t="n">
        <v>2</v>
      </c>
      <c r="H2714" s="21"/>
      <c r="I2714" s="21"/>
      <c r="J2714" s="21"/>
      <c r="K2714" s="22" t="n">
        <f aca="false">INDEX('Porte Honorário'!B:D,MATCH(TabJud!D2714,'Porte Honorário'!A:A,0),1)</f>
        <v>1171.51</v>
      </c>
      <c r="L2714" s="22" t="n">
        <f aca="false">ROUND(C2714*K2714,2)</f>
        <v>1171.51</v>
      </c>
      <c r="M2714" s="22" t="n">
        <f aca="false">IF(E2714&gt;0,ROUND(E2714*'UCO e Filme'!$A$2,2),0)</f>
        <v>0</v>
      </c>
      <c r="N2714" s="22" t="n">
        <f aca="false">IF(I2714&gt;0,ROUND(I2714*'UCO e Filme'!$A$11,2),0)</f>
        <v>0</v>
      </c>
      <c r="O2714" s="22" t="n">
        <f aca="false">ROUND(L2714+M2714+N2714,2)</f>
        <v>1171.51</v>
      </c>
    </row>
    <row r="2715" customFormat="false" ht="11.25" hidden="false" customHeight="true" outlineLevel="0" collapsed="false">
      <c r="A2715" s="17" t="n">
        <v>31403360</v>
      </c>
      <c r="B2715" s="17" t="s">
        <v>2737</v>
      </c>
      <c r="C2715" s="23" t="n">
        <v>1</v>
      </c>
      <c r="D2715" s="25" t="s">
        <v>310</v>
      </c>
      <c r="E2715" s="19"/>
      <c r="F2715" s="21" t="n">
        <v>2</v>
      </c>
      <c r="G2715" s="21" t="n">
        <v>5</v>
      </c>
      <c r="H2715" s="21"/>
      <c r="I2715" s="21"/>
      <c r="J2715" s="21"/>
      <c r="K2715" s="22" t="n">
        <f aca="false">INDEX('Porte Honorário'!B:D,MATCH(TabJud!D2715,'Porte Honorário'!A:A,0),1)</f>
        <v>802.86</v>
      </c>
      <c r="L2715" s="22" t="n">
        <f aca="false">ROUND(C2715*K2715,2)</f>
        <v>802.86</v>
      </c>
      <c r="M2715" s="22" t="n">
        <f aca="false">IF(E2715&gt;0,ROUND(E2715*'UCO e Filme'!$A$2,2),0)</f>
        <v>0</v>
      </c>
      <c r="N2715" s="22" t="n">
        <f aca="false">IF(I2715&gt;0,ROUND(I2715*'UCO e Filme'!$A$11,2),0)</f>
        <v>0</v>
      </c>
      <c r="O2715" s="22" t="n">
        <f aca="false">ROUND(L2715+M2715+N2715,2)</f>
        <v>802.86</v>
      </c>
    </row>
    <row r="2716" customFormat="false" ht="11.25" hidden="false" customHeight="true" outlineLevel="0" collapsed="false">
      <c r="A2716" s="17" t="n">
        <v>31403379</v>
      </c>
      <c r="B2716" s="17" t="s">
        <v>2738</v>
      </c>
      <c r="C2716" s="23" t="n">
        <v>1</v>
      </c>
      <c r="D2716" s="25" t="s">
        <v>436</v>
      </c>
      <c r="E2716" s="19" t="n">
        <v>38.5</v>
      </c>
      <c r="F2716" s="21" t="n">
        <v>1</v>
      </c>
      <c r="G2716" s="21" t="n">
        <v>6</v>
      </c>
      <c r="H2716" s="21"/>
      <c r="I2716" s="21"/>
      <c r="J2716" s="21"/>
      <c r="K2716" s="22" t="n">
        <f aca="false">INDEX('Porte Honorário'!B:D,MATCH(TabJud!D2716,'Porte Honorário'!A:A,0),1)</f>
        <v>1269.81</v>
      </c>
      <c r="L2716" s="22" t="n">
        <f aca="false">ROUND(C2716*K2716,2)</f>
        <v>1269.81</v>
      </c>
      <c r="M2716" s="22" t="n">
        <f aca="false">IF(E2716&gt;0,ROUND(E2716*'UCO e Filme'!$A$2,2),0)</f>
        <v>726.11</v>
      </c>
      <c r="N2716" s="22" t="n">
        <f aca="false">IF(I2716&gt;0,ROUND(I2716*'UCO e Filme'!$A$11,2),0)</f>
        <v>0</v>
      </c>
      <c r="O2716" s="22" t="n">
        <f aca="false">ROUND(L2716+M2716+N2716,2)</f>
        <v>1995.92</v>
      </c>
    </row>
    <row r="2717" customFormat="false" ht="30.95" hidden="false" customHeight="true" outlineLevel="0" collapsed="false">
      <c r="A2717" s="14" t="s">
        <v>2739</v>
      </c>
      <c r="B2717" s="14"/>
      <c r="C2717" s="14"/>
      <c r="D2717" s="14"/>
      <c r="E2717" s="14"/>
      <c r="F2717" s="14"/>
      <c r="G2717" s="14"/>
      <c r="H2717" s="14"/>
      <c r="I2717" s="14"/>
      <c r="J2717" s="14"/>
      <c r="K2717" s="14"/>
      <c r="L2717" s="14"/>
      <c r="M2717" s="14"/>
      <c r="N2717" s="14"/>
      <c r="O2717" s="14"/>
    </row>
    <row r="2718" customFormat="false" ht="27.75" hidden="false" customHeight="true" outlineLevel="0" collapsed="false">
      <c r="A2718" s="17" t="n">
        <v>31404014</v>
      </c>
      <c r="B2718" s="17" t="s">
        <v>2740</v>
      </c>
      <c r="C2718" s="23" t="n">
        <v>1</v>
      </c>
      <c r="D2718" s="25" t="s">
        <v>473</v>
      </c>
      <c r="E2718" s="19"/>
      <c r="F2718" s="21" t="n">
        <v>2</v>
      </c>
      <c r="G2718" s="21" t="n">
        <v>6</v>
      </c>
      <c r="H2718" s="21"/>
      <c r="I2718" s="21"/>
      <c r="J2718" s="21"/>
      <c r="K2718" s="22" t="n">
        <f aca="false">INDEX('Porte Honorário'!B:D,MATCH(TabJud!D2718,'Porte Honorário'!A:A,0),1)</f>
        <v>1491.02</v>
      </c>
      <c r="L2718" s="22" t="n">
        <f aca="false">ROUND(C2718*K2718,2)</f>
        <v>1491.02</v>
      </c>
      <c r="M2718" s="22" t="n">
        <f aca="false">IF(E2718&gt;0,ROUND(E2718*'UCO e Filme'!$A$2,2),0)</f>
        <v>0</v>
      </c>
      <c r="N2718" s="22" t="n">
        <f aca="false">IF(I2718&gt;0,ROUND(I2718*'UCO e Filme'!$A$11,2),0)</f>
        <v>0</v>
      </c>
      <c r="O2718" s="22" t="n">
        <f aca="false">ROUND(L2718+M2718+N2718,2)</f>
        <v>1491.02</v>
      </c>
    </row>
    <row r="2719" customFormat="false" ht="11.25" hidden="false" customHeight="true" outlineLevel="0" collapsed="false">
      <c r="A2719" s="17" t="n">
        <v>31404022</v>
      </c>
      <c r="B2719" s="17" t="s">
        <v>2741</v>
      </c>
      <c r="C2719" s="23" t="n">
        <v>1</v>
      </c>
      <c r="D2719" s="25" t="s">
        <v>449</v>
      </c>
      <c r="E2719" s="19"/>
      <c r="F2719" s="21" t="n">
        <v>2</v>
      </c>
      <c r="G2719" s="21" t="n">
        <v>6</v>
      </c>
      <c r="H2719" s="21"/>
      <c r="I2719" s="21"/>
      <c r="J2719" s="21"/>
      <c r="K2719" s="22" t="n">
        <f aca="false">INDEX('Porte Honorário'!B:D,MATCH(TabJud!D2719,'Porte Honorário'!A:A,0),1)</f>
        <v>1171.51</v>
      </c>
      <c r="L2719" s="22" t="n">
        <f aca="false">ROUND(C2719*K2719,2)</f>
        <v>1171.51</v>
      </c>
      <c r="M2719" s="22" t="n">
        <f aca="false">IF(E2719&gt;0,ROUND(E2719*'UCO e Filme'!$A$2,2),0)</f>
        <v>0</v>
      </c>
      <c r="N2719" s="22" t="n">
        <f aca="false">IF(I2719&gt;0,ROUND(I2719*'UCO e Filme'!$A$11,2),0)</f>
        <v>0</v>
      </c>
      <c r="O2719" s="22" t="n">
        <f aca="false">ROUND(L2719+M2719+N2719,2)</f>
        <v>1171.51</v>
      </c>
    </row>
    <row r="2720" customFormat="false" ht="22.5" hidden="false" customHeight="true" outlineLevel="0" collapsed="false">
      <c r="A2720" s="17" t="n">
        <v>31404030</v>
      </c>
      <c r="B2720" s="17" t="s">
        <v>2742</v>
      </c>
      <c r="C2720" s="23" t="n">
        <v>1</v>
      </c>
      <c r="D2720" s="25" t="s">
        <v>449</v>
      </c>
      <c r="E2720" s="19"/>
      <c r="F2720" s="21" t="n">
        <v>1</v>
      </c>
      <c r="G2720" s="21" t="n">
        <v>4</v>
      </c>
      <c r="H2720" s="21"/>
      <c r="I2720" s="21"/>
      <c r="J2720" s="21"/>
      <c r="K2720" s="22" t="n">
        <f aca="false">INDEX('Porte Honorário'!B:D,MATCH(TabJud!D2720,'Porte Honorário'!A:A,0),1)</f>
        <v>1171.51</v>
      </c>
      <c r="L2720" s="22" t="n">
        <f aca="false">ROUND(C2720*K2720,2)</f>
        <v>1171.51</v>
      </c>
      <c r="M2720" s="22" t="n">
        <f aca="false">IF(E2720&gt;0,ROUND(E2720*'UCO e Filme'!$A$2,2),0)</f>
        <v>0</v>
      </c>
      <c r="N2720" s="22" t="n">
        <f aca="false">IF(I2720&gt;0,ROUND(I2720*'UCO e Filme'!$A$11,2),0)</f>
        <v>0</v>
      </c>
      <c r="O2720" s="22" t="n">
        <f aca="false">ROUND(L2720+M2720+N2720,2)</f>
        <v>1171.51</v>
      </c>
    </row>
    <row r="2721" customFormat="false" ht="30.95" hidden="false" customHeight="true" outlineLevel="0" collapsed="false">
      <c r="A2721" s="14" t="s">
        <v>2743</v>
      </c>
      <c r="B2721" s="14"/>
      <c r="C2721" s="14"/>
      <c r="D2721" s="14"/>
      <c r="E2721" s="14"/>
      <c r="F2721" s="14"/>
      <c r="G2721" s="14"/>
      <c r="H2721" s="14"/>
      <c r="I2721" s="14"/>
      <c r="J2721" s="14"/>
      <c r="K2721" s="14"/>
      <c r="L2721" s="14"/>
      <c r="M2721" s="14"/>
      <c r="N2721" s="14"/>
      <c r="O2721" s="14"/>
    </row>
    <row r="2722" customFormat="false" ht="27.75" hidden="false" customHeight="true" outlineLevel="0" collapsed="false">
      <c r="A2722" s="17" t="n">
        <v>31405010</v>
      </c>
      <c r="B2722" s="17" t="s">
        <v>2744</v>
      </c>
      <c r="C2722" s="23" t="n">
        <v>1</v>
      </c>
      <c r="D2722" s="25" t="s">
        <v>337</v>
      </c>
      <c r="E2722" s="19"/>
      <c r="F2722" s="21" t="n">
        <v>1</v>
      </c>
      <c r="G2722" s="21" t="n">
        <v>2</v>
      </c>
      <c r="H2722" s="21"/>
      <c r="I2722" s="21"/>
      <c r="J2722" s="21"/>
      <c r="K2722" s="22" t="n">
        <f aca="false">INDEX('Porte Honorário'!B:D,MATCH(TabJud!D2722,'Porte Honorário'!A:A,0),1)</f>
        <v>417.82</v>
      </c>
      <c r="L2722" s="22" t="n">
        <f aca="false">ROUND(C2722*K2722,2)</f>
        <v>417.82</v>
      </c>
      <c r="M2722" s="22" t="n">
        <f aca="false">IF(E2722&gt;0,ROUND(E2722*'UCO e Filme'!$A$2,2),0)</f>
        <v>0</v>
      </c>
      <c r="N2722" s="22" t="n">
        <f aca="false">IF(I2722&gt;0,ROUND(I2722*'UCO e Filme'!$A$11,2),0)</f>
        <v>0</v>
      </c>
      <c r="O2722" s="22" t="n">
        <f aca="false">ROUND(L2722+M2722+N2722,2)</f>
        <v>417.82</v>
      </c>
    </row>
    <row r="2723" customFormat="false" ht="11.25" hidden="false" customHeight="true" outlineLevel="0" collapsed="false">
      <c r="A2723" s="17" t="n">
        <v>31405029</v>
      </c>
      <c r="B2723" s="17" t="s">
        <v>2745</v>
      </c>
      <c r="C2723" s="23" t="n">
        <v>1</v>
      </c>
      <c r="D2723" s="25" t="s">
        <v>69</v>
      </c>
      <c r="E2723" s="19"/>
      <c r="F2723" s="21" t="n">
        <v>1</v>
      </c>
      <c r="G2723" s="21" t="n">
        <v>2</v>
      </c>
      <c r="H2723" s="21"/>
      <c r="I2723" s="21"/>
      <c r="J2723" s="21"/>
      <c r="K2723" s="22" t="n">
        <f aca="false">INDEX('Porte Honorário'!B:D,MATCH(TabJud!D2723,'Porte Honorário'!A:A,0),1)</f>
        <v>209.71</v>
      </c>
      <c r="L2723" s="22" t="n">
        <f aca="false">ROUND(C2723*K2723,2)</f>
        <v>209.71</v>
      </c>
      <c r="M2723" s="22" t="n">
        <f aca="false">IF(E2723&gt;0,ROUND(E2723*'UCO e Filme'!$A$2,2),0)</f>
        <v>0</v>
      </c>
      <c r="N2723" s="22" t="n">
        <f aca="false">IF(I2723&gt;0,ROUND(I2723*'UCO e Filme'!$A$11,2),0)</f>
        <v>0</v>
      </c>
      <c r="O2723" s="22" t="n">
        <f aca="false">ROUND(L2723+M2723+N2723,2)</f>
        <v>209.71</v>
      </c>
    </row>
    <row r="2724" customFormat="false" ht="11.25" hidden="false" customHeight="true" outlineLevel="0" collapsed="false">
      <c r="A2724" s="17" t="n">
        <v>31405037</v>
      </c>
      <c r="B2724" s="17" t="s">
        <v>2746</v>
      </c>
      <c r="C2724" s="23" t="n">
        <v>1</v>
      </c>
      <c r="D2724" s="25" t="s">
        <v>339</v>
      </c>
      <c r="E2724" s="19"/>
      <c r="F2724" s="21" t="n">
        <v>2</v>
      </c>
      <c r="G2724" s="21" t="n">
        <v>5</v>
      </c>
      <c r="H2724" s="21"/>
      <c r="I2724" s="21"/>
      <c r="J2724" s="21"/>
      <c r="K2724" s="22" t="n">
        <f aca="false">INDEX('Porte Honorário'!B:D,MATCH(TabJud!D2724,'Porte Honorário'!A:A,0),1)</f>
        <v>991.29</v>
      </c>
      <c r="L2724" s="22" t="n">
        <f aca="false">ROUND(C2724*K2724,2)</f>
        <v>991.29</v>
      </c>
      <c r="M2724" s="22" t="n">
        <f aca="false">IF(E2724&gt;0,ROUND(E2724*'UCO e Filme'!$A$2,2),0)</f>
        <v>0</v>
      </c>
      <c r="N2724" s="22" t="n">
        <f aca="false">IF(I2724&gt;0,ROUND(I2724*'UCO e Filme'!$A$11,2),0)</f>
        <v>0</v>
      </c>
      <c r="O2724" s="22" t="n">
        <f aca="false">ROUND(L2724+M2724+N2724,2)</f>
        <v>991.29</v>
      </c>
    </row>
    <row r="2725" customFormat="false" ht="30.95" hidden="false" customHeight="true" outlineLevel="0" collapsed="false">
      <c r="A2725" s="14" t="s">
        <v>2747</v>
      </c>
      <c r="B2725" s="14"/>
      <c r="C2725" s="14"/>
      <c r="D2725" s="14"/>
      <c r="E2725" s="14"/>
      <c r="F2725" s="14"/>
      <c r="G2725" s="14"/>
      <c r="H2725" s="14"/>
      <c r="I2725" s="14"/>
      <c r="J2725" s="14"/>
      <c r="K2725" s="14"/>
      <c r="L2725" s="14"/>
      <c r="M2725" s="14"/>
      <c r="N2725" s="14"/>
      <c r="O2725" s="14"/>
    </row>
    <row r="2726" customFormat="false" ht="27.75" hidden="false" customHeight="true" outlineLevel="0" collapsed="false">
      <c r="A2726" s="17" t="n">
        <v>31501010</v>
      </c>
      <c r="B2726" s="17" t="s">
        <v>2748</v>
      </c>
      <c r="C2726" s="23" t="n">
        <v>1</v>
      </c>
      <c r="D2726" s="25" t="s">
        <v>436</v>
      </c>
      <c r="E2726" s="19"/>
      <c r="F2726" s="21" t="n">
        <v>1</v>
      </c>
      <c r="G2726" s="21" t="n">
        <v>5</v>
      </c>
      <c r="H2726" s="21"/>
      <c r="I2726" s="21"/>
      <c r="J2726" s="21"/>
      <c r="K2726" s="22" t="n">
        <f aca="false">INDEX('Porte Honorário'!B:D,MATCH(TabJud!D2726,'Porte Honorário'!A:A,0),1)</f>
        <v>1269.81</v>
      </c>
      <c r="L2726" s="22" t="n">
        <f aca="false">ROUND(C2726*K2726,2)</f>
        <v>1269.81</v>
      </c>
      <c r="M2726" s="22" t="n">
        <f aca="false">IF(E2726&gt;0,ROUND(E2726*'UCO e Filme'!$A$2,2),0)</f>
        <v>0</v>
      </c>
      <c r="N2726" s="22" t="n">
        <f aca="false">IF(I2726&gt;0,ROUND(I2726*'UCO e Filme'!$A$11,2),0)</f>
        <v>0</v>
      </c>
      <c r="O2726" s="22" t="n">
        <f aca="false">ROUND(L2726+M2726+N2726,2)</f>
        <v>1269.81</v>
      </c>
    </row>
    <row r="2727" customFormat="false" ht="11.25" hidden="false" customHeight="true" outlineLevel="0" collapsed="false">
      <c r="A2727" s="17" t="n">
        <v>31501028</v>
      </c>
      <c r="B2727" s="17" t="s">
        <v>2749</v>
      </c>
      <c r="C2727" s="23" t="n">
        <v>1</v>
      </c>
      <c r="D2727" s="25" t="s">
        <v>600</v>
      </c>
      <c r="E2727" s="19"/>
      <c r="F2727" s="21"/>
      <c r="G2727" s="21"/>
      <c r="H2727" s="21"/>
      <c r="I2727" s="21"/>
      <c r="J2727" s="21"/>
      <c r="K2727" s="22" t="n">
        <f aca="false">INDEX('Porte Honorário'!B:D,MATCH(TabJud!D2727,'Porte Honorário'!A:A,0),1)</f>
        <v>599.66</v>
      </c>
      <c r="L2727" s="22" t="n">
        <f aca="false">ROUND(C2727*K2727,2)</f>
        <v>599.66</v>
      </c>
      <c r="M2727" s="22" t="n">
        <f aca="false">IF(E2727&gt;0,ROUND(E2727*'UCO e Filme'!$A$2,2),0)</f>
        <v>0</v>
      </c>
      <c r="N2727" s="22" t="n">
        <f aca="false">IF(I2727&gt;0,ROUND(I2727*'UCO e Filme'!$A$11,2),0)</f>
        <v>0</v>
      </c>
      <c r="O2727" s="22" t="n">
        <f aca="false">ROUND(L2727+M2727+N2727,2)</f>
        <v>599.66</v>
      </c>
    </row>
    <row r="2728" customFormat="false" ht="30.95" hidden="false" customHeight="true" outlineLevel="0" collapsed="false">
      <c r="A2728" s="14" t="s">
        <v>2750</v>
      </c>
      <c r="B2728" s="14"/>
      <c r="C2728" s="14"/>
      <c r="D2728" s="14"/>
      <c r="E2728" s="14"/>
      <c r="F2728" s="14"/>
      <c r="G2728" s="14"/>
      <c r="H2728" s="14"/>
      <c r="I2728" s="14"/>
      <c r="J2728" s="14"/>
      <c r="K2728" s="14"/>
      <c r="L2728" s="14"/>
      <c r="M2728" s="14"/>
      <c r="N2728" s="14"/>
      <c r="O2728" s="14"/>
    </row>
    <row r="2729" customFormat="false" ht="27.75" hidden="false" customHeight="true" outlineLevel="0" collapsed="false">
      <c r="A2729" s="17" t="n">
        <v>31502016</v>
      </c>
      <c r="B2729" s="17" t="s">
        <v>2751</v>
      </c>
      <c r="C2729" s="23" t="n">
        <v>1</v>
      </c>
      <c r="D2729" s="25" t="s">
        <v>436</v>
      </c>
      <c r="E2729" s="19"/>
      <c r="F2729" s="21" t="n">
        <v>2</v>
      </c>
      <c r="G2729" s="21" t="n">
        <v>5</v>
      </c>
      <c r="H2729" s="21"/>
      <c r="I2729" s="21"/>
      <c r="J2729" s="21"/>
      <c r="K2729" s="22" t="n">
        <f aca="false">INDEX('Porte Honorário'!B:D,MATCH(TabJud!D2729,'Porte Honorário'!A:A,0),1)</f>
        <v>1269.81</v>
      </c>
      <c r="L2729" s="22" t="n">
        <f aca="false">ROUND(C2729*K2729,2)</f>
        <v>1269.81</v>
      </c>
      <c r="M2729" s="22" t="n">
        <f aca="false">IF(E2729&gt;0,ROUND(E2729*'UCO e Filme'!$A$2,2),0)</f>
        <v>0</v>
      </c>
      <c r="N2729" s="22" t="n">
        <f aca="false">IF(I2729&gt;0,ROUND(I2729*'UCO e Filme'!$A$11,2),0)</f>
        <v>0</v>
      </c>
      <c r="O2729" s="22" t="n">
        <f aca="false">ROUND(L2729+M2729+N2729,2)</f>
        <v>1269.81</v>
      </c>
    </row>
    <row r="2730" customFormat="false" ht="11.25" hidden="false" customHeight="true" outlineLevel="0" collapsed="false">
      <c r="A2730" s="17" t="n">
        <v>31502024</v>
      </c>
      <c r="B2730" s="17" t="s">
        <v>2752</v>
      </c>
      <c r="C2730" s="23" t="n">
        <v>1</v>
      </c>
      <c r="D2730" s="25" t="s">
        <v>274</v>
      </c>
      <c r="E2730" s="19"/>
      <c r="F2730" s="21" t="n">
        <v>3</v>
      </c>
      <c r="G2730" s="21" t="n">
        <v>8</v>
      </c>
      <c r="H2730" s="21"/>
      <c r="I2730" s="21"/>
      <c r="J2730" s="21"/>
      <c r="K2730" s="22" t="n">
        <f aca="false">INDEX('Porte Honorário'!B:D,MATCH(TabJud!D2730,'Porte Honorário'!A:A,0),1)</f>
        <v>3645.61</v>
      </c>
      <c r="L2730" s="22" t="n">
        <f aca="false">ROUND(C2730*K2730,2)</f>
        <v>3645.61</v>
      </c>
      <c r="M2730" s="22" t="n">
        <f aca="false">IF(E2730&gt;0,ROUND(E2730*'UCO e Filme'!$A$2,2),0)</f>
        <v>0</v>
      </c>
      <c r="N2730" s="22" t="n">
        <f aca="false">IF(I2730&gt;0,ROUND(I2730*'UCO e Filme'!$A$11,2),0)</f>
        <v>0</v>
      </c>
      <c r="O2730" s="22" t="n">
        <f aca="false">ROUND(L2730+M2730+N2730,2)</f>
        <v>3645.61</v>
      </c>
    </row>
    <row r="2731" customFormat="false" ht="30.95" hidden="false" customHeight="true" outlineLevel="0" collapsed="false">
      <c r="A2731" s="14" t="s">
        <v>2753</v>
      </c>
      <c r="B2731" s="14"/>
      <c r="C2731" s="14"/>
      <c r="D2731" s="14"/>
      <c r="E2731" s="14"/>
      <c r="F2731" s="14"/>
      <c r="G2731" s="14"/>
      <c r="H2731" s="14"/>
      <c r="I2731" s="14"/>
      <c r="J2731" s="14"/>
      <c r="K2731" s="14"/>
      <c r="L2731" s="14"/>
      <c r="M2731" s="14"/>
      <c r="N2731" s="14"/>
      <c r="O2731" s="14"/>
    </row>
    <row r="2732" customFormat="false" ht="27.75" hidden="false" customHeight="true" outlineLevel="0" collapsed="false">
      <c r="A2732" s="17" t="n">
        <v>31503012</v>
      </c>
      <c r="B2732" s="17" t="s">
        <v>2754</v>
      </c>
      <c r="C2732" s="23" t="n">
        <v>1</v>
      </c>
      <c r="D2732" s="25" t="s">
        <v>492</v>
      </c>
      <c r="E2732" s="19"/>
      <c r="F2732" s="21" t="n">
        <v>3</v>
      </c>
      <c r="G2732" s="21" t="n">
        <v>8</v>
      </c>
      <c r="H2732" s="21"/>
      <c r="I2732" s="21"/>
      <c r="J2732" s="21"/>
      <c r="K2732" s="22" t="n">
        <f aca="false">INDEX('Porte Honorário'!B:D,MATCH(TabJud!D2732,'Porte Honorário'!A:A,0),1)</f>
        <v>1998.93</v>
      </c>
      <c r="L2732" s="22" t="n">
        <f aca="false">ROUND(C2732*K2732,2)</f>
        <v>1998.93</v>
      </c>
      <c r="M2732" s="22" t="n">
        <f aca="false">IF(E2732&gt;0,ROUND(E2732*'UCO e Filme'!$A$2,2),0)</f>
        <v>0</v>
      </c>
      <c r="N2732" s="22" t="n">
        <f aca="false">IF(I2732&gt;0,ROUND(I2732*'UCO e Filme'!$A$11,2),0)</f>
        <v>0</v>
      </c>
      <c r="O2732" s="22" t="n">
        <f aca="false">ROUND(L2732+M2732+N2732,2)</f>
        <v>1998.93</v>
      </c>
    </row>
    <row r="2733" customFormat="false" ht="11.25" hidden="false" customHeight="true" outlineLevel="0" collapsed="false">
      <c r="A2733" s="17" t="n">
        <v>31503020</v>
      </c>
      <c r="B2733" s="17" t="s">
        <v>2755</v>
      </c>
      <c r="C2733" s="23" t="n">
        <v>1</v>
      </c>
      <c r="D2733" s="25" t="s">
        <v>2756</v>
      </c>
      <c r="E2733" s="19"/>
      <c r="F2733" s="21" t="n">
        <v>3</v>
      </c>
      <c r="G2733" s="21" t="n">
        <v>8</v>
      </c>
      <c r="H2733" s="21"/>
      <c r="I2733" s="21"/>
      <c r="J2733" s="21"/>
      <c r="K2733" s="22" t="n">
        <f aca="false">INDEX('Porte Honorário'!B:D,MATCH(TabJud!D2733,'Porte Honorário'!A:A,0),1)</f>
        <v>4374.73</v>
      </c>
      <c r="L2733" s="22" t="n">
        <f aca="false">ROUND(C2733*K2733,2)</f>
        <v>4374.73</v>
      </c>
      <c r="M2733" s="22" t="n">
        <f aca="false">IF(E2733&gt;0,ROUND(E2733*'UCO e Filme'!$A$2,2),0)</f>
        <v>0</v>
      </c>
      <c r="N2733" s="22" t="n">
        <f aca="false">IF(I2733&gt;0,ROUND(I2733*'UCO e Filme'!$A$11,2),0)</f>
        <v>0</v>
      </c>
      <c r="O2733" s="22" t="n">
        <f aca="false">ROUND(L2733+M2733+N2733,2)</f>
        <v>4374.73</v>
      </c>
    </row>
    <row r="2734" customFormat="false" ht="30.95" hidden="false" customHeight="true" outlineLevel="0" collapsed="false">
      <c r="A2734" s="14" t="s">
        <v>2757</v>
      </c>
      <c r="B2734" s="14"/>
      <c r="C2734" s="14"/>
      <c r="D2734" s="14"/>
      <c r="E2734" s="14"/>
      <c r="F2734" s="14"/>
      <c r="G2734" s="14"/>
      <c r="H2734" s="14"/>
      <c r="I2734" s="14"/>
      <c r="J2734" s="14"/>
      <c r="K2734" s="14"/>
      <c r="L2734" s="14"/>
      <c r="M2734" s="14"/>
      <c r="N2734" s="14"/>
      <c r="O2734" s="14"/>
    </row>
    <row r="2735" customFormat="false" ht="27.75" hidden="false" customHeight="true" outlineLevel="0" collapsed="false">
      <c r="A2735" s="17" t="n">
        <v>31504019</v>
      </c>
      <c r="B2735" s="17" t="s">
        <v>2758</v>
      </c>
      <c r="C2735" s="23" t="n">
        <v>1</v>
      </c>
      <c r="D2735" s="25" t="s">
        <v>262</v>
      </c>
      <c r="E2735" s="19"/>
      <c r="F2735" s="21" t="n">
        <v>3</v>
      </c>
      <c r="G2735" s="21" t="n">
        <v>8</v>
      </c>
      <c r="H2735" s="21"/>
      <c r="I2735" s="21"/>
      <c r="J2735" s="21"/>
      <c r="K2735" s="22" t="n">
        <f aca="false">INDEX('Porte Honorário'!B:D,MATCH(TabJud!D2735,'Porte Honorário'!A:A,0),1)</f>
        <v>1635.2</v>
      </c>
      <c r="L2735" s="22" t="n">
        <f aca="false">ROUND(C2735*K2735,2)</f>
        <v>1635.2</v>
      </c>
      <c r="M2735" s="22" t="n">
        <f aca="false">IF(E2735&gt;0,ROUND(E2735*'UCO e Filme'!$A$2,2),0)</f>
        <v>0</v>
      </c>
      <c r="N2735" s="22" t="n">
        <f aca="false">IF(I2735&gt;0,ROUND(I2735*'UCO e Filme'!$A$11,2),0)</f>
        <v>0</v>
      </c>
      <c r="O2735" s="22" t="n">
        <f aca="false">ROUND(L2735+M2735+N2735,2)</f>
        <v>1635.2</v>
      </c>
    </row>
    <row r="2736" customFormat="false" ht="11.25" hidden="false" customHeight="true" outlineLevel="0" collapsed="false">
      <c r="A2736" s="17" t="n">
        <v>31504027</v>
      </c>
      <c r="B2736" s="17" t="s">
        <v>2759</v>
      </c>
      <c r="C2736" s="23" t="n">
        <v>1</v>
      </c>
      <c r="D2736" s="25" t="s">
        <v>274</v>
      </c>
      <c r="E2736" s="19"/>
      <c r="F2736" s="21" t="n">
        <v>3</v>
      </c>
      <c r="G2736" s="21"/>
      <c r="H2736" s="21"/>
      <c r="I2736" s="21"/>
      <c r="J2736" s="21"/>
      <c r="K2736" s="22" t="n">
        <f aca="false">INDEX('Porte Honorário'!B:D,MATCH(TabJud!D2736,'Porte Honorário'!A:A,0),1)</f>
        <v>3645.61</v>
      </c>
      <c r="L2736" s="22" t="n">
        <f aca="false">ROUND(C2736*K2736,2)</f>
        <v>3645.61</v>
      </c>
      <c r="M2736" s="22" t="n">
        <f aca="false">IF(E2736&gt;0,ROUND(E2736*'UCO e Filme'!$A$2,2),0)</f>
        <v>0</v>
      </c>
      <c r="N2736" s="22" t="n">
        <f aca="false">IF(I2736&gt;0,ROUND(I2736*'UCO e Filme'!$A$11,2),0)</f>
        <v>0</v>
      </c>
      <c r="O2736" s="22" t="n">
        <f aca="false">ROUND(L2736+M2736+N2736,2)</f>
        <v>3645.61</v>
      </c>
    </row>
    <row r="2737" customFormat="false" ht="30.95" hidden="false" customHeight="true" outlineLevel="0" collapsed="false">
      <c r="A2737" s="14" t="s">
        <v>2760</v>
      </c>
      <c r="B2737" s="14"/>
      <c r="C2737" s="14"/>
      <c r="D2737" s="14"/>
      <c r="E2737" s="14"/>
      <c r="F2737" s="14"/>
      <c r="G2737" s="14"/>
      <c r="H2737" s="14"/>
      <c r="I2737" s="14"/>
      <c r="J2737" s="14"/>
      <c r="K2737" s="14"/>
      <c r="L2737" s="14"/>
      <c r="M2737" s="14"/>
      <c r="N2737" s="14"/>
      <c r="O2737" s="14"/>
    </row>
    <row r="2738" customFormat="false" ht="27.75" hidden="false" customHeight="true" outlineLevel="0" collapsed="false">
      <c r="A2738" s="17" t="n">
        <v>31505015</v>
      </c>
      <c r="B2738" s="17" t="s">
        <v>2761</v>
      </c>
      <c r="C2738" s="23" t="n">
        <v>1</v>
      </c>
      <c r="D2738" s="25" t="s">
        <v>2756</v>
      </c>
      <c r="E2738" s="19"/>
      <c r="F2738" s="21" t="n">
        <v>3</v>
      </c>
      <c r="G2738" s="21" t="n">
        <v>8</v>
      </c>
      <c r="H2738" s="21"/>
      <c r="I2738" s="21"/>
      <c r="J2738" s="21"/>
      <c r="K2738" s="22" t="n">
        <f aca="false">INDEX('Porte Honorário'!B:D,MATCH(TabJud!D2738,'Porte Honorário'!A:A,0),1)</f>
        <v>4374.73</v>
      </c>
      <c r="L2738" s="22" t="n">
        <f aca="false">ROUND(C2738*K2738,2)</f>
        <v>4374.73</v>
      </c>
      <c r="M2738" s="22" t="n">
        <f aca="false">IF(E2738&gt;0,ROUND(E2738*'UCO e Filme'!$A$2,2),0)</f>
        <v>0</v>
      </c>
      <c r="N2738" s="22" t="n">
        <f aca="false">IF(I2738&gt;0,ROUND(I2738*'UCO e Filme'!$A$11,2),0)</f>
        <v>0</v>
      </c>
      <c r="O2738" s="22" t="n">
        <f aca="false">ROUND(L2738+M2738+N2738,2)</f>
        <v>4374.73</v>
      </c>
    </row>
    <row r="2739" customFormat="false" ht="11.25" hidden="false" customHeight="true" outlineLevel="0" collapsed="false">
      <c r="A2739" s="17" t="n">
        <v>31505023</v>
      </c>
      <c r="B2739" s="17" t="s">
        <v>2762</v>
      </c>
      <c r="C2739" s="23" t="n">
        <v>1</v>
      </c>
      <c r="D2739" s="25" t="s">
        <v>999</v>
      </c>
      <c r="E2739" s="19"/>
      <c r="F2739" s="21" t="n">
        <v>3</v>
      </c>
      <c r="G2739" s="21" t="n">
        <v>8</v>
      </c>
      <c r="H2739" s="21"/>
      <c r="I2739" s="21"/>
      <c r="J2739" s="21"/>
      <c r="K2739" s="22" t="n">
        <f aca="false">INDEX('Porte Honorário'!B:D,MATCH(TabJud!D2739,'Porte Honorário'!A:A,0),1)</f>
        <v>2449.52</v>
      </c>
      <c r="L2739" s="22" t="n">
        <f aca="false">ROUND(C2739*K2739,2)</f>
        <v>2449.52</v>
      </c>
      <c r="M2739" s="22" t="n">
        <f aca="false">IF(E2739&gt;0,ROUND(E2739*'UCO e Filme'!$A$2,2),0)</f>
        <v>0</v>
      </c>
      <c r="N2739" s="22" t="n">
        <f aca="false">IF(I2739&gt;0,ROUND(I2739*'UCO e Filme'!$A$11,2),0)</f>
        <v>0</v>
      </c>
      <c r="O2739" s="22" t="n">
        <f aca="false">ROUND(L2739+M2739+N2739,2)</f>
        <v>2449.52</v>
      </c>
    </row>
    <row r="2740" customFormat="false" ht="30.95" hidden="false" customHeight="true" outlineLevel="0" collapsed="false">
      <c r="A2740" s="14" t="s">
        <v>2763</v>
      </c>
      <c r="B2740" s="14"/>
      <c r="C2740" s="14"/>
      <c r="D2740" s="14"/>
      <c r="E2740" s="14"/>
      <c r="F2740" s="14"/>
      <c r="G2740" s="14"/>
      <c r="H2740" s="14"/>
      <c r="I2740" s="14"/>
      <c r="J2740" s="14"/>
      <c r="K2740" s="14"/>
      <c r="L2740" s="14"/>
      <c r="M2740" s="14"/>
      <c r="N2740" s="14"/>
      <c r="O2740" s="14"/>
    </row>
    <row r="2741" customFormat="false" ht="27.75" hidden="false" customHeight="true" outlineLevel="0" collapsed="false">
      <c r="A2741" s="17" t="n">
        <v>31506011</v>
      </c>
      <c r="B2741" s="17" t="s">
        <v>2764</v>
      </c>
      <c r="C2741" s="23" t="n">
        <v>1</v>
      </c>
      <c r="D2741" s="25" t="s">
        <v>274</v>
      </c>
      <c r="E2741" s="19"/>
      <c r="F2741" s="21" t="n">
        <v>2</v>
      </c>
      <c r="G2741" s="21" t="n">
        <v>7</v>
      </c>
      <c r="H2741" s="21"/>
      <c r="I2741" s="21"/>
      <c r="J2741" s="21"/>
      <c r="K2741" s="22" t="n">
        <f aca="false">INDEX('Porte Honorário'!B:D,MATCH(TabJud!D2741,'Porte Honorário'!A:A,0),1)</f>
        <v>3645.61</v>
      </c>
      <c r="L2741" s="22" t="n">
        <f aca="false">ROUND(C2741*K2741,2)</f>
        <v>3645.61</v>
      </c>
      <c r="M2741" s="22" t="n">
        <f aca="false">IF(E2741&gt;0,ROUND(E2741*'UCO e Filme'!$A$2,2),0)</f>
        <v>0</v>
      </c>
      <c r="N2741" s="22" t="n">
        <f aca="false">IF(I2741&gt;0,ROUND(I2741*'UCO e Filme'!$A$11,2),0)</f>
        <v>0</v>
      </c>
      <c r="O2741" s="22" t="n">
        <f aca="false">ROUND(L2741+M2741+N2741,2)</f>
        <v>3645.61</v>
      </c>
    </row>
    <row r="2742" customFormat="false" ht="11.25" hidden="false" customHeight="true" outlineLevel="0" collapsed="false">
      <c r="A2742" s="17" t="n">
        <v>31506038</v>
      </c>
      <c r="B2742" s="17" t="s">
        <v>2765</v>
      </c>
      <c r="C2742" s="23" t="n">
        <v>1</v>
      </c>
      <c r="D2742" s="25" t="s">
        <v>473</v>
      </c>
      <c r="E2742" s="19"/>
      <c r="F2742" s="21" t="n">
        <v>2</v>
      </c>
      <c r="G2742" s="21" t="n">
        <v>5</v>
      </c>
      <c r="H2742" s="21"/>
      <c r="I2742" s="21"/>
      <c r="J2742" s="21"/>
      <c r="K2742" s="22" t="n">
        <f aca="false">INDEX('Porte Honorário'!B:D,MATCH(TabJud!D2742,'Porte Honorário'!A:A,0),1)</f>
        <v>1491.02</v>
      </c>
      <c r="L2742" s="22" t="n">
        <f aca="false">ROUND(C2742*K2742,2)</f>
        <v>1491.02</v>
      </c>
      <c r="M2742" s="22" t="n">
        <f aca="false">IF(E2742&gt;0,ROUND(E2742*'UCO e Filme'!$A$2,2),0)</f>
        <v>0</v>
      </c>
      <c r="N2742" s="22" t="n">
        <f aca="false">IF(I2742&gt;0,ROUND(I2742*'UCO e Filme'!$A$11,2),0)</f>
        <v>0</v>
      </c>
      <c r="O2742" s="22" t="n">
        <f aca="false">ROUND(L2742+M2742+N2742,2)</f>
        <v>1491.02</v>
      </c>
    </row>
    <row r="2743" customFormat="false" ht="11.25" hidden="false" customHeight="true" outlineLevel="0" collapsed="false">
      <c r="A2743" s="17" t="n">
        <v>31506046</v>
      </c>
      <c r="B2743" s="17" t="s">
        <v>2766</v>
      </c>
      <c r="C2743" s="23" t="n">
        <v>1</v>
      </c>
      <c r="D2743" s="25" t="s">
        <v>999</v>
      </c>
      <c r="E2743" s="19" t="n">
        <v>52.72</v>
      </c>
      <c r="F2743" s="21" t="n">
        <v>2</v>
      </c>
      <c r="G2743" s="21" t="n">
        <v>6</v>
      </c>
      <c r="H2743" s="21"/>
      <c r="I2743" s="21"/>
      <c r="J2743" s="21"/>
      <c r="K2743" s="22" t="n">
        <f aca="false">INDEX('Porte Honorário'!B:D,MATCH(TabJud!D2743,'Porte Honorário'!A:A,0),1)</f>
        <v>2449.52</v>
      </c>
      <c r="L2743" s="22" t="n">
        <f aca="false">ROUND(C2743*K2743,2)</f>
        <v>2449.52</v>
      </c>
      <c r="M2743" s="22" t="n">
        <f aca="false">IF(E2743&gt;0,ROUND(E2743*'UCO e Filme'!$A$2,2),0)</f>
        <v>994.3</v>
      </c>
      <c r="N2743" s="22" t="n">
        <f aca="false">IF(I2743&gt;0,ROUND(I2743*'UCO e Filme'!$A$11,2),0)</f>
        <v>0</v>
      </c>
      <c r="O2743" s="22" t="n">
        <f aca="false">ROUND(L2743+M2743+N2743,2)</f>
        <v>3443.82</v>
      </c>
    </row>
    <row r="2744" customFormat="false" ht="30.95" hidden="false" customHeight="true" outlineLevel="0" collapsed="false">
      <c r="A2744" s="14" t="s">
        <v>2767</v>
      </c>
      <c r="B2744" s="14"/>
      <c r="C2744" s="14"/>
      <c r="D2744" s="14"/>
      <c r="E2744" s="14"/>
      <c r="F2744" s="14"/>
      <c r="G2744" s="14"/>
      <c r="H2744" s="14"/>
      <c r="I2744" s="14"/>
      <c r="J2744" s="14"/>
      <c r="K2744" s="14"/>
      <c r="L2744" s="14"/>
      <c r="M2744" s="14"/>
      <c r="N2744" s="14"/>
      <c r="O2744" s="14"/>
    </row>
    <row r="2745" customFormat="false" ht="27.75" hidden="false" customHeight="true" outlineLevel="0" collapsed="false">
      <c r="A2745" s="17" t="n">
        <v>31507018</v>
      </c>
      <c r="B2745" s="17" t="s">
        <v>2768</v>
      </c>
      <c r="C2745" s="23" t="n">
        <v>1</v>
      </c>
      <c r="D2745" s="25" t="s">
        <v>274</v>
      </c>
      <c r="E2745" s="19"/>
      <c r="F2745" s="21" t="n">
        <v>2</v>
      </c>
      <c r="G2745" s="21" t="n">
        <v>7</v>
      </c>
      <c r="H2745" s="21"/>
      <c r="I2745" s="21"/>
      <c r="J2745" s="21"/>
      <c r="K2745" s="22" t="n">
        <f aca="false">INDEX('Porte Honorário'!B:D,MATCH(TabJud!D2745,'Porte Honorário'!A:A,0),1)</f>
        <v>3645.61</v>
      </c>
      <c r="L2745" s="22" t="n">
        <f aca="false">ROUND(C2745*K2745,2)</f>
        <v>3645.61</v>
      </c>
      <c r="M2745" s="22" t="n">
        <f aca="false">IF(E2745&gt;0,ROUND(E2745*'UCO e Filme'!$A$2,2),0)</f>
        <v>0</v>
      </c>
      <c r="N2745" s="22" t="n">
        <f aca="false">IF(I2745&gt;0,ROUND(I2745*'UCO e Filme'!$A$11,2),0)</f>
        <v>0</v>
      </c>
      <c r="O2745" s="22" t="n">
        <f aca="false">ROUND(L2745+M2745+N2745,2)</f>
        <v>3645.61</v>
      </c>
    </row>
    <row r="2746" customFormat="false" ht="11.25" hidden="false" customHeight="true" outlineLevel="0" collapsed="false">
      <c r="A2746" s="17" t="n">
        <v>31507026</v>
      </c>
      <c r="B2746" s="17" t="s">
        <v>2769</v>
      </c>
      <c r="C2746" s="23" t="n">
        <v>1</v>
      </c>
      <c r="D2746" s="25" t="s">
        <v>473</v>
      </c>
      <c r="E2746" s="19"/>
      <c r="F2746" s="21" t="n">
        <v>2</v>
      </c>
      <c r="G2746" s="21" t="n">
        <v>5</v>
      </c>
      <c r="H2746" s="21"/>
      <c r="I2746" s="21"/>
      <c r="J2746" s="21"/>
      <c r="K2746" s="22" t="n">
        <f aca="false">INDEX('Porte Honorário'!B:D,MATCH(TabJud!D2746,'Porte Honorário'!A:A,0),1)</f>
        <v>1491.02</v>
      </c>
      <c r="L2746" s="22" t="n">
        <f aca="false">ROUND(C2746*K2746,2)</f>
        <v>1491.02</v>
      </c>
      <c r="M2746" s="22" t="n">
        <f aca="false">IF(E2746&gt;0,ROUND(E2746*'UCO e Filme'!$A$2,2),0)</f>
        <v>0</v>
      </c>
      <c r="N2746" s="22" t="n">
        <f aca="false">IF(I2746&gt;0,ROUND(I2746*'UCO e Filme'!$A$11,2),0)</f>
        <v>0</v>
      </c>
      <c r="O2746" s="22" t="n">
        <f aca="false">ROUND(L2746+M2746+N2746,2)</f>
        <v>1491.02</v>
      </c>
    </row>
    <row r="2747" customFormat="false" ht="30.95" hidden="false" customHeight="true" outlineLevel="0" collapsed="false">
      <c r="A2747" s="14" t="s">
        <v>2770</v>
      </c>
      <c r="B2747" s="14"/>
      <c r="C2747" s="14"/>
      <c r="D2747" s="14"/>
      <c r="E2747" s="14"/>
      <c r="F2747" s="14"/>
      <c r="G2747" s="14"/>
      <c r="H2747" s="14"/>
      <c r="I2747" s="14"/>
      <c r="J2747" s="14"/>
      <c r="K2747" s="14"/>
      <c r="L2747" s="14"/>
      <c r="M2747" s="14"/>
      <c r="N2747" s="14"/>
      <c r="O2747" s="14"/>
    </row>
    <row r="2748" customFormat="false" ht="27.75" hidden="false" customHeight="true" outlineLevel="0" collapsed="false">
      <c r="A2748" s="17" t="n">
        <v>31602010</v>
      </c>
      <c r="B2748" s="17" t="s">
        <v>2771</v>
      </c>
      <c r="C2748" s="23" t="n">
        <v>1</v>
      </c>
      <c r="D2748" s="25" t="n">
        <v>0</v>
      </c>
      <c r="E2748" s="19"/>
      <c r="F2748" s="21"/>
      <c r="G2748" s="21" t="n">
        <v>1</v>
      </c>
      <c r="H2748" s="21"/>
      <c r="I2748" s="21"/>
      <c r="J2748" s="21"/>
      <c r="K2748" s="22" t="n">
        <f aca="false">INDEX('Porte Honorário'!B:D,MATCH(TabJud!D2748,'Porte Honorário'!A:A,0),1)</f>
        <v>0</v>
      </c>
      <c r="L2748" s="22" t="n">
        <f aca="false">ROUND(C2748*K2748,2)</f>
        <v>0</v>
      </c>
      <c r="M2748" s="22" t="n">
        <f aca="false">IF(E2748&gt;0,ROUND(E2748*'UCO e Filme'!$A$2,2),0)</f>
        <v>0</v>
      </c>
      <c r="N2748" s="22" t="n">
        <f aca="false">IF(I2748&gt;0,ROUND(I2748*'UCO e Filme'!$A$11,2),0)</f>
        <v>0</v>
      </c>
      <c r="O2748" s="22" t="n">
        <f aca="false">ROUND(L2748+M2748+N2748,2)</f>
        <v>0</v>
      </c>
    </row>
    <row r="2749" customFormat="false" ht="11.25" hidden="false" customHeight="true" outlineLevel="0" collapsed="false">
      <c r="A2749" s="17" t="n">
        <v>31602029</v>
      </c>
      <c r="B2749" s="17" t="s">
        <v>2772</v>
      </c>
      <c r="C2749" s="23" t="n">
        <v>1</v>
      </c>
      <c r="D2749" s="25" t="n">
        <v>0</v>
      </c>
      <c r="E2749" s="19"/>
      <c r="F2749" s="21"/>
      <c r="G2749" s="21" t="n">
        <v>1</v>
      </c>
      <c r="H2749" s="21"/>
      <c r="I2749" s="21"/>
      <c r="J2749" s="21"/>
      <c r="K2749" s="22" t="n">
        <f aca="false">INDEX('Porte Honorário'!B:D,MATCH(TabJud!D2749,'Porte Honorário'!A:A,0),1)</f>
        <v>0</v>
      </c>
      <c r="L2749" s="22" t="n">
        <f aca="false">ROUND(C2749*K2749,2)</f>
        <v>0</v>
      </c>
      <c r="M2749" s="22" t="n">
        <f aca="false">IF(E2749&gt;0,ROUND(E2749*'UCO e Filme'!$A$2,2),0)</f>
        <v>0</v>
      </c>
      <c r="N2749" s="22" t="n">
        <f aca="false">IF(I2749&gt;0,ROUND(I2749*'UCO e Filme'!$A$11,2),0)</f>
        <v>0</v>
      </c>
      <c r="O2749" s="22" t="n">
        <f aca="false">ROUND(L2749+M2749+N2749,2)</f>
        <v>0</v>
      </c>
    </row>
    <row r="2750" customFormat="false" ht="11.25" hidden="false" customHeight="true" outlineLevel="0" collapsed="false">
      <c r="A2750" s="17" t="n">
        <v>31602037</v>
      </c>
      <c r="B2750" s="17" t="s">
        <v>2773</v>
      </c>
      <c r="C2750" s="23" t="n">
        <v>1</v>
      </c>
      <c r="D2750" s="25" t="n">
        <v>0</v>
      </c>
      <c r="E2750" s="19"/>
      <c r="F2750" s="21"/>
      <c r="G2750" s="21" t="n">
        <v>4</v>
      </c>
      <c r="H2750" s="21"/>
      <c r="I2750" s="21"/>
      <c r="J2750" s="21"/>
      <c r="K2750" s="22" t="n">
        <f aca="false">INDEX('Porte Honorário'!B:D,MATCH(TabJud!D2750,'Porte Honorário'!A:A,0),1)</f>
        <v>0</v>
      </c>
      <c r="L2750" s="22" t="n">
        <f aca="false">ROUND(C2750*K2750,2)</f>
        <v>0</v>
      </c>
      <c r="M2750" s="22" t="n">
        <f aca="false">IF(E2750&gt;0,ROUND(E2750*'UCO e Filme'!$A$2,2),0)</f>
        <v>0</v>
      </c>
      <c r="N2750" s="22" t="n">
        <f aca="false">IF(I2750&gt;0,ROUND(I2750*'UCO e Filme'!$A$11,2),0)</f>
        <v>0</v>
      </c>
      <c r="O2750" s="22" t="n">
        <f aca="false">ROUND(L2750+M2750+N2750,2)</f>
        <v>0</v>
      </c>
    </row>
    <row r="2751" customFormat="false" ht="11.25" hidden="false" customHeight="true" outlineLevel="0" collapsed="false">
      <c r="A2751" s="17" t="n">
        <v>31602045</v>
      </c>
      <c r="B2751" s="17" t="s">
        <v>2774</v>
      </c>
      <c r="C2751" s="23" t="n">
        <v>1</v>
      </c>
      <c r="D2751" s="25" t="s">
        <v>69</v>
      </c>
      <c r="E2751" s="19"/>
      <c r="F2751" s="21"/>
      <c r="G2751" s="21" t="n">
        <v>2</v>
      </c>
      <c r="H2751" s="21"/>
      <c r="I2751" s="21"/>
      <c r="J2751" s="21"/>
      <c r="K2751" s="22" t="n">
        <f aca="false">INDEX('Porte Honorário'!B:D,MATCH(TabJud!D2751,'Porte Honorário'!A:A,0),1)</f>
        <v>209.71</v>
      </c>
      <c r="L2751" s="22" t="n">
        <f aca="false">ROUND(C2751*K2751,2)</f>
        <v>209.71</v>
      </c>
      <c r="M2751" s="22" t="n">
        <f aca="false">IF(E2751&gt;0,ROUND(E2751*'UCO e Filme'!$A$2,2),0)</f>
        <v>0</v>
      </c>
      <c r="N2751" s="22" t="n">
        <f aca="false">IF(I2751&gt;0,ROUND(I2751*'UCO e Filme'!$A$11,2),0)</f>
        <v>0</v>
      </c>
      <c r="O2751" s="22" t="n">
        <f aca="false">ROUND(L2751+M2751+N2751,2)</f>
        <v>209.71</v>
      </c>
    </row>
    <row r="2752" customFormat="false" ht="11.25" hidden="false" customHeight="true" outlineLevel="0" collapsed="false">
      <c r="A2752" s="17" t="n">
        <v>31602053</v>
      </c>
      <c r="B2752" s="17" t="s">
        <v>2775</v>
      </c>
      <c r="C2752" s="23" t="n">
        <v>1</v>
      </c>
      <c r="D2752" s="25" t="s">
        <v>69</v>
      </c>
      <c r="E2752" s="19"/>
      <c r="F2752" s="21"/>
      <c r="G2752" s="21" t="n">
        <v>2</v>
      </c>
      <c r="H2752" s="21"/>
      <c r="I2752" s="21"/>
      <c r="J2752" s="21"/>
      <c r="K2752" s="22" t="n">
        <f aca="false">INDEX('Porte Honorário'!B:D,MATCH(TabJud!D2752,'Porte Honorário'!A:A,0),1)</f>
        <v>209.71</v>
      </c>
      <c r="L2752" s="22" t="n">
        <f aca="false">ROUND(C2752*K2752,2)</f>
        <v>209.71</v>
      </c>
      <c r="M2752" s="22" t="n">
        <f aca="false">IF(E2752&gt;0,ROUND(E2752*'UCO e Filme'!$A$2,2),0)</f>
        <v>0</v>
      </c>
      <c r="N2752" s="22" t="n">
        <f aca="false">IF(I2752&gt;0,ROUND(I2752*'UCO e Filme'!$A$11,2),0)</f>
        <v>0</v>
      </c>
      <c r="O2752" s="22" t="n">
        <f aca="false">ROUND(L2752+M2752+N2752,2)</f>
        <v>209.71</v>
      </c>
    </row>
    <row r="2753" customFormat="false" ht="11.25" hidden="false" customHeight="true" outlineLevel="0" collapsed="false">
      <c r="A2753" s="17" t="n">
        <v>31602061</v>
      </c>
      <c r="B2753" s="17" t="s">
        <v>2776</v>
      </c>
      <c r="C2753" s="23" t="n">
        <v>1</v>
      </c>
      <c r="D2753" s="25" t="s">
        <v>69</v>
      </c>
      <c r="E2753" s="19"/>
      <c r="F2753" s="21"/>
      <c r="G2753" s="21" t="n">
        <v>2</v>
      </c>
      <c r="H2753" s="21"/>
      <c r="I2753" s="21"/>
      <c r="J2753" s="21"/>
      <c r="K2753" s="22" t="n">
        <f aca="false">INDEX('Porte Honorário'!B:D,MATCH(TabJud!D2753,'Porte Honorário'!A:A,0),1)</f>
        <v>209.71</v>
      </c>
      <c r="L2753" s="22" t="n">
        <f aca="false">ROUND(C2753*K2753,2)</f>
        <v>209.71</v>
      </c>
      <c r="M2753" s="22" t="n">
        <f aca="false">IF(E2753&gt;0,ROUND(E2753*'UCO e Filme'!$A$2,2),0)</f>
        <v>0</v>
      </c>
      <c r="N2753" s="22" t="n">
        <f aca="false">IF(I2753&gt;0,ROUND(I2753*'UCO e Filme'!$A$11,2),0)</f>
        <v>0</v>
      </c>
      <c r="O2753" s="22" t="n">
        <f aca="false">ROUND(L2753+M2753+N2753,2)</f>
        <v>209.71</v>
      </c>
    </row>
    <row r="2754" customFormat="false" ht="11.25" hidden="false" customHeight="true" outlineLevel="0" collapsed="false">
      <c r="A2754" s="17" t="n">
        <v>31602070</v>
      </c>
      <c r="B2754" s="17" t="s">
        <v>2777</v>
      </c>
      <c r="C2754" s="23" t="n">
        <v>1</v>
      </c>
      <c r="D2754" s="25" t="s">
        <v>71</v>
      </c>
      <c r="E2754" s="19"/>
      <c r="F2754" s="21"/>
      <c r="G2754" s="21" t="n">
        <v>3</v>
      </c>
      <c r="H2754" s="21"/>
      <c r="I2754" s="21"/>
      <c r="J2754" s="21"/>
      <c r="K2754" s="22" t="n">
        <f aca="false">INDEX('Porte Honorário'!B:D,MATCH(TabJud!D2754,'Porte Honorário'!A:A,0),1)</f>
        <v>309.68</v>
      </c>
      <c r="L2754" s="22" t="n">
        <f aca="false">ROUND(C2754*K2754,2)</f>
        <v>309.68</v>
      </c>
      <c r="M2754" s="22" t="n">
        <f aca="false">IF(E2754&gt;0,ROUND(E2754*'UCO e Filme'!$A$2,2),0)</f>
        <v>0</v>
      </c>
      <c r="N2754" s="22" t="n">
        <f aca="false">IF(I2754&gt;0,ROUND(I2754*'UCO e Filme'!$A$11,2),0)</f>
        <v>0</v>
      </c>
      <c r="O2754" s="22" t="n">
        <f aca="false">ROUND(L2754+M2754+N2754,2)</f>
        <v>309.68</v>
      </c>
    </row>
    <row r="2755" customFormat="false" ht="11.25" hidden="false" customHeight="true" outlineLevel="0" collapsed="false">
      <c r="A2755" s="17" t="n">
        <v>31602088</v>
      </c>
      <c r="B2755" s="17" t="s">
        <v>2778</v>
      </c>
      <c r="C2755" s="23" t="n">
        <v>1</v>
      </c>
      <c r="D2755" s="25" t="s">
        <v>69</v>
      </c>
      <c r="E2755" s="19"/>
      <c r="F2755" s="21"/>
      <c r="G2755" s="21" t="n">
        <v>2</v>
      </c>
      <c r="H2755" s="21"/>
      <c r="I2755" s="21"/>
      <c r="J2755" s="21"/>
      <c r="K2755" s="22" t="n">
        <f aca="false">INDEX('Porte Honorário'!B:D,MATCH(TabJud!D2755,'Porte Honorário'!A:A,0),1)</f>
        <v>209.71</v>
      </c>
      <c r="L2755" s="22" t="n">
        <f aca="false">ROUND(C2755*K2755,2)</f>
        <v>209.71</v>
      </c>
      <c r="M2755" s="22" t="n">
        <f aca="false">IF(E2755&gt;0,ROUND(E2755*'UCO e Filme'!$A$2,2),0)</f>
        <v>0</v>
      </c>
      <c r="N2755" s="22" t="n">
        <f aca="false">IF(I2755&gt;0,ROUND(I2755*'UCO e Filme'!$A$11,2),0)</f>
        <v>0</v>
      </c>
      <c r="O2755" s="22" t="n">
        <f aca="false">ROUND(L2755+M2755+N2755,2)</f>
        <v>209.71</v>
      </c>
    </row>
    <row r="2756" customFormat="false" ht="11.25" hidden="false" customHeight="true" outlineLevel="0" collapsed="false">
      <c r="A2756" s="17" t="n">
        <v>31602096</v>
      </c>
      <c r="B2756" s="17" t="s">
        <v>2779</v>
      </c>
      <c r="C2756" s="23" t="n">
        <v>1</v>
      </c>
      <c r="D2756" s="25" t="s">
        <v>69</v>
      </c>
      <c r="E2756" s="19"/>
      <c r="F2756" s="21"/>
      <c r="G2756" s="21" t="n">
        <v>2</v>
      </c>
      <c r="H2756" s="21"/>
      <c r="I2756" s="21"/>
      <c r="J2756" s="21"/>
      <c r="K2756" s="22" t="n">
        <f aca="false">INDEX('Porte Honorário'!B:D,MATCH(TabJud!D2756,'Porte Honorário'!A:A,0),1)</f>
        <v>209.71</v>
      </c>
      <c r="L2756" s="22" t="n">
        <f aca="false">ROUND(C2756*K2756,2)</f>
        <v>209.71</v>
      </c>
      <c r="M2756" s="22" t="n">
        <f aca="false">IF(E2756&gt;0,ROUND(E2756*'UCO e Filme'!$A$2,2),0)</f>
        <v>0</v>
      </c>
      <c r="N2756" s="22" t="n">
        <f aca="false">IF(I2756&gt;0,ROUND(I2756*'UCO e Filme'!$A$11,2),0)</f>
        <v>0</v>
      </c>
      <c r="O2756" s="22" t="n">
        <f aca="false">ROUND(L2756+M2756+N2756,2)</f>
        <v>209.71</v>
      </c>
    </row>
    <row r="2757" customFormat="false" ht="11.25" hidden="false" customHeight="true" outlineLevel="0" collapsed="false">
      <c r="A2757" s="17" t="n">
        <v>31602100</v>
      </c>
      <c r="B2757" s="17" t="s">
        <v>2780</v>
      </c>
      <c r="C2757" s="23" t="n">
        <v>1</v>
      </c>
      <c r="D2757" s="25" t="s">
        <v>504</v>
      </c>
      <c r="E2757" s="19"/>
      <c r="F2757" s="21"/>
      <c r="G2757" s="21" t="n">
        <v>4</v>
      </c>
      <c r="H2757" s="21"/>
      <c r="I2757" s="21"/>
      <c r="J2757" s="21"/>
      <c r="K2757" s="22" t="n">
        <f aca="false">INDEX('Porte Honorário'!B:D,MATCH(TabJud!D2757,'Porte Honorário'!A:A,0),1)</f>
        <v>458.79</v>
      </c>
      <c r="L2757" s="22" t="n">
        <f aca="false">ROUND(C2757*K2757,2)</f>
        <v>458.79</v>
      </c>
      <c r="M2757" s="22" t="n">
        <f aca="false">IF(E2757&gt;0,ROUND(E2757*'UCO e Filme'!$A$2,2),0)</f>
        <v>0</v>
      </c>
      <c r="N2757" s="22" t="n">
        <f aca="false">IF(I2757&gt;0,ROUND(I2757*'UCO e Filme'!$A$11,2),0)</f>
        <v>0</v>
      </c>
      <c r="O2757" s="22" t="n">
        <f aca="false">ROUND(L2757+M2757+N2757,2)</f>
        <v>458.79</v>
      </c>
    </row>
    <row r="2758" customFormat="false" ht="11.25" hidden="false" customHeight="true" outlineLevel="0" collapsed="false">
      <c r="A2758" s="17" t="n">
        <v>31602118</v>
      </c>
      <c r="B2758" s="17" t="s">
        <v>2705</v>
      </c>
      <c r="C2758" s="23" t="n">
        <v>1</v>
      </c>
      <c r="D2758" s="25" t="s">
        <v>52</v>
      </c>
      <c r="E2758" s="19"/>
      <c r="F2758" s="21"/>
      <c r="G2758" s="21" t="n">
        <v>1</v>
      </c>
      <c r="H2758" s="21"/>
      <c r="I2758" s="21"/>
      <c r="J2758" s="21"/>
      <c r="K2758" s="22" t="n">
        <f aca="false">INDEX('Porte Honorário'!B:D,MATCH(TabJud!D2758,'Porte Honorário'!A:A,0),1)</f>
        <v>144.2</v>
      </c>
      <c r="L2758" s="22" t="n">
        <f aca="false">ROUND(C2758*K2758,2)</f>
        <v>144.2</v>
      </c>
      <c r="M2758" s="22" t="n">
        <f aca="false">IF(E2758&gt;0,ROUND(E2758*'UCO e Filme'!$A$2,2),0)</f>
        <v>0</v>
      </c>
      <c r="N2758" s="22" t="n">
        <f aca="false">IF(I2758&gt;0,ROUND(I2758*'UCO e Filme'!$A$11,2),0)</f>
        <v>0</v>
      </c>
      <c r="O2758" s="22" t="n">
        <f aca="false">ROUND(L2758+M2758+N2758,2)</f>
        <v>144.2</v>
      </c>
    </row>
    <row r="2759" customFormat="false" ht="11.25" hidden="false" customHeight="true" outlineLevel="0" collapsed="false">
      <c r="A2759" s="17" t="n">
        <v>31602126</v>
      </c>
      <c r="B2759" s="17" t="s">
        <v>2781</v>
      </c>
      <c r="C2759" s="23" t="n">
        <v>1</v>
      </c>
      <c r="D2759" s="25" t="s">
        <v>71</v>
      </c>
      <c r="E2759" s="19"/>
      <c r="F2759" s="21"/>
      <c r="G2759" s="21" t="n">
        <v>3</v>
      </c>
      <c r="H2759" s="21"/>
      <c r="I2759" s="21"/>
      <c r="J2759" s="21"/>
      <c r="K2759" s="22" t="n">
        <f aca="false">INDEX('Porte Honorário'!B:D,MATCH(TabJud!D2759,'Porte Honorário'!A:A,0),1)</f>
        <v>309.68</v>
      </c>
      <c r="L2759" s="22" t="n">
        <f aca="false">ROUND(C2759*K2759,2)</f>
        <v>309.68</v>
      </c>
      <c r="M2759" s="22" t="n">
        <f aca="false">IF(E2759&gt;0,ROUND(E2759*'UCO e Filme'!$A$2,2),0)</f>
        <v>0</v>
      </c>
      <c r="N2759" s="22" t="n">
        <f aca="false">IF(I2759&gt;0,ROUND(I2759*'UCO e Filme'!$A$11,2),0)</f>
        <v>0</v>
      </c>
      <c r="O2759" s="22" t="n">
        <f aca="false">ROUND(L2759+M2759+N2759,2)</f>
        <v>309.68</v>
      </c>
    </row>
    <row r="2760" customFormat="false" ht="11.25" hidden="false" customHeight="true" outlineLevel="0" collapsed="false">
      <c r="A2760" s="17" t="n">
        <v>31602134</v>
      </c>
      <c r="B2760" s="17" t="s">
        <v>2782</v>
      </c>
      <c r="C2760" s="23" t="n">
        <v>1</v>
      </c>
      <c r="D2760" s="25" t="s">
        <v>504</v>
      </c>
      <c r="E2760" s="19"/>
      <c r="F2760" s="21"/>
      <c r="G2760" s="21" t="n">
        <v>4</v>
      </c>
      <c r="H2760" s="21"/>
      <c r="I2760" s="21"/>
      <c r="J2760" s="21"/>
      <c r="K2760" s="22" t="n">
        <f aca="false">INDEX('Porte Honorário'!B:D,MATCH(TabJud!D2760,'Porte Honorário'!A:A,0),1)</f>
        <v>458.79</v>
      </c>
      <c r="L2760" s="22" t="n">
        <f aca="false">ROUND(C2760*K2760,2)</f>
        <v>458.79</v>
      </c>
      <c r="M2760" s="22" t="n">
        <f aca="false">IF(E2760&gt;0,ROUND(E2760*'UCO e Filme'!$A$2,2),0)</f>
        <v>0</v>
      </c>
      <c r="N2760" s="22" t="n">
        <f aca="false">IF(I2760&gt;0,ROUND(I2760*'UCO e Filme'!$A$11,2),0)</f>
        <v>0</v>
      </c>
      <c r="O2760" s="22" t="n">
        <f aca="false">ROUND(L2760+M2760+N2760,2)</f>
        <v>458.79</v>
      </c>
    </row>
    <row r="2761" customFormat="false" ht="11.25" hidden="false" customHeight="true" outlineLevel="0" collapsed="false">
      <c r="A2761" s="17" t="n">
        <v>31602142</v>
      </c>
      <c r="B2761" s="17" t="s">
        <v>2783</v>
      </c>
      <c r="C2761" s="23" t="n">
        <v>1</v>
      </c>
      <c r="D2761" s="25" t="s">
        <v>504</v>
      </c>
      <c r="E2761" s="19"/>
      <c r="F2761" s="21"/>
      <c r="G2761" s="21" t="n">
        <v>4</v>
      </c>
      <c r="H2761" s="21"/>
      <c r="I2761" s="21"/>
      <c r="J2761" s="21"/>
      <c r="K2761" s="22" t="n">
        <f aca="false">INDEX('Porte Honorário'!B:D,MATCH(TabJud!D2761,'Porte Honorário'!A:A,0),1)</f>
        <v>458.79</v>
      </c>
      <c r="L2761" s="22" t="n">
        <f aca="false">ROUND(C2761*K2761,2)</f>
        <v>458.79</v>
      </c>
      <c r="M2761" s="22" t="n">
        <f aca="false">IF(E2761&gt;0,ROUND(E2761*'UCO e Filme'!$A$2,2),0)</f>
        <v>0</v>
      </c>
      <c r="N2761" s="22" t="n">
        <f aca="false">IF(I2761&gt;0,ROUND(I2761*'UCO e Filme'!$A$11,2),0)</f>
        <v>0</v>
      </c>
      <c r="O2761" s="22" t="n">
        <f aca="false">ROUND(L2761+M2761+N2761,2)</f>
        <v>458.79</v>
      </c>
    </row>
    <row r="2762" customFormat="false" ht="11.25" hidden="false" customHeight="true" outlineLevel="0" collapsed="false">
      <c r="A2762" s="17" t="n">
        <v>31602150</v>
      </c>
      <c r="B2762" s="17" t="s">
        <v>2784</v>
      </c>
      <c r="C2762" s="23" t="n">
        <v>1</v>
      </c>
      <c r="D2762" s="25" t="s">
        <v>504</v>
      </c>
      <c r="E2762" s="19"/>
      <c r="F2762" s="21"/>
      <c r="G2762" s="21" t="n">
        <v>4</v>
      </c>
      <c r="H2762" s="21"/>
      <c r="I2762" s="21"/>
      <c r="J2762" s="21"/>
      <c r="K2762" s="22" t="n">
        <f aca="false">INDEX('Porte Honorário'!B:D,MATCH(TabJud!D2762,'Porte Honorário'!A:A,0),1)</f>
        <v>458.79</v>
      </c>
      <c r="L2762" s="22" t="n">
        <f aca="false">ROUND(C2762*K2762,2)</f>
        <v>458.79</v>
      </c>
      <c r="M2762" s="22" t="n">
        <f aca="false">IF(E2762&gt;0,ROUND(E2762*'UCO e Filme'!$A$2,2),0)</f>
        <v>0</v>
      </c>
      <c r="N2762" s="22" t="n">
        <f aca="false">IF(I2762&gt;0,ROUND(I2762*'UCO e Filme'!$A$11,2),0)</f>
        <v>0</v>
      </c>
      <c r="O2762" s="22" t="n">
        <f aca="false">ROUND(L2762+M2762+N2762,2)</f>
        <v>458.79</v>
      </c>
    </row>
    <row r="2763" customFormat="false" ht="11.25" hidden="false" customHeight="true" outlineLevel="0" collapsed="false">
      <c r="A2763" s="17" t="n">
        <v>31602169</v>
      </c>
      <c r="B2763" s="17" t="s">
        <v>2785</v>
      </c>
      <c r="C2763" s="23" t="n">
        <v>1</v>
      </c>
      <c r="D2763" s="25" t="s">
        <v>69</v>
      </c>
      <c r="E2763" s="19"/>
      <c r="F2763" s="21"/>
      <c r="G2763" s="21" t="n">
        <v>2</v>
      </c>
      <c r="H2763" s="21"/>
      <c r="I2763" s="21"/>
      <c r="J2763" s="21"/>
      <c r="K2763" s="22" t="n">
        <f aca="false">INDEX('Porte Honorário'!B:D,MATCH(TabJud!D2763,'Porte Honorário'!A:A,0),1)</f>
        <v>209.71</v>
      </c>
      <c r="L2763" s="22" t="n">
        <f aca="false">ROUND(C2763*K2763,2)</f>
        <v>209.71</v>
      </c>
      <c r="M2763" s="22" t="n">
        <f aca="false">IF(E2763&gt;0,ROUND(E2763*'UCO e Filme'!$A$2,2),0)</f>
        <v>0</v>
      </c>
      <c r="N2763" s="22" t="n">
        <f aca="false">IF(I2763&gt;0,ROUND(I2763*'UCO e Filme'!$A$11,2),0)</f>
        <v>0</v>
      </c>
      <c r="O2763" s="22" t="n">
        <f aca="false">ROUND(L2763+M2763+N2763,2)</f>
        <v>209.71</v>
      </c>
    </row>
    <row r="2764" customFormat="false" ht="11.25" hidden="false" customHeight="true" outlineLevel="0" collapsed="false">
      <c r="A2764" s="17" t="n">
        <v>31602177</v>
      </c>
      <c r="B2764" s="17" t="s">
        <v>2786</v>
      </c>
      <c r="C2764" s="23" t="n">
        <v>1</v>
      </c>
      <c r="D2764" s="25" t="s">
        <v>52</v>
      </c>
      <c r="E2764" s="19"/>
      <c r="F2764" s="21"/>
      <c r="G2764" s="21" t="n">
        <v>1</v>
      </c>
      <c r="H2764" s="21"/>
      <c r="I2764" s="21"/>
      <c r="J2764" s="21"/>
      <c r="K2764" s="22" t="n">
        <f aca="false">INDEX('Porte Honorário'!B:D,MATCH(TabJud!D2764,'Porte Honorário'!A:A,0),1)</f>
        <v>144.2</v>
      </c>
      <c r="L2764" s="22" t="n">
        <f aca="false">ROUND(C2764*K2764,2)</f>
        <v>144.2</v>
      </c>
      <c r="M2764" s="22" t="n">
        <f aca="false">IF(E2764&gt;0,ROUND(E2764*'UCO e Filme'!$A$2,2),0)</f>
        <v>0</v>
      </c>
      <c r="N2764" s="22" t="n">
        <f aca="false">IF(I2764&gt;0,ROUND(I2764*'UCO e Filme'!$A$11,2),0)</f>
        <v>0</v>
      </c>
      <c r="O2764" s="22" t="n">
        <f aca="false">ROUND(L2764+M2764+N2764,2)</f>
        <v>144.2</v>
      </c>
    </row>
    <row r="2765" customFormat="false" ht="11.25" hidden="false" customHeight="true" outlineLevel="0" collapsed="false">
      <c r="A2765" s="17" t="n">
        <v>31602185</v>
      </c>
      <c r="B2765" s="17" t="s">
        <v>2787</v>
      </c>
      <c r="C2765" s="23" t="n">
        <v>1</v>
      </c>
      <c r="D2765" s="25" t="s">
        <v>52</v>
      </c>
      <c r="E2765" s="19"/>
      <c r="F2765" s="21"/>
      <c r="G2765" s="21" t="n">
        <v>1</v>
      </c>
      <c r="H2765" s="21"/>
      <c r="I2765" s="21"/>
      <c r="J2765" s="21"/>
      <c r="K2765" s="22" t="n">
        <f aca="false">INDEX('Porte Honorário'!B:D,MATCH(TabJud!D2765,'Porte Honorário'!A:A,0),1)</f>
        <v>144.2</v>
      </c>
      <c r="L2765" s="22" t="n">
        <f aca="false">ROUND(C2765*K2765,2)</f>
        <v>144.2</v>
      </c>
      <c r="M2765" s="22" t="n">
        <f aca="false">IF(E2765&gt;0,ROUND(E2765*'UCO e Filme'!$A$2,2),0)</f>
        <v>0</v>
      </c>
      <c r="N2765" s="22" t="n">
        <f aca="false">IF(I2765&gt;0,ROUND(I2765*'UCO e Filme'!$A$11,2),0)</f>
        <v>0</v>
      </c>
      <c r="O2765" s="22" t="n">
        <f aca="false">ROUND(L2765+M2765+N2765,2)</f>
        <v>144.2</v>
      </c>
    </row>
    <row r="2766" customFormat="false" ht="22.5" hidden="false" customHeight="true" outlineLevel="0" collapsed="false">
      <c r="A2766" s="17" t="n">
        <v>31602207</v>
      </c>
      <c r="B2766" s="17" t="s">
        <v>2788</v>
      </c>
      <c r="C2766" s="23" t="n">
        <v>1</v>
      </c>
      <c r="D2766" s="25" t="n">
        <v>0</v>
      </c>
      <c r="E2766" s="19"/>
      <c r="F2766" s="21"/>
      <c r="G2766" s="21" t="n">
        <v>3</v>
      </c>
      <c r="H2766" s="21"/>
      <c r="I2766" s="21"/>
      <c r="J2766" s="21"/>
      <c r="K2766" s="22" t="n">
        <f aca="false">INDEX('Porte Honorário'!B:D,MATCH(TabJud!D2766,'Porte Honorário'!A:A,0),1)</f>
        <v>0</v>
      </c>
      <c r="L2766" s="22" t="n">
        <f aca="false">ROUND(C2766*K2766,2)</f>
        <v>0</v>
      </c>
      <c r="M2766" s="22" t="n">
        <f aca="false">IF(E2766&gt;0,ROUND(E2766*'UCO e Filme'!$A$2,2),0)</f>
        <v>0</v>
      </c>
      <c r="N2766" s="22" t="n">
        <f aca="false">IF(I2766&gt;0,ROUND(I2766*'UCO e Filme'!$A$11,2),0)</f>
        <v>0</v>
      </c>
      <c r="O2766" s="22" t="n">
        <f aca="false">ROUND(L2766+M2766+N2766,2)</f>
        <v>0</v>
      </c>
    </row>
    <row r="2767" customFormat="false" ht="11.25" hidden="false" customHeight="true" outlineLevel="0" collapsed="false">
      <c r="A2767" s="17" t="n">
        <v>31602215</v>
      </c>
      <c r="B2767" s="17" t="s">
        <v>2789</v>
      </c>
      <c r="C2767" s="23" t="n">
        <v>1</v>
      </c>
      <c r="D2767" s="23" t="s">
        <v>52</v>
      </c>
      <c r="E2767" s="19"/>
      <c r="F2767" s="21"/>
      <c r="G2767" s="21" t="n">
        <v>1</v>
      </c>
      <c r="H2767" s="21"/>
      <c r="I2767" s="21"/>
      <c r="J2767" s="21"/>
      <c r="K2767" s="22" t="n">
        <f aca="false">INDEX('Porte Honorário'!B:D,MATCH(TabJud!D2767,'Porte Honorário'!A:A,0),1)</f>
        <v>144.2</v>
      </c>
      <c r="L2767" s="22" t="n">
        <f aca="false">ROUND(C2767*K2767,2)</f>
        <v>144.2</v>
      </c>
      <c r="M2767" s="22" t="n">
        <f aca="false">IF(E2767&gt;0,ROUND(E2767*'UCO e Filme'!$A$2,2),0)</f>
        <v>0</v>
      </c>
      <c r="N2767" s="22" t="n">
        <f aca="false">IF(I2767&gt;0,ROUND(I2767*'UCO e Filme'!$A$11,2),0)</f>
        <v>0</v>
      </c>
      <c r="O2767" s="22" t="n">
        <f aca="false">ROUND(L2767+M2767+N2767,2)</f>
        <v>144.2</v>
      </c>
    </row>
    <row r="2768" customFormat="false" ht="11.25" hidden="false" customHeight="true" outlineLevel="0" collapsed="false">
      <c r="A2768" s="17" t="n">
        <v>31602223</v>
      </c>
      <c r="B2768" s="17" t="s">
        <v>2790</v>
      </c>
      <c r="C2768" s="23" t="n">
        <v>1</v>
      </c>
      <c r="D2768" s="23" t="s">
        <v>69</v>
      </c>
      <c r="E2768" s="19"/>
      <c r="F2768" s="21"/>
      <c r="G2768" s="21" t="n">
        <v>2</v>
      </c>
      <c r="H2768" s="21"/>
      <c r="I2768" s="21"/>
      <c r="J2768" s="21"/>
      <c r="K2768" s="22" t="n">
        <f aca="false">INDEX('Porte Honorário'!B:D,MATCH(TabJud!D2768,'Porte Honorário'!A:A,0),1)</f>
        <v>209.71</v>
      </c>
      <c r="L2768" s="22" t="n">
        <f aca="false">ROUND(C2768*K2768,2)</f>
        <v>209.71</v>
      </c>
      <c r="M2768" s="22" t="n">
        <f aca="false">IF(E2768&gt;0,ROUND(E2768*'UCO e Filme'!$A$2,2),0)</f>
        <v>0</v>
      </c>
      <c r="N2768" s="22" t="n">
        <f aca="false">IF(I2768&gt;0,ROUND(I2768*'UCO e Filme'!$A$11,2),0)</f>
        <v>0</v>
      </c>
      <c r="O2768" s="22" t="n">
        <f aca="false">ROUND(L2768+M2768+N2768,2)</f>
        <v>209.71</v>
      </c>
    </row>
    <row r="2769" customFormat="false" ht="11.25" hidden="false" customHeight="true" outlineLevel="0" collapsed="false">
      <c r="A2769" s="17" t="n">
        <v>31602231</v>
      </c>
      <c r="B2769" s="17" t="s">
        <v>2791</v>
      </c>
      <c r="C2769" s="23" t="n">
        <v>1</v>
      </c>
      <c r="D2769" s="25" t="n">
        <v>0</v>
      </c>
      <c r="E2769" s="19"/>
      <c r="F2769" s="21"/>
      <c r="G2769" s="21" t="n">
        <v>2</v>
      </c>
      <c r="H2769" s="21"/>
      <c r="I2769" s="21"/>
      <c r="J2769" s="21"/>
      <c r="K2769" s="22" t="n">
        <f aca="false">INDEX('Porte Honorário'!B:D,MATCH(TabJud!D2769,'Porte Honorário'!A:A,0),1)</f>
        <v>0</v>
      </c>
      <c r="L2769" s="22" t="n">
        <f aca="false">ROUND(C2769*K2769,2)</f>
        <v>0</v>
      </c>
      <c r="M2769" s="22" t="n">
        <f aca="false">IF(E2769&gt;0,ROUND(E2769*'UCO e Filme'!$A$2,2),0)</f>
        <v>0</v>
      </c>
      <c r="N2769" s="22" t="n">
        <f aca="false">IF(I2769&gt;0,ROUND(I2769*'UCO e Filme'!$A$11,2),0)</f>
        <v>0</v>
      </c>
      <c r="O2769" s="22" t="n">
        <f aca="false">ROUND(L2769+M2769+N2769,2)</f>
        <v>0</v>
      </c>
    </row>
    <row r="2770" customFormat="false" ht="11.25" hidden="false" customHeight="true" outlineLevel="0" collapsed="false">
      <c r="A2770" s="17" t="n">
        <v>31602240</v>
      </c>
      <c r="B2770" s="17" t="s">
        <v>2792</v>
      </c>
      <c r="C2770" s="23" t="n">
        <v>1</v>
      </c>
      <c r="D2770" s="25" t="n">
        <v>0</v>
      </c>
      <c r="E2770" s="19"/>
      <c r="F2770" s="21"/>
      <c r="G2770" s="21" t="n">
        <v>3</v>
      </c>
      <c r="H2770" s="21"/>
      <c r="I2770" s="21"/>
      <c r="J2770" s="21"/>
      <c r="K2770" s="22" t="n">
        <f aca="false">INDEX('Porte Honorário'!B:D,MATCH(TabJud!D2770,'Porte Honorário'!A:A,0),1)</f>
        <v>0</v>
      </c>
      <c r="L2770" s="22" t="n">
        <f aca="false">ROUND(C2770*K2770,2)</f>
        <v>0</v>
      </c>
      <c r="M2770" s="22" t="n">
        <f aca="false">IF(E2770&gt;0,ROUND(E2770*'UCO e Filme'!$A$2,2),0)</f>
        <v>0</v>
      </c>
      <c r="N2770" s="22" t="n">
        <f aca="false">IF(I2770&gt;0,ROUND(I2770*'UCO e Filme'!$A$11,2),0)</f>
        <v>0</v>
      </c>
      <c r="O2770" s="22" t="n">
        <f aca="false">ROUND(L2770+M2770+N2770,2)</f>
        <v>0</v>
      </c>
    </row>
    <row r="2771" customFormat="false" ht="11.25" hidden="false" customHeight="true" outlineLevel="0" collapsed="false">
      <c r="A2771" s="17" t="n">
        <v>31602258</v>
      </c>
      <c r="B2771" s="17" t="s">
        <v>2793</v>
      </c>
      <c r="C2771" s="23" t="n">
        <v>1</v>
      </c>
      <c r="D2771" s="25" t="n">
        <v>0</v>
      </c>
      <c r="E2771" s="19"/>
      <c r="F2771" s="21"/>
      <c r="G2771" s="21" t="n">
        <v>3</v>
      </c>
      <c r="H2771" s="21"/>
      <c r="I2771" s="21"/>
      <c r="J2771" s="21"/>
      <c r="K2771" s="22" t="n">
        <f aca="false">INDEX('Porte Honorário'!B:D,MATCH(TabJud!D2771,'Porte Honorário'!A:A,0),1)</f>
        <v>0</v>
      </c>
      <c r="L2771" s="22" t="n">
        <f aca="false">ROUND(C2771*K2771,2)</f>
        <v>0</v>
      </c>
      <c r="M2771" s="22" t="n">
        <f aca="false">IF(E2771&gt;0,ROUND(E2771*'UCO e Filme'!$A$2,2),0)</f>
        <v>0</v>
      </c>
      <c r="N2771" s="22" t="n">
        <f aca="false">IF(I2771&gt;0,ROUND(I2771*'UCO e Filme'!$A$11,2),0)</f>
        <v>0</v>
      </c>
      <c r="O2771" s="22" t="n">
        <f aca="false">ROUND(L2771+M2771+N2771,2)</f>
        <v>0</v>
      </c>
    </row>
    <row r="2772" customFormat="false" ht="11.25" hidden="false" customHeight="true" outlineLevel="0" collapsed="false">
      <c r="A2772" s="17" t="n">
        <v>31602266</v>
      </c>
      <c r="B2772" s="17" t="s">
        <v>2794</v>
      </c>
      <c r="C2772" s="23" t="n">
        <v>1</v>
      </c>
      <c r="D2772" s="25" t="n">
        <v>0</v>
      </c>
      <c r="E2772" s="19"/>
      <c r="F2772" s="21"/>
      <c r="G2772" s="21" t="n">
        <v>2</v>
      </c>
      <c r="H2772" s="21"/>
      <c r="I2772" s="21"/>
      <c r="J2772" s="21"/>
      <c r="K2772" s="22" t="n">
        <f aca="false">INDEX('Porte Honorário'!B:D,MATCH(TabJud!D2772,'Porte Honorário'!A:A,0),1)</f>
        <v>0</v>
      </c>
      <c r="L2772" s="22" t="n">
        <f aca="false">ROUND(C2772*K2772,2)</f>
        <v>0</v>
      </c>
      <c r="M2772" s="22" t="n">
        <f aca="false">IF(E2772&gt;0,ROUND(E2772*'UCO e Filme'!$A$2,2),0)</f>
        <v>0</v>
      </c>
      <c r="N2772" s="22" t="n">
        <f aca="false">IF(I2772&gt;0,ROUND(I2772*'UCO e Filme'!$A$11,2),0)</f>
        <v>0</v>
      </c>
      <c r="O2772" s="22" t="n">
        <f aca="false">ROUND(L2772+M2772+N2772,2)</f>
        <v>0</v>
      </c>
    </row>
    <row r="2773" customFormat="false" ht="11.25" hidden="false" customHeight="true" outlineLevel="0" collapsed="false">
      <c r="A2773" s="17" t="n">
        <v>31602274</v>
      </c>
      <c r="B2773" s="17" t="s">
        <v>2795</v>
      </c>
      <c r="C2773" s="23" t="n">
        <v>1</v>
      </c>
      <c r="D2773" s="25" t="n">
        <v>0</v>
      </c>
      <c r="E2773" s="19"/>
      <c r="F2773" s="21"/>
      <c r="G2773" s="21" t="n">
        <v>2</v>
      </c>
      <c r="H2773" s="21"/>
      <c r="I2773" s="21"/>
      <c r="J2773" s="21"/>
      <c r="K2773" s="22" t="n">
        <f aca="false">INDEX('Porte Honorário'!B:D,MATCH(TabJud!D2773,'Porte Honorário'!A:A,0),1)</f>
        <v>0</v>
      </c>
      <c r="L2773" s="22" t="n">
        <f aca="false">ROUND(C2773*K2773,2)</f>
        <v>0</v>
      </c>
      <c r="M2773" s="22" t="n">
        <f aca="false">IF(E2773&gt;0,ROUND(E2773*'UCO e Filme'!$A$2,2),0)</f>
        <v>0</v>
      </c>
      <c r="N2773" s="22" t="n">
        <f aca="false">IF(I2773&gt;0,ROUND(I2773*'UCO e Filme'!$A$11,2),0)</f>
        <v>0</v>
      </c>
      <c r="O2773" s="22" t="n">
        <f aca="false">ROUND(L2773+M2773+N2773,2)</f>
        <v>0</v>
      </c>
    </row>
    <row r="2774" customFormat="false" ht="11.25" hidden="false" customHeight="true" outlineLevel="0" collapsed="false">
      <c r="A2774" s="17" t="n">
        <v>31602282</v>
      </c>
      <c r="B2774" s="17" t="s">
        <v>2796</v>
      </c>
      <c r="C2774" s="23" t="n">
        <v>1</v>
      </c>
      <c r="D2774" s="25" t="n">
        <v>0</v>
      </c>
      <c r="E2774" s="19"/>
      <c r="F2774" s="21"/>
      <c r="G2774" s="21" t="n">
        <v>3</v>
      </c>
      <c r="H2774" s="21"/>
      <c r="I2774" s="21"/>
      <c r="J2774" s="21"/>
      <c r="K2774" s="22" t="n">
        <f aca="false">INDEX('Porte Honorário'!B:D,MATCH(TabJud!D2774,'Porte Honorário'!A:A,0),1)</f>
        <v>0</v>
      </c>
      <c r="L2774" s="22" t="n">
        <f aca="false">ROUND(C2774*K2774,2)</f>
        <v>0</v>
      </c>
      <c r="M2774" s="22" t="n">
        <f aca="false">IF(E2774&gt;0,ROUND(E2774*'UCO e Filme'!$A$2,2),0)</f>
        <v>0</v>
      </c>
      <c r="N2774" s="22" t="n">
        <f aca="false">IF(I2774&gt;0,ROUND(I2774*'UCO e Filme'!$A$11,2),0)</f>
        <v>0</v>
      </c>
      <c r="O2774" s="22" t="n">
        <f aca="false">ROUND(L2774+M2774+N2774,2)</f>
        <v>0</v>
      </c>
    </row>
    <row r="2775" customFormat="false" ht="11.25" hidden="false" customHeight="true" outlineLevel="0" collapsed="false">
      <c r="A2775" s="17" t="n">
        <v>31602290</v>
      </c>
      <c r="B2775" s="17" t="s">
        <v>2797</v>
      </c>
      <c r="C2775" s="23" t="n">
        <v>1</v>
      </c>
      <c r="D2775" s="25" t="n">
        <v>0</v>
      </c>
      <c r="E2775" s="19"/>
      <c r="F2775" s="21"/>
      <c r="G2775" s="21" t="n">
        <v>3</v>
      </c>
      <c r="H2775" s="21"/>
      <c r="I2775" s="21"/>
      <c r="J2775" s="21"/>
      <c r="K2775" s="22" t="n">
        <f aca="false">INDEX('Porte Honorário'!B:D,MATCH(TabJud!D2775,'Porte Honorário'!A:A,0),1)</f>
        <v>0</v>
      </c>
      <c r="L2775" s="22" t="n">
        <f aca="false">ROUND(C2775*K2775,2)</f>
        <v>0</v>
      </c>
      <c r="M2775" s="22" t="n">
        <f aca="false">IF(E2775&gt;0,ROUND(E2775*'UCO e Filme'!$A$2,2),0)</f>
        <v>0</v>
      </c>
      <c r="N2775" s="22" t="n">
        <f aca="false">IF(I2775&gt;0,ROUND(I2775*'UCO e Filme'!$A$11,2),0)</f>
        <v>0</v>
      </c>
      <c r="O2775" s="22" t="n">
        <f aca="false">ROUND(L2775+M2775+N2775,2)</f>
        <v>0</v>
      </c>
    </row>
    <row r="2776" customFormat="false" ht="22.5" hidden="false" customHeight="true" outlineLevel="0" collapsed="false">
      <c r="A2776" s="17" t="n">
        <v>31602304</v>
      </c>
      <c r="B2776" s="17" t="s">
        <v>2798</v>
      </c>
      <c r="C2776" s="23" t="n">
        <v>1</v>
      </c>
      <c r="D2776" s="25" t="n">
        <v>0</v>
      </c>
      <c r="E2776" s="19"/>
      <c r="F2776" s="21"/>
      <c r="G2776" s="21" t="n">
        <v>1</v>
      </c>
      <c r="H2776" s="21"/>
      <c r="I2776" s="21"/>
      <c r="J2776" s="21"/>
      <c r="K2776" s="22" t="n">
        <f aca="false">INDEX('Porte Honorário'!B:D,MATCH(TabJud!D2776,'Porte Honorário'!A:A,0),1)</f>
        <v>0</v>
      </c>
      <c r="L2776" s="22" t="n">
        <f aca="false">ROUND(C2776*K2776,2)</f>
        <v>0</v>
      </c>
      <c r="M2776" s="22" t="n">
        <f aca="false">IF(E2776&gt;0,ROUND(E2776*'UCO e Filme'!$A$2,2),0)</f>
        <v>0</v>
      </c>
      <c r="N2776" s="22" t="n">
        <f aca="false">IF(I2776&gt;0,ROUND(I2776*'UCO e Filme'!$A$11,2),0)</f>
        <v>0</v>
      </c>
      <c r="O2776" s="22" t="n">
        <f aca="false">ROUND(L2776+M2776+N2776,2)</f>
        <v>0</v>
      </c>
    </row>
    <row r="2777" customFormat="false" ht="11.25" hidden="false" customHeight="true" outlineLevel="0" collapsed="false">
      <c r="A2777" s="17" t="n">
        <v>31602312</v>
      </c>
      <c r="B2777" s="17" t="s">
        <v>2799</v>
      </c>
      <c r="C2777" s="23" t="n">
        <v>1</v>
      </c>
      <c r="D2777" s="25" t="n">
        <v>0</v>
      </c>
      <c r="E2777" s="19"/>
      <c r="F2777" s="21"/>
      <c r="G2777" s="21" t="n">
        <v>1</v>
      </c>
      <c r="H2777" s="21"/>
      <c r="I2777" s="21"/>
      <c r="J2777" s="21"/>
      <c r="K2777" s="22" t="n">
        <f aca="false">INDEX('Porte Honorário'!B:D,MATCH(TabJud!D2777,'Porte Honorário'!A:A,0),1)</f>
        <v>0</v>
      </c>
      <c r="L2777" s="22" t="n">
        <f aca="false">ROUND(C2777*K2777,2)</f>
        <v>0</v>
      </c>
      <c r="M2777" s="22" t="n">
        <f aca="false">IF(E2777&gt;0,ROUND(E2777*'UCO e Filme'!$A$2,2),0)</f>
        <v>0</v>
      </c>
      <c r="N2777" s="22" t="n">
        <f aca="false">IF(I2777&gt;0,ROUND(I2777*'UCO e Filme'!$A$11,2),0)</f>
        <v>0</v>
      </c>
      <c r="O2777" s="22" t="n">
        <f aca="false">ROUND(L2777+M2777+N2777,2)</f>
        <v>0</v>
      </c>
    </row>
    <row r="2778" customFormat="false" ht="11.25" hidden="false" customHeight="true" outlineLevel="0" collapsed="false">
      <c r="A2778" s="17" t="n">
        <v>31602320</v>
      </c>
      <c r="B2778" s="17" t="s">
        <v>2800</v>
      </c>
      <c r="C2778" s="23" t="n">
        <v>1</v>
      </c>
      <c r="D2778" s="25" t="n">
        <v>0</v>
      </c>
      <c r="E2778" s="19"/>
      <c r="F2778" s="21"/>
      <c r="G2778" s="21" t="n">
        <v>2</v>
      </c>
      <c r="H2778" s="21"/>
      <c r="I2778" s="21"/>
      <c r="J2778" s="21"/>
      <c r="K2778" s="22" t="n">
        <f aca="false">INDEX('Porte Honorário'!B:D,MATCH(TabJud!D2778,'Porte Honorário'!A:A,0),1)</f>
        <v>0</v>
      </c>
      <c r="L2778" s="22" t="n">
        <f aca="false">ROUND(C2778*K2778,2)</f>
        <v>0</v>
      </c>
      <c r="M2778" s="22" t="n">
        <f aca="false">IF(E2778&gt;0,ROUND(E2778*'UCO e Filme'!$A$2,2),0)</f>
        <v>0</v>
      </c>
      <c r="N2778" s="22" t="n">
        <f aca="false">IF(I2778&gt;0,ROUND(I2778*'UCO e Filme'!$A$11,2),0)</f>
        <v>0</v>
      </c>
      <c r="O2778" s="22" t="n">
        <f aca="false">ROUND(L2778+M2778+N2778,2)</f>
        <v>0</v>
      </c>
    </row>
    <row r="2779" customFormat="false" ht="22.5" hidden="false" customHeight="true" outlineLevel="0" collapsed="false">
      <c r="A2779" s="17" t="n">
        <v>31602339</v>
      </c>
      <c r="B2779" s="17" t="s">
        <v>2801</v>
      </c>
      <c r="C2779" s="23" t="n">
        <v>1</v>
      </c>
      <c r="D2779" s="23" t="s">
        <v>69</v>
      </c>
      <c r="E2779" s="19"/>
      <c r="F2779" s="21"/>
      <c r="G2779" s="21" t="n">
        <v>2</v>
      </c>
      <c r="H2779" s="21"/>
      <c r="I2779" s="21"/>
      <c r="J2779" s="21"/>
      <c r="K2779" s="22" t="n">
        <f aca="false">INDEX('Porte Honorário'!B:D,MATCH(TabJud!D2779,'Porte Honorário'!A:A,0),1)</f>
        <v>209.71</v>
      </c>
      <c r="L2779" s="22" t="n">
        <f aca="false">ROUND(C2779*K2779,2)</f>
        <v>209.71</v>
      </c>
      <c r="M2779" s="22" t="n">
        <f aca="false">IF(E2779&gt;0,ROUND(E2779*'UCO e Filme'!$A$2,2),0)</f>
        <v>0</v>
      </c>
      <c r="N2779" s="22" t="n">
        <f aca="false">IF(I2779&gt;0,ROUND(I2779*'UCO e Filme'!$A$11,2),0)</f>
        <v>0</v>
      </c>
      <c r="O2779" s="22" t="n">
        <f aca="false">ROUND(L2779+M2779+N2779,2)</f>
        <v>209.71</v>
      </c>
    </row>
    <row r="2780" customFormat="false" ht="14.45" hidden="false" customHeight="true" outlineLevel="0" collapsed="false">
      <c r="A2780" s="15" t="s">
        <v>2802</v>
      </c>
      <c r="B2780" s="15"/>
      <c r="C2780" s="15"/>
      <c r="D2780" s="15"/>
      <c r="E2780" s="15"/>
      <c r="F2780" s="15"/>
      <c r="G2780" s="15"/>
      <c r="H2780" s="15"/>
      <c r="I2780" s="15"/>
      <c r="J2780" s="15"/>
      <c r="K2780" s="15"/>
      <c r="L2780" s="15"/>
      <c r="M2780" s="15"/>
      <c r="N2780" s="15"/>
      <c r="O2780" s="15"/>
    </row>
    <row r="2781" customFormat="false" ht="22.5" hidden="false" customHeight="true" outlineLevel="0" collapsed="false">
      <c r="A2781" s="15" t="s">
        <v>2803</v>
      </c>
      <c r="B2781" s="15"/>
      <c r="C2781" s="15"/>
      <c r="D2781" s="15"/>
      <c r="E2781" s="15"/>
      <c r="F2781" s="15"/>
      <c r="G2781" s="15"/>
      <c r="H2781" s="15"/>
      <c r="I2781" s="15"/>
      <c r="J2781" s="15"/>
      <c r="K2781" s="15"/>
      <c r="L2781" s="15"/>
      <c r="M2781" s="15"/>
      <c r="N2781" s="15"/>
      <c r="O2781" s="15"/>
    </row>
    <row r="2782" customFormat="false" ht="22.5" hidden="false" customHeight="true" outlineLevel="0" collapsed="false">
      <c r="A2782" s="15" t="s">
        <v>2804</v>
      </c>
      <c r="B2782" s="15"/>
      <c r="C2782" s="15"/>
      <c r="D2782" s="15"/>
      <c r="E2782" s="15"/>
      <c r="F2782" s="15"/>
      <c r="G2782" s="15"/>
      <c r="H2782" s="15"/>
      <c r="I2782" s="15"/>
      <c r="J2782" s="15"/>
      <c r="K2782" s="15"/>
      <c r="L2782" s="15"/>
      <c r="M2782" s="15"/>
      <c r="N2782" s="15"/>
      <c r="O2782" s="15"/>
    </row>
    <row r="2783" customFormat="false" ht="22.5" hidden="false" customHeight="true" outlineLevel="0" collapsed="false">
      <c r="A2783" s="15" t="s">
        <v>2805</v>
      </c>
      <c r="B2783" s="15"/>
      <c r="C2783" s="15"/>
      <c r="D2783" s="15"/>
      <c r="E2783" s="15"/>
      <c r="F2783" s="15"/>
      <c r="G2783" s="15"/>
      <c r="H2783" s="15"/>
      <c r="I2783" s="15"/>
      <c r="J2783" s="15"/>
      <c r="K2783" s="15"/>
      <c r="L2783" s="15"/>
      <c r="M2783" s="15"/>
      <c r="N2783" s="15"/>
      <c r="O2783" s="15"/>
    </row>
    <row r="2784" customFormat="false" ht="22.5" hidden="false" customHeight="true" outlineLevel="0" collapsed="false">
      <c r="A2784" s="15" t="s">
        <v>2806</v>
      </c>
      <c r="B2784" s="15"/>
      <c r="C2784" s="15"/>
      <c r="D2784" s="15"/>
      <c r="E2784" s="15"/>
      <c r="F2784" s="15"/>
      <c r="G2784" s="15"/>
      <c r="H2784" s="15"/>
      <c r="I2784" s="15"/>
      <c r="J2784" s="15"/>
      <c r="K2784" s="15"/>
      <c r="L2784" s="15"/>
      <c r="M2784" s="15"/>
      <c r="N2784" s="15"/>
      <c r="O2784" s="15"/>
    </row>
    <row r="2785" customFormat="false" ht="22.5" hidden="false" customHeight="true" outlineLevel="0" collapsed="false">
      <c r="A2785" s="15" t="s">
        <v>2807</v>
      </c>
      <c r="B2785" s="15"/>
      <c r="C2785" s="15"/>
      <c r="D2785" s="15"/>
      <c r="E2785" s="15"/>
      <c r="F2785" s="15"/>
      <c r="G2785" s="15"/>
      <c r="H2785" s="15"/>
      <c r="I2785" s="15"/>
      <c r="J2785" s="15"/>
      <c r="K2785" s="15"/>
      <c r="L2785" s="15"/>
      <c r="M2785" s="15"/>
      <c r="N2785" s="15"/>
      <c r="O2785" s="15"/>
    </row>
    <row r="2786" customFormat="false" ht="22.5" hidden="false" customHeight="true" outlineLevel="0" collapsed="false">
      <c r="A2786" s="22"/>
      <c r="B2786" s="22"/>
      <c r="C2786" s="22"/>
      <c r="D2786" s="22"/>
      <c r="E2786" s="22"/>
      <c r="F2786" s="22"/>
      <c r="G2786" s="22"/>
      <c r="H2786" s="22"/>
      <c r="I2786" s="22"/>
      <c r="J2786" s="22"/>
      <c r="K2786" s="22"/>
      <c r="L2786" s="22"/>
      <c r="M2786" s="22"/>
      <c r="N2786" s="22"/>
      <c r="O2786" s="22"/>
    </row>
    <row r="2787" customFormat="false" ht="22.5" hidden="false" customHeight="true" outlineLevel="0" collapsed="false">
      <c r="A2787" s="22"/>
      <c r="B2787" s="22"/>
      <c r="C2787" s="22"/>
      <c r="D2787" s="22"/>
      <c r="E2787" s="22"/>
      <c r="F2787" s="22"/>
      <c r="G2787" s="22"/>
      <c r="H2787" s="22"/>
      <c r="I2787" s="22"/>
      <c r="J2787" s="22"/>
      <c r="K2787" s="22"/>
      <c r="L2787" s="22"/>
      <c r="M2787" s="22"/>
      <c r="N2787" s="22"/>
      <c r="O2787" s="22"/>
    </row>
    <row r="2788" customFormat="false" ht="22.5" hidden="false" customHeight="true" outlineLevel="0" collapsed="false">
      <c r="A2788" s="22"/>
      <c r="B2788" s="22"/>
      <c r="C2788" s="22"/>
      <c r="D2788" s="22"/>
      <c r="E2788" s="22"/>
      <c r="F2788" s="22"/>
      <c r="G2788" s="22"/>
      <c r="H2788" s="22"/>
      <c r="I2788" s="22"/>
      <c r="J2788" s="22"/>
      <c r="K2788" s="22"/>
      <c r="L2788" s="22"/>
      <c r="M2788" s="22"/>
      <c r="N2788" s="22"/>
      <c r="O2788" s="22"/>
    </row>
    <row r="2789" customFormat="false" ht="22.5" hidden="false" customHeight="true" outlineLevel="0" collapsed="false">
      <c r="A2789" s="22"/>
      <c r="B2789" s="22"/>
      <c r="C2789" s="22"/>
      <c r="D2789" s="22"/>
      <c r="E2789" s="22"/>
      <c r="F2789" s="22"/>
      <c r="G2789" s="22"/>
      <c r="H2789" s="22"/>
      <c r="I2789" s="22"/>
      <c r="J2789" s="22"/>
      <c r="K2789" s="22"/>
      <c r="L2789" s="22"/>
      <c r="M2789" s="22"/>
      <c r="N2789" s="22"/>
      <c r="O2789" s="22"/>
    </row>
    <row r="2790" customFormat="false" ht="22.5" hidden="false" customHeight="true" outlineLevel="0" collapsed="false">
      <c r="A2790" s="22"/>
      <c r="B2790" s="22"/>
      <c r="C2790" s="22"/>
      <c r="D2790" s="22"/>
      <c r="E2790" s="22"/>
      <c r="F2790" s="22"/>
      <c r="G2790" s="22"/>
      <c r="H2790" s="22"/>
      <c r="I2790" s="22"/>
      <c r="J2790" s="22"/>
      <c r="K2790" s="22"/>
      <c r="L2790" s="22"/>
      <c r="M2790" s="22"/>
      <c r="N2790" s="22"/>
      <c r="O2790" s="22"/>
    </row>
    <row r="2791" customFormat="false" ht="22.5" hidden="false" customHeight="true" outlineLevel="0" collapsed="false">
      <c r="A2791" s="22"/>
      <c r="B2791" s="22"/>
      <c r="C2791" s="22"/>
      <c r="D2791" s="22"/>
      <c r="E2791" s="22"/>
      <c r="F2791" s="22"/>
      <c r="G2791" s="22"/>
      <c r="H2791" s="22"/>
      <c r="I2791" s="22"/>
      <c r="J2791" s="22"/>
      <c r="K2791" s="22"/>
      <c r="L2791" s="22"/>
      <c r="M2791" s="22"/>
      <c r="N2791" s="22"/>
      <c r="O2791" s="22"/>
    </row>
    <row r="2792" customFormat="false" ht="22.5" hidden="false" customHeight="true" outlineLevel="0" collapsed="false">
      <c r="A2792" s="22"/>
      <c r="B2792" s="22"/>
      <c r="C2792" s="22"/>
      <c r="D2792" s="22"/>
      <c r="E2792" s="22"/>
      <c r="F2792" s="22"/>
      <c r="G2792" s="22"/>
      <c r="H2792" s="22"/>
      <c r="I2792" s="22"/>
      <c r="J2792" s="22"/>
      <c r="K2792" s="22"/>
      <c r="L2792" s="22"/>
      <c r="M2792" s="22"/>
      <c r="N2792" s="22"/>
      <c r="O2792" s="22"/>
    </row>
    <row r="2793" customFormat="false" ht="22.5" hidden="false" customHeight="true" outlineLevel="0" collapsed="false">
      <c r="A2793" s="22"/>
      <c r="B2793" s="22"/>
      <c r="C2793" s="22"/>
      <c r="D2793" s="22"/>
      <c r="E2793" s="22"/>
      <c r="F2793" s="22"/>
      <c r="G2793" s="22"/>
      <c r="H2793" s="22"/>
      <c r="I2793" s="22"/>
      <c r="J2793" s="22"/>
      <c r="K2793" s="22"/>
      <c r="L2793" s="22"/>
      <c r="M2793" s="22"/>
      <c r="N2793" s="22"/>
      <c r="O2793" s="22"/>
    </row>
    <row r="2794" customFormat="false" ht="22.5" hidden="false" customHeight="true" outlineLevel="0" collapsed="false">
      <c r="A2794" s="15" t="s">
        <v>2808</v>
      </c>
      <c r="B2794" s="15"/>
      <c r="C2794" s="15"/>
      <c r="D2794" s="15"/>
      <c r="E2794" s="15"/>
      <c r="F2794" s="15"/>
      <c r="G2794" s="15"/>
      <c r="H2794" s="15"/>
      <c r="I2794" s="15"/>
      <c r="J2794" s="15"/>
      <c r="K2794" s="15"/>
      <c r="L2794" s="15"/>
      <c r="M2794" s="15"/>
      <c r="N2794" s="15"/>
      <c r="O2794" s="15"/>
    </row>
    <row r="2795" customFormat="false" ht="22.5" hidden="false" customHeight="true" outlineLevel="0" collapsed="false">
      <c r="A2795" s="15" t="s">
        <v>2809</v>
      </c>
      <c r="B2795" s="15"/>
      <c r="C2795" s="15"/>
      <c r="D2795" s="15"/>
      <c r="E2795" s="15"/>
      <c r="F2795" s="15"/>
      <c r="G2795" s="15"/>
      <c r="H2795" s="15"/>
      <c r="I2795" s="15"/>
      <c r="J2795" s="15"/>
      <c r="K2795" s="15"/>
      <c r="L2795" s="15"/>
      <c r="M2795" s="15"/>
      <c r="N2795" s="15"/>
      <c r="O2795" s="15"/>
    </row>
    <row r="2796" customFormat="false" ht="22.5" hidden="false" customHeight="true" outlineLevel="0" collapsed="false">
      <c r="A2796" s="15" t="s">
        <v>2810</v>
      </c>
      <c r="B2796" s="15"/>
      <c r="C2796" s="15"/>
      <c r="D2796" s="15"/>
      <c r="E2796" s="15"/>
      <c r="F2796" s="15"/>
      <c r="G2796" s="15"/>
      <c r="H2796" s="15"/>
      <c r="I2796" s="15"/>
      <c r="J2796" s="15"/>
      <c r="K2796" s="15"/>
      <c r="L2796" s="15"/>
      <c r="M2796" s="15"/>
      <c r="N2796" s="15"/>
      <c r="O2796" s="15"/>
    </row>
    <row r="2797" customFormat="false" ht="22.5" hidden="false" customHeight="true" outlineLevel="0" collapsed="false">
      <c r="A2797" s="15" t="s">
        <v>2811</v>
      </c>
      <c r="B2797" s="15"/>
      <c r="C2797" s="15"/>
      <c r="D2797" s="15"/>
      <c r="E2797" s="15"/>
      <c r="F2797" s="15"/>
      <c r="G2797" s="15"/>
      <c r="H2797" s="15"/>
      <c r="I2797" s="15"/>
      <c r="J2797" s="15"/>
      <c r="K2797" s="15"/>
      <c r="L2797" s="15"/>
      <c r="M2797" s="15"/>
      <c r="N2797" s="15"/>
      <c r="O2797" s="15"/>
    </row>
    <row r="2798" customFormat="false" ht="22.5" hidden="false" customHeight="true" outlineLevel="0" collapsed="false">
      <c r="A2798" s="15" t="s">
        <v>2812</v>
      </c>
      <c r="B2798" s="15"/>
      <c r="C2798" s="15"/>
      <c r="D2798" s="15"/>
      <c r="E2798" s="15"/>
      <c r="F2798" s="15"/>
      <c r="G2798" s="15"/>
      <c r="H2798" s="15"/>
      <c r="I2798" s="15"/>
      <c r="J2798" s="15"/>
      <c r="K2798" s="15"/>
      <c r="L2798" s="15"/>
      <c r="M2798" s="15"/>
      <c r="N2798" s="15"/>
      <c r="O2798" s="15"/>
    </row>
    <row r="2799" customFormat="false" ht="22.5" hidden="false" customHeight="true" outlineLevel="0" collapsed="false">
      <c r="A2799" s="15" t="s">
        <v>2813</v>
      </c>
      <c r="B2799" s="15"/>
      <c r="C2799" s="15"/>
      <c r="D2799" s="15"/>
      <c r="E2799" s="15"/>
      <c r="F2799" s="15"/>
      <c r="G2799" s="15"/>
      <c r="H2799" s="15"/>
      <c r="I2799" s="15"/>
      <c r="J2799" s="15"/>
      <c r="K2799" s="15"/>
      <c r="L2799" s="15"/>
      <c r="M2799" s="15"/>
      <c r="N2799" s="15"/>
      <c r="O2799" s="15"/>
    </row>
    <row r="2800" customFormat="false" ht="37.5" hidden="false" customHeight="true" outlineLevel="0" collapsed="false">
      <c r="A2800" s="15" t="s">
        <v>2814</v>
      </c>
      <c r="B2800" s="15"/>
      <c r="C2800" s="15"/>
      <c r="D2800" s="15"/>
      <c r="E2800" s="15"/>
      <c r="F2800" s="15"/>
      <c r="G2800" s="15"/>
      <c r="H2800" s="15"/>
      <c r="I2800" s="15"/>
      <c r="J2800" s="15"/>
      <c r="K2800" s="15"/>
      <c r="L2800" s="15"/>
      <c r="M2800" s="15"/>
      <c r="N2800" s="15"/>
      <c r="O2800" s="15"/>
    </row>
    <row r="2801" customFormat="false" ht="22.5" hidden="false" customHeight="true" outlineLevel="0" collapsed="false">
      <c r="A2801" s="15" t="s">
        <v>2815</v>
      </c>
      <c r="B2801" s="15"/>
      <c r="C2801" s="15"/>
      <c r="D2801" s="15"/>
      <c r="E2801" s="15"/>
      <c r="F2801" s="15"/>
      <c r="G2801" s="15"/>
      <c r="H2801" s="15"/>
      <c r="I2801" s="15"/>
      <c r="J2801" s="15"/>
      <c r="K2801" s="15"/>
      <c r="L2801" s="15"/>
      <c r="M2801" s="15"/>
      <c r="N2801" s="15"/>
      <c r="O2801" s="15"/>
    </row>
    <row r="2802" customFormat="false" ht="22.5" hidden="false" customHeight="true" outlineLevel="0" collapsed="false">
      <c r="A2802" s="15" t="s">
        <v>2816</v>
      </c>
      <c r="B2802" s="15"/>
      <c r="C2802" s="15"/>
      <c r="D2802" s="15"/>
      <c r="E2802" s="15"/>
      <c r="F2802" s="15"/>
      <c r="G2802" s="15"/>
      <c r="H2802" s="15"/>
      <c r="I2802" s="15"/>
      <c r="J2802" s="15"/>
      <c r="K2802" s="15"/>
      <c r="L2802" s="15"/>
      <c r="M2802" s="15"/>
      <c r="N2802" s="15"/>
      <c r="O2802" s="15"/>
    </row>
    <row r="2803" customFormat="false" ht="22.5" hidden="false" customHeight="true" outlineLevel="0" collapsed="false">
      <c r="A2803" s="15" t="s">
        <v>2817</v>
      </c>
      <c r="B2803" s="15"/>
      <c r="C2803" s="15"/>
      <c r="D2803" s="15"/>
      <c r="E2803" s="15"/>
      <c r="F2803" s="15"/>
      <c r="G2803" s="15"/>
      <c r="H2803" s="15"/>
      <c r="I2803" s="15"/>
      <c r="J2803" s="15"/>
      <c r="K2803" s="15"/>
      <c r="L2803" s="15"/>
      <c r="M2803" s="15"/>
      <c r="N2803" s="15"/>
      <c r="O2803" s="15"/>
    </row>
    <row r="2804" customFormat="false" ht="22.5" hidden="false" customHeight="true" outlineLevel="0" collapsed="false">
      <c r="A2804" s="15" t="s">
        <v>2818</v>
      </c>
      <c r="B2804" s="15"/>
      <c r="C2804" s="15"/>
      <c r="D2804" s="15"/>
      <c r="E2804" s="15"/>
      <c r="F2804" s="15"/>
      <c r="G2804" s="15"/>
      <c r="H2804" s="15"/>
      <c r="I2804" s="15"/>
      <c r="J2804" s="15"/>
      <c r="K2804" s="15"/>
      <c r="L2804" s="15"/>
      <c r="M2804" s="15"/>
      <c r="N2804" s="15"/>
      <c r="O2804" s="15"/>
    </row>
    <row r="2805" customFormat="false" ht="38.45" hidden="false" customHeight="true" outlineLevel="0" collapsed="false">
      <c r="A2805" s="9" t="s">
        <v>2819</v>
      </c>
      <c r="B2805" s="9"/>
      <c r="C2805" s="9"/>
      <c r="D2805" s="9"/>
      <c r="E2805" s="9"/>
      <c r="F2805" s="9"/>
      <c r="G2805" s="9"/>
      <c r="H2805" s="9"/>
      <c r="I2805" s="9"/>
      <c r="J2805" s="9"/>
      <c r="K2805" s="9"/>
      <c r="L2805" s="9"/>
      <c r="M2805" s="9"/>
      <c r="N2805" s="9"/>
      <c r="O2805" s="9"/>
    </row>
    <row r="2806" customFormat="false" ht="33" hidden="false" customHeight="true" outlineLevel="0" collapsed="false">
      <c r="A2806" s="14" t="s">
        <v>2820</v>
      </c>
      <c r="B2806" s="14"/>
      <c r="C2806" s="14"/>
      <c r="D2806" s="14"/>
      <c r="E2806" s="14"/>
      <c r="F2806" s="14"/>
      <c r="G2806" s="14"/>
      <c r="H2806" s="14"/>
      <c r="I2806" s="14"/>
      <c r="J2806" s="14"/>
      <c r="K2806" s="14"/>
      <c r="L2806" s="14"/>
      <c r="M2806" s="14"/>
      <c r="N2806" s="14"/>
      <c r="O2806" s="14"/>
    </row>
    <row r="2807" customFormat="false" ht="27.75" hidden="false" customHeight="true" outlineLevel="0" collapsed="false">
      <c r="A2807" s="17" t="n">
        <v>40101010</v>
      </c>
      <c r="B2807" s="17" t="s">
        <v>2821</v>
      </c>
      <c r="C2807" s="23" t="n">
        <v>1</v>
      </c>
      <c r="D2807" s="23" t="s">
        <v>138</v>
      </c>
      <c r="E2807" s="19" t="n">
        <v>0.75</v>
      </c>
      <c r="F2807" s="21"/>
      <c r="G2807" s="21"/>
      <c r="H2807" s="21"/>
      <c r="I2807" s="21"/>
      <c r="J2807" s="21"/>
      <c r="K2807" s="22" t="n">
        <f aca="false">INDEX('Porte Honorário'!B:D,MATCH(TabJud!D2807,'Porte Honorário'!A:A,0),1)</f>
        <v>32.78</v>
      </c>
      <c r="L2807" s="22" t="n">
        <f aca="false">ROUND(C2807*K2807,2)</f>
        <v>32.78</v>
      </c>
      <c r="M2807" s="22" t="n">
        <f aca="false">IF(E2807&gt;0,ROUND(E2807*'UCO e Filme'!$A$2,2),0)</f>
        <v>14.15</v>
      </c>
      <c r="N2807" s="22" t="n">
        <f aca="false">IF(I2807&gt;0,ROUND(I2807*'UCO e Filme'!$A$11,2),0)</f>
        <v>0</v>
      </c>
      <c r="O2807" s="22" t="n">
        <f aca="false">ROUND(L2807+M2807+N2807,2)</f>
        <v>46.93</v>
      </c>
    </row>
    <row r="2808" customFormat="false" ht="11.25" hidden="false" customHeight="true" outlineLevel="0" collapsed="false">
      <c r="A2808" s="17" t="n">
        <v>40101029</v>
      </c>
      <c r="B2808" s="17" t="s">
        <v>2822</v>
      </c>
      <c r="C2808" s="23" t="n">
        <v>1</v>
      </c>
      <c r="D2808" s="23" t="s">
        <v>138</v>
      </c>
      <c r="E2808" s="19" t="n">
        <v>1.84</v>
      </c>
      <c r="F2808" s="21"/>
      <c r="G2808" s="21"/>
      <c r="H2808" s="21"/>
      <c r="I2808" s="21"/>
      <c r="J2808" s="21"/>
      <c r="K2808" s="22" t="n">
        <f aca="false">INDEX('Porte Honorário'!B:D,MATCH(TabJud!D2808,'Porte Honorário'!A:A,0),1)</f>
        <v>32.78</v>
      </c>
      <c r="L2808" s="22" t="n">
        <f aca="false">ROUND(C2808*K2808,2)</f>
        <v>32.78</v>
      </c>
      <c r="M2808" s="22" t="n">
        <f aca="false">IF(E2808&gt;0,ROUND(E2808*'UCO e Filme'!$A$2,2),0)</f>
        <v>34.7</v>
      </c>
      <c r="N2808" s="22" t="n">
        <f aca="false">IF(I2808&gt;0,ROUND(I2808*'UCO e Filme'!$A$11,2),0)</f>
        <v>0</v>
      </c>
      <c r="O2808" s="22" t="n">
        <f aca="false">ROUND(L2808+M2808+N2808,2)</f>
        <v>67.48</v>
      </c>
    </row>
    <row r="2809" customFormat="false" ht="11.25" hidden="false" customHeight="true" outlineLevel="0" collapsed="false">
      <c r="A2809" s="17" t="n">
        <v>40101037</v>
      </c>
      <c r="B2809" s="17" t="s">
        <v>2823</v>
      </c>
      <c r="C2809" s="23" t="n">
        <v>1</v>
      </c>
      <c r="D2809" s="23" t="s">
        <v>64</v>
      </c>
      <c r="E2809" s="19" t="n">
        <v>8.87</v>
      </c>
      <c r="F2809" s="21"/>
      <c r="G2809" s="21"/>
      <c r="H2809" s="21"/>
      <c r="I2809" s="21"/>
      <c r="J2809" s="21"/>
      <c r="K2809" s="22" t="n">
        <f aca="false">INDEX('Porte Honorário'!B:D,MATCH(TabJud!D2809,'Porte Honorário'!A:A,0),1)</f>
        <v>65.56</v>
      </c>
      <c r="L2809" s="22" t="n">
        <f aca="false">ROUND(C2809*K2809,2)</f>
        <v>65.56</v>
      </c>
      <c r="M2809" s="22" t="n">
        <f aca="false">IF(E2809&gt;0,ROUND(E2809*'UCO e Filme'!$A$2,2),0)</f>
        <v>167.29</v>
      </c>
      <c r="N2809" s="22" t="n">
        <f aca="false">IF(I2809&gt;0,ROUND(I2809*'UCO e Filme'!$A$11,2),0)</f>
        <v>0</v>
      </c>
      <c r="O2809" s="22" t="n">
        <f aca="false">ROUND(L2809+M2809+N2809,2)</f>
        <v>232.85</v>
      </c>
    </row>
    <row r="2810" customFormat="false" ht="22.5" hidden="false" customHeight="true" outlineLevel="0" collapsed="false">
      <c r="A2810" s="17" t="n">
        <v>40101045</v>
      </c>
      <c r="B2810" s="17" t="s">
        <v>2824</v>
      </c>
      <c r="C2810" s="23" t="n">
        <v>1</v>
      </c>
      <c r="D2810" s="23" t="s">
        <v>64</v>
      </c>
      <c r="E2810" s="19" t="n">
        <v>7.16</v>
      </c>
      <c r="F2810" s="21"/>
      <c r="G2810" s="21"/>
      <c r="H2810" s="21"/>
      <c r="I2810" s="21"/>
      <c r="J2810" s="21"/>
      <c r="K2810" s="22" t="n">
        <f aca="false">INDEX('Porte Honorário'!B:D,MATCH(TabJud!D2810,'Porte Honorário'!A:A,0),1)</f>
        <v>65.56</v>
      </c>
      <c r="L2810" s="22" t="n">
        <f aca="false">ROUND(C2810*K2810,2)</f>
        <v>65.56</v>
      </c>
      <c r="M2810" s="22" t="n">
        <f aca="false">IF(E2810&gt;0,ROUND(E2810*'UCO e Filme'!$A$2,2),0)</f>
        <v>135.04</v>
      </c>
      <c r="N2810" s="22" t="n">
        <f aca="false">IF(I2810&gt;0,ROUND(I2810*'UCO e Filme'!$A$11,2),0)</f>
        <v>0</v>
      </c>
      <c r="O2810" s="22" t="n">
        <f aca="false">ROUND(L2810+M2810+N2810,2)</f>
        <v>200.6</v>
      </c>
    </row>
    <row r="2811" customFormat="false" ht="22.5" hidden="false" customHeight="true" outlineLevel="0" collapsed="false">
      <c r="A2811" s="17" t="n">
        <v>40101061</v>
      </c>
      <c r="B2811" s="17" t="s">
        <v>2825</v>
      </c>
      <c r="C2811" s="23" t="n">
        <v>1</v>
      </c>
      <c r="D2811" s="23" t="s">
        <v>103</v>
      </c>
      <c r="E2811" s="19" t="n">
        <v>11</v>
      </c>
      <c r="F2811" s="21"/>
      <c r="G2811" s="21"/>
      <c r="H2811" s="21"/>
      <c r="I2811" s="21"/>
      <c r="J2811" s="21"/>
      <c r="K2811" s="22" t="n">
        <f aca="false">INDEX('Porte Honorário'!B:D,MATCH(TabJud!D2811,'Porte Honorário'!A:A,0),1)</f>
        <v>183.5</v>
      </c>
      <c r="L2811" s="22" t="n">
        <f aca="false">ROUND(C2811*K2811,2)</f>
        <v>183.5</v>
      </c>
      <c r="M2811" s="22" t="n">
        <f aca="false">IF(E2811&gt;0,ROUND(E2811*'UCO e Filme'!$A$2,2),0)</f>
        <v>207.46</v>
      </c>
      <c r="N2811" s="22" t="n">
        <f aca="false">IF(I2811&gt;0,ROUND(I2811*'UCO e Filme'!$A$11,2),0)</f>
        <v>0</v>
      </c>
      <c r="O2811" s="22" t="n">
        <f aca="false">ROUND(L2811+M2811+N2811,2)</f>
        <v>390.96</v>
      </c>
    </row>
    <row r="2812" customFormat="false" ht="30.95" hidden="false" customHeight="true" outlineLevel="0" collapsed="false">
      <c r="A2812" s="14" t="s">
        <v>2826</v>
      </c>
      <c r="B2812" s="14"/>
      <c r="C2812" s="14"/>
      <c r="D2812" s="14"/>
      <c r="E2812" s="14"/>
      <c r="F2812" s="14"/>
      <c r="G2812" s="14"/>
      <c r="H2812" s="14"/>
      <c r="I2812" s="14"/>
      <c r="J2812" s="14"/>
      <c r="K2812" s="14"/>
      <c r="L2812" s="14"/>
      <c r="M2812" s="14"/>
      <c r="N2812" s="14"/>
      <c r="O2812" s="14"/>
    </row>
    <row r="2813" customFormat="false" ht="31.5" hidden="false" customHeight="true" outlineLevel="0" collapsed="false">
      <c r="A2813" s="17" t="n">
        <v>40102017</v>
      </c>
      <c r="B2813" s="17" t="s">
        <v>2827</v>
      </c>
      <c r="C2813" s="23" t="n">
        <v>1</v>
      </c>
      <c r="D2813" s="23" t="s">
        <v>73</v>
      </c>
      <c r="E2813" s="19" t="n">
        <v>10.62</v>
      </c>
      <c r="F2813" s="21"/>
      <c r="G2813" s="21"/>
      <c r="H2813" s="21"/>
      <c r="I2813" s="21"/>
      <c r="J2813" s="21"/>
      <c r="K2813" s="22" t="n">
        <f aca="false">INDEX('Porte Honorário'!B:D,MATCH(TabJud!D2813,'Porte Honorário'!A:A,0),1)</f>
        <v>360.46</v>
      </c>
      <c r="L2813" s="22" t="n">
        <f aca="false">ROUND(C2813*K2813,2)</f>
        <v>360.46</v>
      </c>
      <c r="M2813" s="22" t="n">
        <f aca="false">IF(E2813&gt;0,ROUND(E2813*'UCO e Filme'!$A$2,2),0)</f>
        <v>200.29</v>
      </c>
      <c r="N2813" s="22" t="n">
        <f aca="false">IF(I2813&gt;0,ROUND(I2813*'UCO e Filme'!$A$11,2),0)</f>
        <v>0</v>
      </c>
      <c r="O2813" s="22" t="n">
        <f aca="false">ROUND(L2813+M2813+N2813,2)</f>
        <v>560.75</v>
      </c>
    </row>
    <row r="2814" customFormat="false" ht="11.25" hidden="false" customHeight="true" outlineLevel="0" collapsed="false">
      <c r="A2814" s="17" t="n">
        <v>40102025</v>
      </c>
      <c r="B2814" s="17" t="s">
        <v>2828</v>
      </c>
      <c r="C2814" s="23" t="n">
        <v>1</v>
      </c>
      <c r="D2814" s="23" t="s">
        <v>73</v>
      </c>
      <c r="E2814" s="19" t="n">
        <v>9.486</v>
      </c>
      <c r="F2814" s="21"/>
      <c r="G2814" s="21"/>
      <c r="H2814" s="21"/>
      <c r="I2814" s="21"/>
      <c r="J2814" s="21"/>
      <c r="K2814" s="22" t="n">
        <f aca="false">INDEX('Porte Honorário'!B:D,MATCH(TabJud!D2814,'Porte Honorário'!A:A,0),1)</f>
        <v>360.46</v>
      </c>
      <c r="L2814" s="22" t="n">
        <f aca="false">ROUND(C2814*K2814,2)</f>
        <v>360.46</v>
      </c>
      <c r="M2814" s="22" t="n">
        <f aca="false">IF(E2814&gt;0,ROUND(E2814*'UCO e Filme'!$A$2,2),0)</f>
        <v>178.91</v>
      </c>
      <c r="N2814" s="22" t="n">
        <f aca="false">IF(I2814&gt;0,ROUND(I2814*'UCO e Filme'!$A$11,2),0)</f>
        <v>0</v>
      </c>
      <c r="O2814" s="22" t="n">
        <f aca="false">ROUND(L2814+M2814+N2814,2)</f>
        <v>539.37</v>
      </c>
    </row>
    <row r="2815" customFormat="false" ht="11.25" hidden="false" customHeight="true" outlineLevel="0" collapsed="false">
      <c r="A2815" s="17" t="n">
        <v>40102033</v>
      </c>
      <c r="B2815" s="17" t="s">
        <v>2829</v>
      </c>
      <c r="C2815" s="23" t="n">
        <v>1</v>
      </c>
      <c r="D2815" s="23" t="s">
        <v>141</v>
      </c>
      <c r="E2815" s="19" t="n">
        <v>9.486</v>
      </c>
      <c r="F2815" s="21"/>
      <c r="G2815" s="21"/>
      <c r="H2815" s="21"/>
      <c r="I2815" s="21"/>
      <c r="J2815" s="21"/>
      <c r="K2815" s="22" t="n">
        <f aca="false">INDEX('Porte Honorário'!B:D,MATCH(TabJud!D2815,'Porte Honorário'!A:A,0),1)</f>
        <v>334.24</v>
      </c>
      <c r="L2815" s="22" t="n">
        <f aca="false">ROUND(C2815*K2815,2)</f>
        <v>334.24</v>
      </c>
      <c r="M2815" s="22" t="n">
        <f aca="false">IF(E2815&gt;0,ROUND(E2815*'UCO e Filme'!$A$2,2),0)</f>
        <v>178.91</v>
      </c>
      <c r="N2815" s="22" t="n">
        <f aca="false">IF(I2815&gt;0,ROUND(I2815*'UCO e Filme'!$A$11,2),0)</f>
        <v>0</v>
      </c>
      <c r="O2815" s="22" t="n">
        <f aca="false">ROUND(L2815+M2815+N2815,2)</f>
        <v>513.15</v>
      </c>
    </row>
    <row r="2816" customFormat="false" ht="11.25" hidden="false" customHeight="true" outlineLevel="0" collapsed="false">
      <c r="A2816" s="17" t="n">
        <v>40102041</v>
      </c>
      <c r="B2816" s="17" t="s">
        <v>2830</v>
      </c>
      <c r="C2816" s="23" t="n">
        <v>1</v>
      </c>
      <c r="D2816" s="23" t="s">
        <v>71</v>
      </c>
      <c r="E2816" s="19" t="n">
        <v>9.486</v>
      </c>
      <c r="F2816" s="21"/>
      <c r="G2816" s="21"/>
      <c r="H2816" s="21"/>
      <c r="I2816" s="21"/>
      <c r="J2816" s="21"/>
      <c r="K2816" s="22" t="n">
        <f aca="false">INDEX('Porte Honorário'!B:D,MATCH(TabJud!D2816,'Porte Honorário'!A:A,0),1)</f>
        <v>309.68</v>
      </c>
      <c r="L2816" s="22" t="n">
        <f aca="false">ROUND(C2816*K2816,2)</f>
        <v>309.68</v>
      </c>
      <c r="M2816" s="22" t="n">
        <f aca="false">IF(E2816&gt;0,ROUND(E2816*'UCO e Filme'!$A$2,2),0)</f>
        <v>178.91</v>
      </c>
      <c r="N2816" s="22" t="n">
        <f aca="false">IF(I2816&gt;0,ROUND(I2816*'UCO e Filme'!$A$11,2),0)</f>
        <v>0</v>
      </c>
      <c r="O2816" s="22" t="n">
        <f aca="false">ROUND(L2816+M2816+N2816,2)</f>
        <v>488.59</v>
      </c>
    </row>
    <row r="2817" customFormat="false" ht="11.25" hidden="false" customHeight="true" outlineLevel="0" collapsed="false">
      <c r="A2817" s="17" t="n">
        <v>40102050</v>
      </c>
      <c r="B2817" s="17" t="s">
        <v>2831</v>
      </c>
      <c r="C2817" s="23" t="n">
        <v>1</v>
      </c>
      <c r="D2817" s="23" t="s">
        <v>73</v>
      </c>
      <c r="E2817" s="19" t="n">
        <v>10.638</v>
      </c>
      <c r="F2817" s="21"/>
      <c r="G2817" s="21"/>
      <c r="H2817" s="21"/>
      <c r="I2817" s="21"/>
      <c r="J2817" s="21"/>
      <c r="K2817" s="22" t="n">
        <f aca="false">INDEX('Porte Honorário'!B:D,MATCH(TabJud!D2817,'Porte Honorário'!A:A,0),1)</f>
        <v>360.46</v>
      </c>
      <c r="L2817" s="22" t="n">
        <f aca="false">ROUND(C2817*K2817,2)</f>
        <v>360.46</v>
      </c>
      <c r="M2817" s="22" t="n">
        <f aca="false">IF(E2817&gt;0,ROUND(E2817*'UCO e Filme'!$A$2,2),0)</f>
        <v>200.63</v>
      </c>
      <c r="N2817" s="22" t="n">
        <f aca="false">IF(I2817&gt;0,ROUND(I2817*'UCO e Filme'!$A$11,2),0)</f>
        <v>0</v>
      </c>
      <c r="O2817" s="22" t="n">
        <f aca="false">ROUND(L2817+M2817+N2817,2)</f>
        <v>561.09</v>
      </c>
    </row>
    <row r="2818" customFormat="false" ht="11.25" hidden="false" customHeight="true" outlineLevel="0" collapsed="false">
      <c r="A2818" s="17" t="n">
        <v>40102068</v>
      </c>
      <c r="B2818" s="17" t="s">
        <v>2832</v>
      </c>
      <c r="C2818" s="23" t="n">
        <v>1</v>
      </c>
      <c r="D2818" s="23" t="s">
        <v>73</v>
      </c>
      <c r="E2818" s="19" t="n">
        <v>9.486</v>
      </c>
      <c r="F2818" s="21"/>
      <c r="G2818" s="21"/>
      <c r="H2818" s="21"/>
      <c r="I2818" s="21"/>
      <c r="J2818" s="21"/>
      <c r="K2818" s="22" t="n">
        <f aca="false">INDEX('Porte Honorário'!B:D,MATCH(TabJud!D2818,'Porte Honorário'!A:A,0),1)</f>
        <v>360.46</v>
      </c>
      <c r="L2818" s="22" t="n">
        <f aca="false">ROUND(C2818*K2818,2)</f>
        <v>360.46</v>
      </c>
      <c r="M2818" s="22" t="n">
        <f aca="false">IF(E2818&gt;0,ROUND(E2818*'UCO e Filme'!$A$2,2),0)</f>
        <v>178.91</v>
      </c>
      <c r="N2818" s="22" t="n">
        <f aca="false">IF(I2818&gt;0,ROUND(I2818*'UCO e Filme'!$A$11,2),0)</f>
        <v>0</v>
      </c>
      <c r="O2818" s="22" t="n">
        <f aca="false">ROUND(L2818+M2818+N2818,2)</f>
        <v>539.37</v>
      </c>
    </row>
    <row r="2819" customFormat="false" ht="11.25" hidden="false" customHeight="true" outlineLevel="0" collapsed="false">
      <c r="A2819" s="17" t="n">
        <v>40102076</v>
      </c>
      <c r="B2819" s="17" t="s">
        <v>2833</v>
      </c>
      <c r="C2819" s="23" t="n">
        <v>1</v>
      </c>
      <c r="D2819" s="23" t="s">
        <v>73</v>
      </c>
      <c r="E2819" s="19" t="n">
        <v>9.486</v>
      </c>
      <c r="F2819" s="21"/>
      <c r="G2819" s="21"/>
      <c r="H2819" s="21"/>
      <c r="I2819" s="21"/>
      <c r="J2819" s="21"/>
      <c r="K2819" s="22" t="n">
        <f aca="false">INDEX('Porte Honorário'!B:D,MATCH(TabJud!D2819,'Porte Honorário'!A:A,0),1)</f>
        <v>360.46</v>
      </c>
      <c r="L2819" s="22" t="n">
        <f aca="false">ROUND(C2819*K2819,2)</f>
        <v>360.46</v>
      </c>
      <c r="M2819" s="22" t="n">
        <f aca="false">IF(E2819&gt;0,ROUND(E2819*'UCO e Filme'!$A$2,2),0)</f>
        <v>178.91</v>
      </c>
      <c r="N2819" s="22" t="n">
        <f aca="false">IF(I2819&gt;0,ROUND(I2819*'UCO e Filme'!$A$11,2),0)</f>
        <v>0</v>
      </c>
      <c r="O2819" s="22" t="n">
        <f aca="false">ROUND(L2819+M2819+N2819,2)</f>
        <v>539.37</v>
      </c>
    </row>
    <row r="2820" customFormat="false" ht="11.25" hidden="false" customHeight="true" outlineLevel="0" collapsed="false">
      <c r="A2820" s="17" t="n">
        <v>40102084</v>
      </c>
      <c r="B2820" s="17" t="s">
        <v>2834</v>
      </c>
      <c r="C2820" s="23" t="n">
        <v>1</v>
      </c>
      <c r="D2820" s="23" t="s">
        <v>73</v>
      </c>
      <c r="E2820" s="19" t="n">
        <v>9.48</v>
      </c>
      <c r="F2820" s="21"/>
      <c r="G2820" s="21"/>
      <c r="H2820" s="21"/>
      <c r="I2820" s="21"/>
      <c r="J2820" s="21"/>
      <c r="K2820" s="22" t="n">
        <f aca="false">INDEX('Porte Honorário'!B:D,MATCH(TabJud!D2820,'Porte Honorário'!A:A,0),1)</f>
        <v>360.46</v>
      </c>
      <c r="L2820" s="22" t="n">
        <f aca="false">ROUND(C2820*K2820,2)</f>
        <v>360.46</v>
      </c>
      <c r="M2820" s="22" t="n">
        <f aca="false">IF(E2820&gt;0,ROUND(E2820*'UCO e Filme'!$A$2,2),0)</f>
        <v>178.79</v>
      </c>
      <c r="N2820" s="22" t="n">
        <f aca="false">IF(I2820&gt;0,ROUND(I2820*'UCO e Filme'!$A$11,2),0)</f>
        <v>0</v>
      </c>
      <c r="O2820" s="22" t="n">
        <f aca="false">ROUND(L2820+M2820+N2820,2)</f>
        <v>539.25</v>
      </c>
    </row>
    <row r="2821" customFormat="false" ht="11.25" hidden="false" customHeight="true" outlineLevel="0" collapsed="false">
      <c r="A2821" s="17" t="n">
        <v>40102092</v>
      </c>
      <c r="B2821" s="17" t="s">
        <v>2835</v>
      </c>
      <c r="C2821" s="23" t="n">
        <v>1</v>
      </c>
      <c r="D2821" s="23" t="s">
        <v>73</v>
      </c>
      <c r="E2821" s="19" t="n">
        <v>9.66</v>
      </c>
      <c r="F2821" s="21"/>
      <c r="G2821" s="21"/>
      <c r="H2821" s="21"/>
      <c r="I2821" s="21"/>
      <c r="J2821" s="21"/>
      <c r="K2821" s="22" t="n">
        <f aca="false">INDEX('Porte Honorário'!B:D,MATCH(TabJud!D2821,'Porte Honorário'!A:A,0),1)</f>
        <v>360.46</v>
      </c>
      <c r="L2821" s="22" t="n">
        <f aca="false">ROUND(C2821*K2821,2)</f>
        <v>360.46</v>
      </c>
      <c r="M2821" s="22" t="n">
        <f aca="false">IF(E2821&gt;0,ROUND(E2821*'UCO e Filme'!$A$2,2),0)</f>
        <v>182.19</v>
      </c>
      <c r="N2821" s="22" t="n">
        <f aca="false">IF(I2821&gt;0,ROUND(I2821*'UCO e Filme'!$A$11,2),0)</f>
        <v>0</v>
      </c>
      <c r="O2821" s="22" t="n">
        <f aca="false">ROUND(L2821+M2821+N2821,2)</f>
        <v>542.65</v>
      </c>
    </row>
    <row r="2822" customFormat="false" ht="11.25" hidden="false" customHeight="true" outlineLevel="0" collapsed="false">
      <c r="A2822" s="17" t="n">
        <v>40102106</v>
      </c>
      <c r="B2822" s="17" t="s">
        <v>2836</v>
      </c>
      <c r="C2822" s="23" t="n">
        <v>1</v>
      </c>
      <c r="D2822" s="23" t="s">
        <v>73</v>
      </c>
      <c r="E2822" s="19" t="n">
        <v>10.62</v>
      </c>
      <c r="F2822" s="21"/>
      <c r="G2822" s="21"/>
      <c r="H2822" s="21"/>
      <c r="I2822" s="21"/>
      <c r="J2822" s="21"/>
      <c r="K2822" s="22" t="n">
        <f aca="false">INDEX('Porte Honorário'!B:D,MATCH(TabJud!D2822,'Porte Honorário'!A:A,0),1)</f>
        <v>360.46</v>
      </c>
      <c r="L2822" s="22" t="n">
        <f aca="false">ROUND(C2822*K2822,2)</f>
        <v>360.46</v>
      </c>
      <c r="M2822" s="22" t="n">
        <f aca="false">IF(E2822&gt;0,ROUND(E2822*'UCO e Filme'!$A$2,2),0)</f>
        <v>200.29</v>
      </c>
      <c r="N2822" s="22" t="n">
        <f aca="false">IF(I2822&gt;0,ROUND(I2822*'UCO e Filme'!$A$11,2),0)</f>
        <v>0</v>
      </c>
      <c r="O2822" s="22" t="n">
        <f aca="false">ROUND(L2822+M2822+N2822,2)</f>
        <v>560.75</v>
      </c>
    </row>
    <row r="2823" customFormat="false" ht="30.95" hidden="false" customHeight="true" outlineLevel="0" collapsed="false">
      <c r="A2823" s="14" t="s">
        <v>2837</v>
      </c>
      <c r="B2823" s="14"/>
      <c r="C2823" s="14"/>
      <c r="D2823" s="14"/>
      <c r="E2823" s="14"/>
      <c r="F2823" s="14"/>
      <c r="G2823" s="14"/>
      <c r="H2823" s="14"/>
      <c r="I2823" s="14"/>
      <c r="J2823" s="14"/>
      <c r="K2823" s="14"/>
      <c r="L2823" s="14"/>
      <c r="M2823" s="14"/>
      <c r="N2823" s="14"/>
      <c r="O2823" s="14"/>
    </row>
    <row r="2824" customFormat="false" ht="31.5" hidden="false" customHeight="true" outlineLevel="0" collapsed="false">
      <c r="A2824" s="17" t="n">
        <v>40103013</v>
      </c>
      <c r="B2824" s="17" t="s">
        <v>2838</v>
      </c>
      <c r="C2824" s="23" t="n">
        <v>1</v>
      </c>
      <c r="D2824" s="23" t="s">
        <v>64</v>
      </c>
      <c r="E2824" s="19" t="n">
        <v>3.087</v>
      </c>
      <c r="F2824" s="21"/>
      <c r="G2824" s="21"/>
      <c r="H2824" s="21"/>
      <c r="I2824" s="21"/>
      <c r="J2824" s="21"/>
      <c r="K2824" s="22" t="n">
        <f aca="false">INDEX('Porte Honorário'!B:D,MATCH(TabJud!D2824,'Porte Honorário'!A:A,0),1)</f>
        <v>65.56</v>
      </c>
      <c r="L2824" s="22" t="n">
        <f aca="false">ROUND(C2824*K2824,2)</f>
        <v>65.56</v>
      </c>
      <c r="M2824" s="22" t="n">
        <f aca="false">IF(E2824&gt;0,ROUND(E2824*'UCO e Filme'!$A$2,2),0)</f>
        <v>58.22</v>
      </c>
      <c r="N2824" s="22" t="n">
        <f aca="false">IF(I2824&gt;0,ROUND(I2824*'UCO e Filme'!$A$11,2),0)</f>
        <v>0</v>
      </c>
      <c r="O2824" s="22" t="n">
        <f aca="false">ROUND(L2824+M2824+N2824,2)</f>
        <v>123.78</v>
      </c>
    </row>
    <row r="2825" customFormat="false" ht="11.25" hidden="false" customHeight="true" outlineLevel="0" collapsed="false">
      <c r="A2825" s="17" t="n">
        <v>40103021</v>
      </c>
      <c r="B2825" s="17" t="s">
        <v>2839</v>
      </c>
      <c r="C2825" s="23" t="n">
        <v>1</v>
      </c>
      <c r="D2825" s="23" t="s">
        <v>52</v>
      </c>
      <c r="E2825" s="19" t="n">
        <v>3.77</v>
      </c>
      <c r="F2825" s="21"/>
      <c r="G2825" s="21"/>
      <c r="H2825" s="21"/>
      <c r="I2825" s="21"/>
      <c r="J2825" s="21"/>
      <c r="K2825" s="22" t="n">
        <f aca="false">INDEX('Porte Honorário'!B:D,MATCH(TabJud!D2825,'Porte Honorário'!A:A,0),1)</f>
        <v>144.2</v>
      </c>
      <c r="L2825" s="22" t="n">
        <f aca="false">ROUND(C2825*K2825,2)</f>
        <v>144.2</v>
      </c>
      <c r="M2825" s="22" t="n">
        <f aca="false">IF(E2825&gt;0,ROUND(E2825*'UCO e Filme'!$A$2,2),0)</f>
        <v>71.1</v>
      </c>
      <c r="N2825" s="22" t="n">
        <f aca="false">IF(I2825&gt;0,ROUND(I2825*'UCO e Filme'!$A$11,2),0)</f>
        <v>0</v>
      </c>
      <c r="O2825" s="22" t="n">
        <f aca="false">ROUND(L2825+M2825+N2825,2)</f>
        <v>215.3</v>
      </c>
    </row>
    <row r="2826" customFormat="false" ht="11.25" hidden="false" customHeight="true" outlineLevel="0" collapsed="false">
      <c r="A2826" s="17" t="n">
        <v>40103030</v>
      </c>
      <c r="B2826" s="17" t="s">
        <v>2840</v>
      </c>
      <c r="C2826" s="23" t="n">
        <v>1</v>
      </c>
      <c r="D2826" s="23" t="s">
        <v>52</v>
      </c>
      <c r="E2826" s="19" t="n">
        <v>6.29</v>
      </c>
      <c r="F2826" s="21"/>
      <c r="G2826" s="21"/>
      <c r="H2826" s="21"/>
      <c r="I2826" s="21"/>
      <c r="J2826" s="21"/>
      <c r="K2826" s="22" t="n">
        <f aca="false">INDEX('Porte Honorário'!B:D,MATCH(TabJud!D2826,'Porte Honorário'!A:A,0),1)</f>
        <v>144.2</v>
      </c>
      <c r="L2826" s="22" t="n">
        <f aca="false">ROUND(C2826*K2826,2)</f>
        <v>144.2</v>
      </c>
      <c r="M2826" s="22" t="n">
        <f aca="false">IF(E2826&gt;0,ROUND(E2826*'UCO e Filme'!$A$2,2),0)</f>
        <v>118.63</v>
      </c>
      <c r="N2826" s="22" t="n">
        <f aca="false">IF(I2826&gt;0,ROUND(I2826*'UCO e Filme'!$A$11,2),0)</f>
        <v>0</v>
      </c>
      <c r="O2826" s="22" t="n">
        <f aca="false">ROUND(L2826+M2826+N2826,2)</f>
        <v>262.83</v>
      </c>
    </row>
    <row r="2827" customFormat="false" ht="11.25" hidden="false" customHeight="true" outlineLevel="0" collapsed="false">
      <c r="A2827" s="17" t="n">
        <v>40103048</v>
      </c>
      <c r="B2827" s="17" t="s">
        <v>2841</v>
      </c>
      <c r="C2827" s="23" t="n">
        <v>1</v>
      </c>
      <c r="D2827" s="23" t="s">
        <v>64</v>
      </c>
      <c r="E2827" s="19" t="n">
        <v>0.91</v>
      </c>
      <c r="F2827" s="21"/>
      <c r="G2827" s="21"/>
      <c r="H2827" s="21"/>
      <c r="I2827" s="21"/>
      <c r="J2827" s="21"/>
      <c r="K2827" s="22" t="n">
        <f aca="false">INDEX('Porte Honorário'!B:D,MATCH(TabJud!D2827,'Porte Honorário'!A:A,0),1)</f>
        <v>65.56</v>
      </c>
      <c r="L2827" s="22" t="n">
        <f aca="false">ROUND(C2827*K2827,2)</f>
        <v>65.56</v>
      </c>
      <c r="M2827" s="22" t="n">
        <f aca="false">IF(E2827&gt;0,ROUND(E2827*'UCO e Filme'!$A$2,2),0)</f>
        <v>17.16</v>
      </c>
      <c r="N2827" s="22" t="n">
        <f aca="false">IF(I2827&gt;0,ROUND(I2827*'UCO e Filme'!$A$11,2),0)</f>
        <v>0</v>
      </c>
      <c r="O2827" s="22" t="n">
        <f aca="false">ROUND(L2827+M2827+N2827,2)</f>
        <v>82.72</v>
      </c>
    </row>
    <row r="2828" customFormat="false" ht="11.25" hidden="false" customHeight="true" outlineLevel="0" collapsed="false">
      <c r="A2828" s="17" t="n">
        <v>40103056</v>
      </c>
      <c r="B2828" s="17" t="s">
        <v>2842</v>
      </c>
      <c r="C2828" s="23" t="n">
        <v>1</v>
      </c>
      <c r="D2828" s="23" t="s">
        <v>69</v>
      </c>
      <c r="E2828" s="19" t="n">
        <v>3.9</v>
      </c>
      <c r="F2828" s="21"/>
      <c r="G2828" s="21"/>
      <c r="H2828" s="21"/>
      <c r="I2828" s="21"/>
      <c r="J2828" s="21"/>
      <c r="K2828" s="22" t="n">
        <f aca="false">INDEX('Porte Honorário'!B:D,MATCH(TabJud!D2828,'Porte Honorário'!A:A,0),1)</f>
        <v>209.71</v>
      </c>
      <c r="L2828" s="22" t="n">
        <f aca="false">ROUND(C2828*K2828,2)</f>
        <v>209.71</v>
      </c>
      <c r="M2828" s="22" t="n">
        <f aca="false">IF(E2828&gt;0,ROUND(E2828*'UCO e Filme'!$A$2,2),0)</f>
        <v>73.55</v>
      </c>
      <c r="N2828" s="22" t="n">
        <f aca="false">IF(I2828&gt;0,ROUND(I2828*'UCO e Filme'!$A$11,2),0)</f>
        <v>0</v>
      </c>
      <c r="O2828" s="22" t="n">
        <f aca="false">ROUND(L2828+M2828+N2828,2)</f>
        <v>283.26</v>
      </c>
    </row>
    <row r="2829" customFormat="false" ht="11.25" hidden="false" customHeight="true" outlineLevel="0" collapsed="false">
      <c r="A2829" s="17" t="n">
        <v>40103064</v>
      </c>
      <c r="B2829" s="17" t="s">
        <v>2843</v>
      </c>
      <c r="C2829" s="23" t="n">
        <v>1</v>
      </c>
      <c r="D2829" s="23" t="s">
        <v>251</v>
      </c>
      <c r="E2829" s="19" t="n">
        <v>4.521</v>
      </c>
      <c r="F2829" s="21"/>
      <c r="G2829" s="21"/>
      <c r="H2829" s="21"/>
      <c r="I2829" s="21"/>
      <c r="J2829" s="21"/>
      <c r="K2829" s="22" t="n">
        <f aca="false">INDEX('Porte Honorário'!B:D,MATCH(TabJud!D2829,'Porte Honorário'!A:A,0),1)</f>
        <v>275.28</v>
      </c>
      <c r="L2829" s="22" t="n">
        <f aca="false">ROUND(C2829*K2829,2)</f>
        <v>275.28</v>
      </c>
      <c r="M2829" s="22" t="n">
        <f aca="false">IF(E2829&gt;0,ROUND(E2829*'UCO e Filme'!$A$2,2),0)</f>
        <v>85.27</v>
      </c>
      <c r="N2829" s="22" t="n">
        <f aca="false">IF(I2829&gt;0,ROUND(I2829*'UCO e Filme'!$A$11,2),0)</f>
        <v>0</v>
      </c>
      <c r="O2829" s="22" t="n">
        <f aca="false">ROUND(L2829+M2829+N2829,2)</f>
        <v>360.55</v>
      </c>
    </row>
    <row r="2830" customFormat="false" ht="11.25" hidden="false" customHeight="true" outlineLevel="0" collapsed="false">
      <c r="A2830" s="17" t="n">
        <v>40103072</v>
      </c>
      <c r="B2830" s="17" t="s">
        <v>2844</v>
      </c>
      <c r="C2830" s="23" t="n">
        <v>1</v>
      </c>
      <c r="D2830" s="23" t="s">
        <v>64</v>
      </c>
      <c r="E2830" s="19" t="n">
        <v>0.78</v>
      </c>
      <c r="F2830" s="21"/>
      <c r="G2830" s="21"/>
      <c r="H2830" s="21"/>
      <c r="I2830" s="21"/>
      <c r="J2830" s="21"/>
      <c r="K2830" s="22" t="n">
        <f aca="false">INDEX('Porte Honorário'!B:D,MATCH(TabJud!D2830,'Porte Honorário'!A:A,0),1)</f>
        <v>65.56</v>
      </c>
      <c r="L2830" s="22" t="n">
        <f aca="false">ROUND(C2830*K2830,2)</f>
        <v>65.56</v>
      </c>
      <c r="M2830" s="22" t="n">
        <f aca="false">IF(E2830&gt;0,ROUND(E2830*'UCO e Filme'!$A$2,2),0)</f>
        <v>14.71</v>
      </c>
      <c r="N2830" s="22" t="n">
        <f aca="false">IF(I2830&gt;0,ROUND(I2830*'UCO e Filme'!$A$11,2),0)</f>
        <v>0</v>
      </c>
      <c r="O2830" s="22" t="n">
        <f aca="false">ROUND(L2830+M2830+N2830,2)</f>
        <v>80.27</v>
      </c>
    </row>
    <row r="2831" customFormat="false" ht="19.5" hidden="false" customHeight="true" outlineLevel="0" collapsed="false">
      <c r="A2831" s="17" t="n">
        <v>40103080</v>
      </c>
      <c r="B2831" s="17" t="s">
        <v>2845</v>
      </c>
      <c r="C2831" s="23" t="n">
        <v>1</v>
      </c>
      <c r="D2831" s="23" t="s">
        <v>146</v>
      </c>
      <c r="E2831" s="19" t="n">
        <v>1.755</v>
      </c>
      <c r="F2831" s="21"/>
      <c r="G2831" s="21"/>
      <c r="H2831" s="21"/>
      <c r="I2831" s="21"/>
      <c r="J2831" s="21"/>
      <c r="K2831" s="22" t="n">
        <f aca="false">INDEX('Porte Honorário'!B:D,MATCH(TabJud!D2831,'Porte Honorário'!A:A,0),1)</f>
        <v>104.87</v>
      </c>
      <c r="L2831" s="22" t="n">
        <f aca="false">ROUND(C2831*K2831,2)</f>
        <v>104.87</v>
      </c>
      <c r="M2831" s="22" t="n">
        <f aca="false">IF(E2831&gt;0,ROUND(E2831*'UCO e Filme'!$A$2,2),0)</f>
        <v>33.1</v>
      </c>
      <c r="N2831" s="22" t="n">
        <f aca="false">IF(I2831&gt;0,ROUND(I2831*'UCO e Filme'!$A$11,2),0)</f>
        <v>0</v>
      </c>
      <c r="O2831" s="22" t="n">
        <f aca="false">ROUND(L2831+M2831+N2831,2)</f>
        <v>137.97</v>
      </c>
    </row>
    <row r="2832" customFormat="false" ht="11.25" hidden="false" customHeight="true" outlineLevel="0" collapsed="false">
      <c r="A2832" s="17" t="n">
        <v>40103099</v>
      </c>
      <c r="B2832" s="17" t="s">
        <v>2846</v>
      </c>
      <c r="C2832" s="23" t="n">
        <v>1</v>
      </c>
      <c r="D2832" s="23" t="s">
        <v>138</v>
      </c>
      <c r="E2832" s="19" t="n">
        <v>0.91</v>
      </c>
      <c r="F2832" s="21"/>
      <c r="G2832" s="21"/>
      <c r="H2832" s="21"/>
      <c r="I2832" s="21"/>
      <c r="J2832" s="21"/>
      <c r="K2832" s="22" t="n">
        <f aca="false">INDEX('Porte Honorário'!B:D,MATCH(TabJud!D2832,'Porte Honorário'!A:A,0),1)</f>
        <v>32.78</v>
      </c>
      <c r="L2832" s="22" t="n">
        <f aca="false">ROUND(C2832*K2832,2)</f>
        <v>32.78</v>
      </c>
      <c r="M2832" s="22" t="n">
        <f aca="false">IF(E2832&gt;0,ROUND(E2832*'UCO e Filme'!$A$2,2),0)</f>
        <v>17.16</v>
      </c>
      <c r="N2832" s="22" t="n">
        <f aca="false">IF(I2832&gt;0,ROUND(I2832*'UCO e Filme'!$A$11,2),0)</f>
        <v>0</v>
      </c>
      <c r="O2832" s="22" t="n">
        <f aca="false">ROUND(L2832+M2832+N2832,2)</f>
        <v>49.94</v>
      </c>
    </row>
    <row r="2833" customFormat="false" ht="11.25" hidden="false" customHeight="true" outlineLevel="0" collapsed="false">
      <c r="A2833" s="17" t="n">
        <v>40103102</v>
      </c>
      <c r="B2833" s="17" t="s">
        <v>2847</v>
      </c>
      <c r="C2833" s="23" t="n">
        <v>1</v>
      </c>
      <c r="D2833" s="23" t="s">
        <v>138</v>
      </c>
      <c r="E2833" s="19" t="n">
        <v>0.91</v>
      </c>
      <c r="F2833" s="21"/>
      <c r="G2833" s="21"/>
      <c r="H2833" s="21"/>
      <c r="I2833" s="21"/>
      <c r="J2833" s="21"/>
      <c r="K2833" s="22" t="n">
        <f aca="false">INDEX('Porte Honorário'!B:D,MATCH(TabJud!D2833,'Porte Honorário'!A:A,0),1)</f>
        <v>32.78</v>
      </c>
      <c r="L2833" s="22" t="n">
        <f aca="false">ROUND(C2833*K2833,2)</f>
        <v>32.78</v>
      </c>
      <c r="M2833" s="22" t="n">
        <f aca="false">IF(E2833&gt;0,ROUND(E2833*'UCO e Filme'!$A$2,2),0)</f>
        <v>17.16</v>
      </c>
      <c r="N2833" s="22" t="n">
        <f aca="false">IF(I2833&gt;0,ROUND(I2833*'UCO e Filme'!$A$11,2),0)</f>
        <v>0</v>
      </c>
      <c r="O2833" s="22" t="n">
        <f aca="false">ROUND(L2833+M2833+N2833,2)</f>
        <v>49.94</v>
      </c>
    </row>
    <row r="2834" customFormat="false" ht="11.25" hidden="false" customHeight="true" outlineLevel="0" collapsed="false">
      <c r="A2834" s="17" t="n">
        <v>40103110</v>
      </c>
      <c r="B2834" s="17" t="s">
        <v>2848</v>
      </c>
      <c r="C2834" s="23" t="n">
        <v>1</v>
      </c>
      <c r="D2834" s="23" t="s">
        <v>64</v>
      </c>
      <c r="E2834" s="19" t="n">
        <v>0.91</v>
      </c>
      <c r="F2834" s="21"/>
      <c r="G2834" s="21"/>
      <c r="H2834" s="21"/>
      <c r="I2834" s="21"/>
      <c r="J2834" s="21"/>
      <c r="K2834" s="22" t="n">
        <f aca="false">INDEX('Porte Honorário'!B:D,MATCH(TabJud!D2834,'Porte Honorário'!A:A,0),1)</f>
        <v>65.56</v>
      </c>
      <c r="L2834" s="22" t="n">
        <f aca="false">ROUND(C2834*K2834,2)</f>
        <v>65.56</v>
      </c>
      <c r="M2834" s="22" t="n">
        <f aca="false">IF(E2834&gt;0,ROUND(E2834*'UCO e Filme'!$A$2,2),0)</f>
        <v>17.16</v>
      </c>
      <c r="N2834" s="22" t="n">
        <f aca="false">IF(I2834&gt;0,ROUND(I2834*'UCO e Filme'!$A$11,2),0)</f>
        <v>0</v>
      </c>
      <c r="O2834" s="22" t="n">
        <f aca="false">ROUND(L2834+M2834+N2834,2)</f>
        <v>82.72</v>
      </c>
    </row>
    <row r="2835" customFormat="false" ht="22.5" hidden="false" customHeight="true" outlineLevel="0" collapsed="false">
      <c r="A2835" s="17" t="n">
        <v>40103129</v>
      </c>
      <c r="B2835" s="17" t="s">
        <v>2849</v>
      </c>
      <c r="C2835" s="23" t="n">
        <v>1</v>
      </c>
      <c r="D2835" s="23" t="s">
        <v>251</v>
      </c>
      <c r="E2835" s="19" t="n">
        <v>20.16</v>
      </c>
      <c r="F2835" s="21"/>
      <c r="G2835" s="21"/>
      <c r="H2835" s="21"/>
      <c r="I2835" s="21"/>
      <c r="J2835" s="21"/>
      <c r="K2835" s="22" t="n">
        <f aca="false">INDEX('Porte Honorário'!B:D,MATCH(TabJud!D2835,'Porte Honorário'!A:A,0),1)</f>
        <v>275.28</v>
      </c>
      <c r="L2835" s="22" t="n">
        <f aca="false">ROUND(C2835*K2835,2)</f>
        <v>275.28</v>
      </c>
      <c r="M2835" s="22" t="n">
        <f aca="false">IF(E2835&gt;0,ROUND(E2835*'UCO e Filme'!$A$2,2),0)</f>
        <v>380.22</v>
      </c>
      <c r="N2835" s="22" t="n">
        <f aca="false">IF(I2835&gt;0,ROUND(I2835*'UCO e Filme'!$A$11,2),0)</f>
        <v>0</v>
      </c>
      <c r="O2835" s="22" t="n">
        <f aca="false">ROUND(L2835+M2835+N2835,2)</f>
        <v>655.5</v>
      </c>
    </row>
    <row r="2836" customFormat="false" ht="11.25" hidden="false" customHeight="true" outlineLevel="0" collapsed="false">
      <c r="A2836" s="17" t="n">
        <v>40103137</v>
      </c>
      <c r="B2836" s="17" t="s">
        <v>2850</v>
      </c>
      <c r="C2836" s="23" t="n">
        <v>1</v>
      </c>
      <c r="D2836" s="23" t="s">
        <v>64</v>
      </c>
      <c r="E2836" s="19" t="n">
        <v>2.77</v>
      </c>
      <c r="F2836" s="21"/>
      <c r="G2836" s="21"/>
      <c r="H2836" s="21"/>
      <c r="I2836" s="21"/>
      <c r="J2836" s="21"/>
      <c r="K2836" s="22" t="n">
        <f aca="false">INDEX('Porte Honorário'!B:D,MATCH(TabJud!D2836,'Porte Honorário'!A:A,0),1)</f>
        <v>65.56</v>
      </c>
      <c r="L2836" s="22" t="n">
        <f aca="false">ROUND(C2836*K2836,2)</f>
        <v>65.56</v>
      </c>
      <c r="M2836" s="22" t="n">
        <f aca="false">IF(E2836&gt;0,ROUND(E2836*'UCO e Filme'!$A$2,2),0)</f>
        <v>52.24</v>
      </c>
      <c r="N2836" s="22" t="n">
        <f aca="false">IF(I2836&gt;0,ROUND(I2836*'UCO e Filme'!$A$11,2),0)</f>
        <v>0</v>
      </c>
      <c r="O2836" s="22" t="n">
        <f aca="false">ROUND(L2836+M2836+N2836,2)</f>
        <v>117.8</v>
      </c>
    </row>
    <row r="2837" customFormat="false" ht="11.25" hidden="false" customHeight="true" outlineLevel="0" collapsed="false">
      <c r="A2837" s="17" t="n">
        <v>40103145</v>
      </c>
      <c r="B2837" s="17" t="s">
        <v>2851</v>
      </c>
      <c r="C2837" s="23" t="n">
        <v>1</v>
      </c>
      <c r="D2837" s="23" t="s">
        <v>146</v>
      </c>
      <c r="E2837" s="19" t="n">
        <v>9.15</v>
      </c>
      <c r="F2837" s="21"/>
      <c r="G2837" s="21"/>
      <c r="H2837" s="21"/>
      <c r="I2837" s="21"/>
      <c r="J2837" s="21"/>
      <c r="K2837" s="22" t="n">
        <f aca="false">INDEX('Porte Honorário'!B:D,MATCH(TabJud!D2837,'Porte Honorário'!A:A,0),1)</f>
        <v>104.87</v>
      </c>
      <c r="L2837" s="22" t="n">
        <f aca="false">ROUND(C2837*K2837,2)</f>
        <v>104.87</v>
      </c>
      <c r="M2837" s="22" t="n">
        <f aca="false">IF(E2837&gt;0,ROUND(E2837*'UCO e Filme'!$A$2,2),0)</f>
        <v>172.57</v>
      </c>
      <c r="N2837" s="22" t="n">
        <f aca="false">IF(I2837&gt;0,ROUND(I2837*'UCO e Filme'!$A$11,2),0)</f>
        <v>0</v>
      </c>
      <c r="O2837" s="22" t="n">
        <f aca="false">ROUND(L2837+M2837+N2837,2)</f>
        <v>277.44</v>
      </c>
    </row>
    <row r="2838" customFormat="false" ht="11.25" hidden="false" customHeight="true" outlineLevel="0" collapsed="false">
      <c r="A2838" s="17" t="n">
        <v>40103153</v>
      </c>
      <c r="B2838" s="17" t="s">
        <v>2852</v>
      </c>
      <c r="C2838" s="23" t="n">
        <v>1</v>
      </c>
      <c r="D2838" s="23" t="s">
        <v>82</v>
      </c>
      <c r="E2838" s="19" t="n">
        <v>4.875</v>
      </c>
      <c r="F2838" s="21"/>
      <c r="G2838" s="21"/>
      <c r="H2838" s="21"/>
      <c r="I2838" s="21"/>
      <c r="J2838" s="21"/>
      <c r="K2838" s="22" t="n">
        <f aca="false">INDEX('Porte Honorário'!B:D,MATCH(TabJud!D2838,'Porte Honorário'!A:A,0),1)</f>
        <v>88.48</v>
      </c>
      <c r="L2838" s="22" t="n">
        <f aca="false">ROUND(C2838*K2838,2)</f>
        <v>88.48</v>
      </c>
      <c r="M2838" s="22" t="n">
        <f aca="false">IF(E2838&gt;0,ROUND(E2838*'UCO e Filme'!$A$2,2),0)</f>
        <v>91.94</v>
      </c>
      <c r="N2838" s="22" t="n">
        <f aca="false">IF(I2838&gt;0,ROUND(I2838*'UCO e Filme'!$A$11,2),0)</f>
        <v>0</v>
      </c>
      <c r="O2838" s="22" t="n">
        <f aca="false">ROUND(L2838+M2838+N2838,2)</f>
        <v>180.42</v>
      </c>
    </row>
    <row r="2839" customFormat="false" ht="11.25" hidden="false" customHeight="true" outlineLevel="0" collapsed="false">
      <c r="A2839" s="17" t="n">
        <v>40103161</v>
      </c>
      <c r="B2839" s="17" t="s">
        <v>2853</v>
      </c>
      <c r="C2839" s="23" t="n">
        <v>1</v>
      </c>
      <c r="D2839" s="23" t="s">
        <v>99</v>
      </c>
      <c r="E2839" s="19" t="n">
        <v>0.158</v>
      </c>
      <c r="F2839" s="21"/>
      <c r="G2839" s="21"/>
      <c r="H2839" s="21"/>
      <c r="I2839" s="21"/>
      <c r="J2839" s="21"/>
      <c r="K2839" s="22" t="n">
        <f aca="false">INDEX('Porte Honorário'!B:D,MATCH(TabJud!D2839,'Porte Honorário'!A:A,0),1)</f>
        <v>49.16</v>
      </c>
      <c r="L2839" s="22" t="n">
        <f aca="false">ROUND(C2839*K2839,2)</f>
        <v>49.16</v>
      </c>
      <c r="M2839" s="22" t="n">
        <f aca="false">IF(E2839&gt;0,ROUND(E2839*'UCO e Filme'!$A$2,2),0)</f>
        <v>2.98</v>
      </c>
      <c r="N2839" s="22" t="n">
        <f aca="false">IF(I2839&gt;0,ROUND(I2839*'UCO e Filme'!$A$11,2),0)</f>
        <v>0</v>
      </c>
      <c r="O2839" s="22" t="n">
        <f aca="false">ROUND(L2839+M2839+N2839,2)</f>
        <v>52.14</v>
      </c>
    </row>
    <row r="2840" customFormat="false" ht="11.25" hidden="false" customHeight="true" outlineLevel="0" collapsed="false">
      <c r="A2840" s="17" t="n">
        <v>40103170</v>
      </c>
      <c r="B2840" s="17" t="s">
        <v>2854</v>
      </c>
      <c r="C2840" s="23" t="n">
        <v>1</v>
      </c>
      <c r="D2840" s="23" t="s">
        <v>64</v>
      </c>
      <c r="E2840" s="19" t="n">
        <v>4</v>
      </c>
      <c r="F2840" s="21"/>
      <c r="G2840" s="21"/>
      <c r="H2840" s="21"/>
      <c r="I2840" s="21"/>
      <c r="J2840" s="21"/>
      <c r="K2840" s="22" t="n">
        <f aca="false">INDEX('Porte Honorário'!B:D,MATCH(TabJud!D2840,'Porte Honorário'!A:A,0),1)</f>
        <v>65.56</v>
      </c>
      <c r="L2840" s="22" t="n">
        <f aca="false">ROUND(C2840*K2840,2)</f>
        <v>65.56</v>
      </c>
      <c r="M2840" s="22" t="n">
        <f aca="false">IF(E2840&gt;0,ROUND(E2840*'UCO e Filme'!$A$2,2),0)</f>
        <v>75.44</v>
      </c>
      <c r="N2840" s="22" t="n">
        <f aca="false">IF(I2840&gt;0,ROUND(I2840*'UCO e Filme'!$A$11,2),0)</f>
        <v>0</v>
      </c>
      <c r="O2840" s="22" t="n">
        <f aca="false">ROUND(L2840+M2840+N2840,2)</f>
        <v>141</v>
      </c>
    </row>
    <row r="2841" customFormat="false" ht="11.25" hidden="false" customHeight="true" outlineLevel="0" collapsed="false">
      <c r="A2841" s="17" t="n">
        <v>40103188</v>
      </c>
      <c r="B2841" s="17" t="s">
        <v>2855</v>
      </c>
      <c r="C2841" s="23" t="n">
        <v>1</v>
      </c>
      <c r="D2841" s="23" t="s">
        <v>103</v>
      </c>
      <c r="E2841" s="19" t="n">
        <v>1.043</v>
      </c>
      <c r="F2841" s="21"/>
      <c r="G2841" s="21"/>
      <c r="H2841" s="21"/>
      <c r="I2841" s="21"/>
      <c r="J2841" s="21"/>
      <c r="K2841" s="22" t="n">
        <f aca="false">INDEX('Porte Honorário'!B:D,MATCH(TabJud!D2841,'Porte Honorário'!A:A,0),1)</f>
        <v>183.5</v>
      </c>
      <c r="L2841" s="22" t="n">
        <f aca="false">ROUND(C2841*K2841,2)</f>
        <v>183.5</v>
      </c>
      <c r="M2841" s="22" t="n">
        <f aca="false">IF(E2841&gt;0,ROUND(E2841*'UCO e Filme'!$A$2,2),0)</f>
        <v>19.67</v>
      </c>
      <c r="N2841" s="22" t="n">
        <f aca="false">IF(I2841&gt;0,ROUND(I2841*'UCO e Filme'!$A$11,2),0)</f>
        <v>0</v>
      </c>
      <c r="O2841" s="22" t="n">
        <f aca="false">ROUND(L2841+M2841+N2841,2)</f>
        <v>203.17</v>
      </c>
    </row>
    <row r="2842" customFormat="false" ht="11.25" hidden="false" customHeight="true" outlineLevel="0" collapsed="false">
      <c r="A2842" s="17" t="n">
        <v>40103196</v>
      </c>
      <c r="B2842" s="17" t="s">
        <v>2856</v>
      </c>
      <c r="C2842" s="23" t="n">
        <v>1</v>
      </c>
      <c r="D2842" s="23" t="s">
        <v>82</v>
      </c>
      <c r="E2842" s="19" t="n">
        <v>10</v>
      </c>
      <c r="F2842" s="21"/>
      <c r="G2842" s="21"/>
      <c r="H2842" s="21"/>
      <c r="I2842" s="21"/>
      <c r="J2842" s="21"/>
      <c r="K2842" s="22" t="n">
        <f aca="false">INDEX('Porte Honorário'!B:D,MATCH(TabJud!D2842,'Porte Honorário'!A:A,0),1)</f>
        <v>88.48</v>
      </c>
      <c r="L2842" s="22" t="n">
        <f aca="false">ROUND(C2842*K2842,2)</f>
        <v>88.48</v>
      </c>
      <c r="M2842" s="22" t="n">
        <f aca="false">IF(E2842&gt;0,ROUND(E2842*'UCO e Filme'!$A$2,2),0)</f>
        <v>188.6</v>
      </c>
      <c r="N2842" s="22" t="n">
        <f aca="false">IF(I2842&gt;0,ROUND(I2842*'UCO e Filme'!$A$11,2),0)</f>
        <v>0</v>
      </c>
      <c r="O2842" s="22" t="n">
        <f aca="false">ROUND(L2842+M2842+N2842,2)</f>
        <v>277.08</v>
      </c>
    </row>
    <row r="2843" customFormat="false" ht="22.5" hidden="false" customHeight="true" outlineLevel="0" collapsed="false">
      <c r="A2843" s="17" t="n">
        <v>40103200</v>
      </c>
      <c r="B2843" s="17" t="s">
        <v>2857</v>
      </c>
      <c r="C2843" s="23" t="n">
        <v>1</v>
      </c>
      <c r="D2843" s="23" t="s">
        <v>103</v>
      </c>
      <c r="E2843" s="19" t="n">
        <v>9.392</v>
      </c>
      <c r="F2843" s="21"/>
      <c r="G2843" s="21"/>
      <c r="H2843" s="21"/>
      <c r="I2843" s="21"/>
      <c r="J2843" s="21"/>
      <c r="K2843" s="22" t="n">
        <f aca="false">INDEX('Porte Honorário'!B:D,MATCH(TabJud!D2843,'Porte Honorário'!A:A,0),1)</f>
        <v>183.5</v>
      </c>
      <c r="L2843" s="22" t="n">
        <f aca="false">ROUND(C2843*K2843,2)</f>
        <v>183.5</v>
      </c>
      <c r="M2843" s="22" t="n">
        <f aca="false">IF(E2843&gt;0,ROUND(E2843*'UCO e Filme'!$A$2,2),0)</f>
        <v>177.13</v>
      </c>
      <c r="N2843" s="22" t="n">
        <f aca="false">IF(I2843&gt;0,ROUND(I2843*'UCO e Filme'!$A$11,2),0)</f>
        <v>0</v>
      </c>
      <c r="O2843" s="22" t="n">
        <f aca="false">ROUND(L2843+M2843+N2843,2)</f>
        <v>360.63</v>
      </c>
    </row>
    <row r="2844" customFormat="false" ht="11.25" hidden="false" customHeight="true" outlineLevel="0" collapsed="false">
      <c r="A2844" s="17" t="n">
        <v>40103234</v>
      </c>
      <c r="B2844" s="17" t="s">
        <v>2858</v>
      </c>
      <c r="C2844" s="23" t="n">
        <v>1</v>
      </c>
      <c r="D2844" s="23" t="s">
        <v>82</v>
      </c>
      <c r="E2844" s="19" t="n">
        <v>4</v>
      </c>
      <c r="F2844" s="21"/>
      <c r="G2844" s="21"/>
      <c r="H2844" s="21"/>
      <c r="I2844" s="21"/>
      <c r="J2844" s="21"/>
      <c r="K2844" s="22" t="n">
        <f aca="false">INDEX('Porte Honorário'!B:D,MATCH(TabJud!D2844,'Porte Honorário'!A:A,0),1)</f>
        <v>88.48</v>
      </c>
      <c r="L2844" s="22" t="n">
        <f aca="false">ROUND(C2844*K2844,2)</f>
        <v>88.48</v>
      </c>
      <c r="M2844" s="22" t="n">
        <f aca="false">IF(E2844&gt;0,ROUND(E2844*'UCO e Filme'!$A$2,2),0)</f>
        <v>75.44</v>
      </c>
      <c r="N2844" s="22" t="n">
        <f aca="false">IF(I2844&gt;0,ROUND(I2844*'UCO e Filme'!$A$11,2),0)</f>
        <v>0</v>
      </c>
      <c r="O2844" s="22" t="n">
        <f aca="false">ROUND(L2844+M2844+N2844,2)</f>
        <v>163.92</v>
      </c>
    </row>
    <row r="2845" customFormat="false" ht="11.25" hidden="false" customHeight="true" outlineLevel="0" collapsed="false">
      <c r="A2845" s="17" t="n">
        <v>40103242</v>
      </c>
      <c r="B2845" s="17" t="s">
        <v>2859</v>
      </c>
      <c r="C2845" s="23" t="n">
        <v>1</v>
      </c>
      <c r="D2845" s="23" t="s">
        <v>82</v>
      </c>
      <c r="E2845" s="19" t="n">
        <v>5.66</v>
      </c>
      <c r="F2845" s="21"/>
      <c r="G2845" s="21"/>
      <c r="H2845" s="21"/>
      <c r="I2845" s="21"/>
      <c r="J2845" s="21"/>
      <c r="K2845" s="22" t="n">
        <f aca="false">INDEX('Porte Honorário'!B:D,MATCH(TabJud!D2845,'Porte Honorário'!A:A,0),1)</f>
        <v>88.48</v>
      </c>
      <c r="L2845" s="22" t="n">
        <f aca="false">ROUND(C2845*K2845,2)</f>
        <v>88.48</v>
      </c>
      <c r="M2845" s="22" t="n">
        <f aca="false">IF(E2845&gt;0,ROUND(E2845*'UCO e Filme'!$A$2,2),0)</f>
        <v>106.75</v>
      </c>
      <c r="N2845" s="22" t="n">
        <f aca="false">IF(I2845&gt;0,ROUND(I2845*'UCO e Filme'!$A$11,2),0)</f>
        <v>0</v>
      </c>
      <c r="O2845" s="22" t="n">
        <f aca="false">ROUND(L2845+M2845+N2845,2)</f>
        <v>195.23</v>
      </c>
    </row>
    <row r="2846" customFormat="false" ht="11.25" hidden="false" customHeight="true" outlineLevel="0" collapsed="false">
      <c r="A2846" s="17" t="n">
        <v>40103250</v>
      </c>
      <c r="B2846" s="17" t="s">
        <v>2860</v>
      </c>
      <c r="C2846" s="23" t="n">
        <v>1</v>
      </c>
      <c r="D2846" s="23" t="s">
        <v>82</v>
      </c>
      <c r="E2846" s="19" t="n">
        <v>5.66</v>
      </c>
      <c r="F2846" s="21"/>
      <c r="G2846" s="21"/>
      <c r="H2846" s="21"/>
      <c r="I2846" s="21"/>
      <c r="J2846" s="21"/>
      <c r="K2846" s="22" t="n">
        <f aca="false">INDEX('Porte Honorário'!B:D,MATCH(TabJud!D2846,'Porte Honorário'!A:A,0),1)</f>
        <v>88.48</v>
      </c>
      <c r="L2846" s="22" t="n">
        <f aca="false">ROUND(C2846*K2846,2)</f>
        <v>88.48</v>
      </c>
      <c r="M2846" s="22" t="n">
        <f aca="false">IF(E2846&gt;0,ROUND(E2846*'UCO e Filme'!$A$2,2),0)</f>
        <v>106.75</v>
      </c>
      <c r="N2846" s="22" t="n">
        <f aca="false">IF(I2846&gt;0,ROUND(I2846*'UCO e Filme'!$A$11,2),0)</f>
        <v>0</v>
      </c>
      <c r="O2846" s="22" t="n">
        <f aca="false">ROUND(L2846+M2846+N2846,2)</f>
        <v>195.23</v>
      </c>
    </row>
    <row r="2847" customFormat="false" ht="11.25" hidden="false" customHeight="true" outlineLevel="0" collapsed="false">
      <c r="A2847" s="17" t="n">
        <v>40103269</v>
      </c>
      <c r="B2847" s="17" t="s">
        <v>2861</v>
      </c>
      <c r="C2847" s="23" t="n">
        <v>1</v>
      </c>
      <c r="D2847" s="23" t="s">
        <v>146</v>
      </c>
      <c r="E2847" s="19" t="n">
        <v>7.575</v>
      </c>
      <c r="F2847" s="21"/>
      <c r="G2847" s="21"/>
      <c r="H2847" s="21"/>
      <c r="I2847" s="21"/>
      <c r="J2847" s="21"/>
      <c r="K2847" s="22" t="n">
        <f aca="false">INDEX('Porte Honorário'!B:D,MATCH(TabJud!D2847,'Porte Honorário'!A:A,0),1)</f>
        <v>104.87</v>
      </c>
      <c r="L2847" s="22" t="n">
        <f aca="false">ROUND(C2847*K2847,2)</f>
        <v>104.87</v>
      </c>
      <c r="M2847" s="22" t="n">
        <f aca="false">IF(E2847&gt;0,ROUND(E2847*'UCO e Filme'!$A$2,2),0)</f>
        <v>142.86</v>
      </c>
      <c r="N2847" s="22" t="n">
        <f aca="false">IF(I2847&gt;0,ROUND(I2847*'UCO e Filme'!$A$11,2),0)</f>
        <v>0</v>
      </c>
      <c r="O2847" s="22" t="n">
        <f aca="false">ROUND(L2847+M2847+N2847,2)</f>
        <v>247.73</v>
      </c>
    </row>
    <row r="2848" customFormat="false" ht="11.25" hidden="false" customHeight="true" outlineLevel="0" collapsed="false">
      <c r="A2848" s="17" t="n">
        <v>40103277</v>
      </c>
      <c r="B2848" s="17" t="s">
        <v>2862</v>
      </c>
      <c r="C2848" s="23" t="n">
        <v>1</v>
      </c>
      <c r="D2848" s="23" t="s">
        <v>52</v>
      </c>
      <c r="E2848" s="19" t="n">
        <v>2.696</v>
      </c>
      <c r="F2848" s="21"/>
      <c r="G2848" s="21"/>
      <c r="H2848" s="21"/>
      <c r="I2848" s="21"/>
      <c r="J2848" s="21"/>
      <c r="K2848" s="22" t="n">
        <f aca="false">INDEX('Porte Honorário'!B:D,MATCH(TabJud!D2848,'Porte Honorário'!A:A,0),1)</f>
        <v>144.2</v>
      </c>
      <c r="L2848" s="22" t="n">
        <f aca="false">ROUND(C2848*K2848,2)</f>
        <v>144.2</v>
      </c>
      <c r="M2848" s="22" t="n">
        <f aca="false">IF(E2848&gt;0,ROUND(E2848*'UCO e Filme'!$A$2,2),0)</f>
        <v>50.85</v>
      </c>
      <c r="N2848" s="22" t="n">
        <f aca="false">IF(I2848&gt;0,ROUND(I2848*'UCO e Filme'!$A$11,2),0)</f>
        <v>0</v>
      </c>
      <c r="O2848" s="22" t="n">
        <f aca="false">ROUND(L2848+M2848+N2848,2)</f>
        <v>195.05</v>
      </c>
    </row>
    <row r="2849" customFormat="false" ht="11.25" hidden="false" customHeight="true" outlineLevel="0" collapsed="false">
      <c r="A2849" s="17" t="n">
        <v>40103285</v>
      </c>
      <c r="B2849" s="17" t="s">
        <v>2863</v>
      </c>
      <c r="C2849" s="23" t="n">
        <v>1</v>
      </c>
      <c r="D2849" s="23" t="s">
        <v>64</v>
      </c>
      <c r="E2849" s="19" t="n">
        <v>2.437</v>
      </c>
      <c r="F2849" s="21"/>
      <c r="G2849" s="21"/>
      <c r="H2849" s="21"/>
      <c r="I2849" s="21"/>
      <c r="J2849" s="21"/>
      <c r="K2849" s="22" t="n">
        <f aca="false">INDEX('Porte Honorário'!B:D,MATCH(TabJud!D2849,'Porte Honorário'!A:A,0),1)</f>
        <v>65.56</v>
      </c>
      <c r="L2849" s="22" t="n">
        <f aca="false">ROUND(C2849*K2849,2)</f>
        <v>65.56</v>
      </c>
      <c r="M2849" s="22" t="n">
        <f aca="false">IF(E2849&gt;0,ROUND(E2849*'UCO e Filme'!$A$2,2),0)</f>
        <v>45.96</v>
      </c>
      <c r="N2849" s="22" t="n">
        <f aca="false">IF(I2849&gt;0,ROUND(I2849*'UCO e Filme'!$A$11,2),0)</f>
        <v>0</v>
      </c>
      <c r="O2849" s="22" t="n">
        <f aca="false">ROUND(L2849+M2849+N2849,2)</f>
        <v>111.52</v>
      </c>
    </row>
    <row r="2850" customFormat="false" ht="22.5" hidden="false" customHeight="true" outlineLevel="0" collapsed="false">
      <c r="A2850" s="17" t="n">
        <v>40103307</v>
      </c>
      <c r="B2850" s="17" t="s">
        <v>2864</v>
      </c>
      <c r="C2850" s="23" t="n">
        <v>1</v>
      </c>
      <c r="D2850" s="23" t="s">
        <v>251</v>
      </c>
      <c r="E2850" s="19" t="n">
        <v>5.7</v>
      </c>
      <c r="F2850" s="21"/>
      <c r="G2850" s="21"/>
      <c r="H2850" s="21"/>
      <c r="I2850" s="21"/>
      <c r="J2850" s="21"/>
      <c r="K2850" s="22" t="n">
        <f aca="false">INDEX('Porte Honorário'!B:D,MATCH(TabJud!D2850,'Porte Honorário'!A:A,0),1)</f>
        <v>275.28</v>
      </c>
      <c r="L2850" s="22" t="n">
        <f aca="false">ROUND(C2850*K2850,2)</f>
        <v>275.28</v>
      </c>
      <c r="M2850" s="22" t="n">
        <f aca="false">IF(E2850&gt;0,ROUND(E2850*'UCO e Filme'!$A$2,2),0)</f>
        <v>107.5</v>
      </c>
      <c r="N2850" s="22" t="n">
        <f aca="false">IF(I2850&gt;0,ROUND(I2850*'UCO e Filme'!$A$11,2),0)</f>
        <v>0</v>
      </c>
      <c r="O2850" s="22" t="n">
        <f aca="false">ROUND(L2850+M2850+N2850,2)</f>
        <v>382.78</v>
      </c>
    </row>
    <row r="2851" customFormat="false" ht="11.25" hidden="false" customHeight="true" outlineLevel="0" collapsed="false">
      <c r="A2851" s="17" t="n">
        <v>40103315</v>
      </c>
      <c r="B2851" s="17" t="s">
        <v>2865</v>
      </c>
      <c r="C2851" s="23" t="n">
        <v>1</v>
      </c>
      <c r="D2851" s="23" t="s">
        <v>251</v>
      </c>
      <c r="E2851" s="19" t="n">
        <v>9.6</v>
      </c>
      <c r="F2851" s="21"/>
      <c r="G2851" s="21"/>
      <c r="H2851" s="21"/>
      <c r="I2851" s="21"/>
      <c r="J2851" s="21"/>
      <c r="K2851" s="22" t="n">
        <f aca="false">INDEX('Porte Honorário'!B:D,MATCH(TabJud!D2851,'Porte Honorário'!A:A,0),1)</f>
        <v>275.28</v>
      </c>
      <c r="L2851" s="22" t="n">
        <f aca="false">ROUND(C2851*K2851,2)</f>
        <v>275.28</v>
      </c>
      <c r="M2851" s="22" t="n">
        <f aca="false">IF(E2851&gt;0,ROUND(E2851*'UCO e Filme'!$A$2,2),0)</f>
        <v>181.06</v>
      </c>
      <c r="N2851" s="22" t="n">
        <f aca="false">IF(I2851&gt;0,ROUND(I2851*'UCO e Filme'!$A$11,2),0)</f>
        <v>0</v>
      </c>
      <c r="O2851" s="22" t="n">
        <f aca="false">ROUND(L2851+M2851+N2851,2)</f>
        <v>456.34</v>
      </c>
    </row>
    <row r="2852" customFormat="false" ht="11.25" hidden="false" customHeight="true" outlineLevel="0" collapsed="false">
      <c r="A2852" s="17" t="n">
        <v>40103323</v>
      </c>
      <c r="B2852" s="17" t="s">
        <v>2866</v>
      </c>
      <c r="C2852" s="23" t="n">
        <v>1</v>
      </c>
      <c r="D2852" s="23" t="s">
        <v>251</v>
      </c>
      <c r="E2852" s="19" t="n">
        <v>9.6</v>
      </c>
      <c r="F2852" s="21"/>
      <c r="G2852" s="21"/>
      <c r="H2852" s="21"/>
      <c r="I2852" s="21"/>
      <c r="J2852" s="21"/>
      <c r="K2852" s="22" t="n">
        <f aca="false">INDEX('Porte Honorário'!B:D,MATCH(TabJud!D2852,'Porte Honorário'!A:A,0),1)</f>
        <v>275.28</v>
      </c>
      <c r="L2852" s="22" t="n">
        <f aca="false">ROUND(C2852*K2852,2)</f>
        <v>275.28</v>
      </c>
      <c r="M2852" s="22" t="n">
        <f aca="false">IF(E2852&gt;0,ROUND(E2852*'UCO e Filme'!$A$2,2),0)</f>
        <v>181.06</v>
      </c>
      <c r="N2852" s="22" t="n">
        <f aca="false">IF(I2852&gt;0,ROUND(I2852*'UCO e Filme'!$A$11,2),0)</f>
        <v>0</v>
      </c>
      <c r="O2852" s="22" t="n">
        <f aca="false">ROUND(L2852+M2852+N2852,2)</f>
        <v>456.34</v>
      </c>
    </row>
    <row r="2853" customFormat="false" ht="11.25" hidden="false" customHeight="true" outlineLevel="0" collapsed="false">
      <c r="A2853" s="17" t="n">
        <v>40103331</v>
      </c>
      <c r="B2853" s="17" t="s">
        <v>2867</v>
      </c>
      <c r="C2853" s="23" t="n">
        <v>1</v>
      </c>
      <c r="D2853" s="23" t="s">
        <v>141</v>
      </c>
      <c r="E2853" s="19" t="n">
        <v>19.2</v>
      </c>
      <c r="F2853" s="21"/>
      <c r="G2853" s="21"/>
      <c r="H2853" s="21"/>
      <c r="I2853" s="21"/>
      <c r="J2853" s="21"/>
      <c r="K2853" s="22" t="n">
        <f aca="false">INDEX('Porte Honorário'!B:D,MATCH(TabJud!D2853,'Porte Honorário'!A:A,0),1)</f>
        <v>334.24</v>
      </c>
      <c r="L2853" s="22" t="n">
        <f aca="false">ROUND(C2853*K2853,2)</f>
        <v>334.24</v>
      </c>
      <c r="M2853" s="22" t="n">
        <f aca="false">IF(E2853&gt;0,ROUND(E2853*'UCO e Filme'!$A$2,2),0)</f>
        <v>362.11</v>
      </c>
      <c r="N2853" s="22" t="n">
        <f aca="false">IF(I2853&gt;0,ROUND(I2853*'UCO e Filme'!$A$11,2),0)</f>
        <v>0</v>
      </c>
      <c r="O2853" s="22" t="n">
        <f aca="false">ROUND(L2853+M2853+N2853,2)</f>
        <v>696.35</v>
      </c>
    </row>
    <row r="2854" customFormat="false" ht="11.25" hidden="false" customHeight="true" outlineLevel="0" collapsed="false">
      <c r="A2854" s="17" t="n">
        <v>40103366</v>
      </c>
      <c r="B2854" s="17" t="s">
        <v>2868</v>
      </c>
      <c r="C2854" s="23" t="n">
        <v>1</v>
      </c>
      <c r="D2854" s="23" t="s">
        <v>73</v>
      </c>
      <c r="E2854" s="19" t="n">
        <v>16.8</v>
      </c>
      <c r="F2854" s="21"/>
      <c r="G2854" s="21"/>
      <c r="H2854" s="21"/>
      <c r="I2854" s="21"/>
      <c r="J2854" s="21"/>
      <c r="K2854" s="22" t="n">
        <f aca="false">INDEX('Porte Honorário'!B:D,MATCH(TabJud!D2854,'Porte Honorário'!A:A,0),1)</f>
        <v>360.46</v>
      </c>
      <c r="L2854" s="22" t="n">
        <f aca="false">ROUND(C2854*K2854,2)</f>
        <v>360.46</v>
      </c>
      <c r="M2854" s="22" t="n">
        <f aca="false">IF(E2854&gt;0,ROUND(E2854*'UCO e Filme'!$A$2,2),0)</f>
        <v>316.85</v>
      </c>
      <c r="N2854" s="22" t="n">
        <f aca="false">IF(I2854&gt;0,ROUND(I2854*'UCO e Filme'!$A$11,2),0)</f>
        <v>0</v>
      </c>
      <c r="O2854" s="22" t="n">
        <f aca="false">ROUND(L2854+M2854+N2854,2)</f>
        <v>677.31</v>
      </c>
    </row>
    <row r="2855" customFormat="false" ht="22.5" hidden="false" customHeight="true" outlineLevel="0" collapsed="false">
      <c r="A2855" s="17" t="n">
        <v>40103374</v>
      </c>
      <c r="B2855" s="17" t="s">
        <v>2869</v>
      </c>
      <c r="C2855" s="23" t="n">
        <v>1</v>
      </c>
      <c r="D2855" s="23" t="s">
        <v>64</v>
      </c>
      <c r="E2855" s="19" t="n">
        <v>3.9</v>
      </c>
      <c r="F2855" s="21"/>
      <c r="G2855" s="21"/>
      <c r="H2855" s="21"/>
      <c r="I2855" s="21"/>
      <c r="J2855" s="21"/>
      <c r="K2855" s="22" t="n">
        <f aca="false">INDEX('Porte Honorário'!B:D,MATCH(TabJud!D2855,'Porte Honorário'!A:A,0),1)</f>
        <v>65.56</v>
      </c>
      <c r="L2855" s="22" t="n">
        <f aca="false">ROUND(C2855*K2855,2)</f>
        <v>65.56</v>
      </c>
      <c r="M2855" s="22" t="n">
        <f aca="false">IF(E2855&gt;0,ROUND(E2855*'UCO e Filme'!$A$2,2),0)</f>
        <v>73.55</v>
      </c>
      <c r="N2855" s="22" t="n">
        <f aca="false">IF(I2855&gt;0,ROUND(I2855*'UCO e Filme'!$A$11,2),0)</f>
        <v>0</v>
      </c>
      <c r="O2855" s="22" t="n">
        <f aca="false">ROUND(L2855+M2855+N2855,2)</f>
        <v>139.11</v>
      </c>
    </row>
    <row r="2856" customFormat="false" ht="11.25" hidden="false" customHeight="true" outlineLevel="0" collapsed="false">
      <c r="A2856" s="17" t="n">
        <v>40103382</v>
      </c>
      <c r="B2856" s="17" t="s">
        <v>2870</v>
      </c>
      <c r="C2856" s="23" t="n">
        <v>1</v>
      </c>
      <c r="D2856" s="23" t="s">
        <v>52</v>
      </c>
      <c r="E2856" s="19" t="n">
        <v>9.135</v>
      </c>
      <c r="F2856" s="21"/>
      <c r="G2856" s="21"/>
      <c r="H2856" s="21"/>
      <c r="I2856" s="21"/>
      <c r="J2856" s="21"/>
      <c r="K2856" s="22" t="n">
        <f aca="false">INDEX('Porte Honorário'!B:D,MATCH(TabJud!D2856,'Porte Honorário'!A:A,0),1)</f>
        <v>144.2</v>
      </c>
      <c r="L2856" s="22" t="n">
        <f aca="false">ROUND(C2856*K2856,2)</f>
        <v>144.2</v>
      </c>
      <c r="M2856" s="22" t="n">
        <f aca="false">IF(E2856&gt;0,ROUND(E2856*'UCO e Filme'!$A$2,2),0)</f>
        <v>172.29</v>
      </c>
      <c r="N2856" s="22" t="n">
        <f aca="false">IF(I2856&gt;0,ROUND(I2856*'UCO e Filme'!$A$11,2),0)</f>
        <v>0</v>
      </c>
      <c r="O2856" s="22" t="n">
        <f aca="false">ROUND(L2856+M2856+N2856,2)</f>
        <v>316.49</v>
      </c>
    </row>
    <row r="2857" customFormat="false" ht="11.25" hidden="false" customHeight="true" outlineLevel="0" collapsed="false">
      <c r="A2857" s="17" t="n">
        <v>40103390</v>
      </c>
      <c r="B2857" s="17" t="s">
        <v>2871</v>
      </c>
      <c r="C2857" s="23" t="n">
        <v>1</v>
      </c>
      <c r="D2857" s="23" t="s">
        <v>73</v>
      </c>
      <c r="E2857" s="19" t="n">
        <v>24</v>
      </c>
      <c r="F2857" s="21"/>
      <c r="G2857" s="21"/>
      <c r="H2857" s="21"/>
      <c r="I2857" s="21"/>
      <c r="J2857" s="21"/>
      <c r="K2857" s="22" t="n">
        <f aca="false">INDEX('Porte Honorário'!B:D,MATCH(TabJud!D2857,'Porte Honorário'!A:A,0),1)</f>
        <v>360.46</v>
      </c>
      <c r="L2857" s="22" t="n">
        <f aca="false">ROUND(C2857*K2857,2)</f>
        <v>360.46</v>
      </c>
      <c r="M2857" s="22" t="n">
        <f aca="false">IF(E2857&gt;0,ROUND(E2857*'UCO e Filme'!$A$2,2),0)</f>
        <v>452.64</v>
      </c>
      <c r="N2857" s="22" t="n">
        <f aca="false">IF(I2857&gt;0,ROUND(I2857*'UCO e Filme'!$A$11,2),0)</f>
        <v>0</v>
      </c>
      <c r="O2857" s="22" t="n">
        <f aca="false">ROUND(L2857+M2857+N2857,2)</f>
        <v>813.1</v>
      </c>
    </row>
    <row r="2858" customFormat="false" ht="11.25" hidden="false" customHeight="true" outlineLevel="0" collapsed="false">
      <c r="A2858" s="17" t="n">
        <v>40103404</v>
      </c>
      <c r="B2858" s="17" t="s">
        <v>2872</v>
      </c>
      <c r="C2858" s="23" t="n">
        <v>1</v>
      </c>
      <c r="D2858" s="23" t="s">
        <v>64</v>
      </c>
      <c r="E2858" s="19" t="n">
        <v>3.087</v>
      </c>
      <c r="F2858" s="21"/>
      <c r="G2858" s="21"/>
      <c r="H2858" s="21"/>
      <c r="I2858" s="21"/>
      <c r="J2858" s="21"/>
      <c r="K2858" s="22" t="n">
        <f aca="false">INDEX('Porte Honorário'!B:D,MATCH(TabJud!D2858,'Porte Honorário'!A:A,0),1)</f>
        <v>65.56</v>
      </c>
      <c r="L2858" s="22" t="n">
        <f aca="false">ROUND(C2858*K2858,2)</f>
        <v>65.56</v>
      </c>
      <c r="M2858" s="22" t="n">
        <f aca="false">IF(E2858&gt;0,ROUND(E2858*'UCO e Filme'!$A$2,2),0)</f>
        <v>58.22</v>
      </c>
      <c r="N2858" s="22" t="n">
        <f aca="false">IF(I2858&gt;0,ROUND(I2858*'UCO e Filme'!$A$11,2),0)</f>
        <v>0</v>
      </c>
      <c r="O2858" s="22" t="n">
        <f aca="false">ROUND(L2858+M2858+N2858,2)</f>
        <v>123.78</v>
      </c>
    </row>
    <row r="2859" customFormat="false" ht="11.25" hidden="false" customHeight="true" outlineLevel="0" collapsed="false">
      <c r="A2859" s="17" t="n">
        <v>40103412</v>
      </c>
      <c r="B2859" s="17" t="s">
        <v>2873</v>
      </c>
      <c r="C2859" s="23" t="n">
        <v>1</v>
      </c>
      <c r="D2859" s="23" t="s">
        <v>138</v>
      </c>
      <c r="E2859" s="19" t="n">
        <v>0.065</v>
      </c>
      <c r="F2859" s="21"/>
      <c r="G2859" s="21"/>
      <c r="H2859" s="21"/>
      <c r="I2859" s="21"/>
      <c r="J2859" s="21"/>
      <c r="K2859" s="22" t="n">
        <f aca="false">INDEX('Porte Honorário'!B:D,MATCH(TabJud!D2859,'Porte Honorário'!A:A,0),1)</f>
        <v>32.78</v>
      </c>
      <c r="L2859" s="22" t="n">
        <f aca="false">ROUND(C2859*K2859,2)</f>
        <v>32.78</v>
      </c>
      <c r="M2859" s="22" t="n">
        <f aca="false">IF(E2859&gt;0,ROUND(E2859*'UCO e Filme'!$A$2,2),0)</f>
        <v>1.23</v>
      </c>
      <c r="N2859" s="22" t="n">
        <f aca="false">IF(I2859&gt;0,ROUND(I2859*'UCO e Filme'!$A$11,2),0)</f>
        <v>0</v>
      </c>
      <c r="O2859" s="22" t="n">
        <f aca="false">ROUND(L2859+M2859+N2859,2)</f>
        <v>34.01</v>
      </c>
    </row>
    <row r="2860" customFormat="false" ht="11.25" hidden="false" customHeight="true" outlineLevel="0" collapsed="false">
      <c r="A2860" s="17" t="n">
        <v>40103420</v>
      </c>
      <c r="B2860" s="17" t="s">
        <v>2874</v>
      </c>
      <c r="C2860" s="23" t="n">
        <v>1</v>
      </c>
      <c r="D2860" s="23" t="s">
        <v>64</v>
      </c>
      <c r="E2860" s="19" t="n">
        <v>1.56</v>
      </c>
      <c r="F2860" s="21"/>
      <c r="G2860" s="21"/>
      <c r="H2860" s="21"/>
      <c r="I2860" s="21"/>
      <c r="J2860" s="21"/>
      <c r="K2860" s="22" t="n">
        <f aca="false">INDEX('Porte Honorário'!B:D,MATCH(TabJud!D2860,'Porte Honorário'!A:A,0),1)</f>
        <v>65.56</v>
      </c>
      <c r="L2860" s="22" t="n">
        <f aca="false">ROUND(C2860*K2860,2)</f>
        <v>65.56</v>
      </c>
      <c r="M2860" s="22" t="n">
        <f aca="false">IF(E2860&gt;0,ROUND(E2860*'UCO e Filme'!$A$2,2),0)</f>
        <v>29.42</v>
      </c>
      <c r="N2860" s="22" t="n">
        <f aca="false">IF(I2860&gt;0,ROUND(I2860*'UCO e Filme'!$A$11,2),0)</f>
        <v>0</v>
      </c>
      <c r="O2860" s="22" t="n">
        <f aca="false">ROUND(L2860+M2860+N2860,2)</f>
        <v>94.98</v>
      </c>
    </row>
    <row r="2861" customFormat="false" ht="11.25" hidden="false" customHeight="true" outlineLevel="0" collapsed="false">
      <c r="A2861" s="17" t="n">
        <v>40103439</v>
      </c>
      <c r="B2861" s="17" t="s">
        <v>2875</v>
      </c>
      <c r="C2861" s="23" t="n">
        <v>1</v>
      </c>
      <c r="D2861" s="23" t="s">
        <v>82</v>
      </c>
      <c r="E2861" s="19" t="n">
        <v>0.78</v>
      </c>
      <c r="F2861" s="21"/>
      <c r="G2861" s="21"/>
      <c r="H2861" s="21"/>
      <c r="I2861" s="21"/>
      <c r="J2861" s="21"/>
      <c r="K2861" s="22" t="n">
        <f aca="false">INDEX('Porte Honorário'!B:D,MATCH(TabJud!D2861,'Porte Honorário'!A:A,0),1)</f>
        <v>88.48</v>
      </c>
      <c r="L2861" s="22" t="n">
        <f aca="false">ROUND(C2861*K2861,2)</f>
        <v>88.48</v>
      </c>
      <c r="M2861" s="22" t="n">
        <f aca="false">IF(E2861&gt;0,ROUND(E2861*'UCO e Filme'!$A$2,2),0)</f>
        <v>14.71</v>
      </c>
      <c r="N2861" s="22" t="n">
        <f aca="false">IF(I2861&gt;0,ROUND(I2861*'UCO e Filme'!$A$11,2),0)</f>
        <v>0</v>
      </c>
      <c r="O2861" s="22" t="n">
        <f aca="false">ROUND(L2861+M2861+N2861,2)</f>
        <v>103.19</v>
      </c>
    </row>
    <row r="2862" customFormat="false" ht="11.25" hidden="false" customHeight="true" outlineLevel="0" collapsed="false">
      <c r="A2862" s="17" t="n">
        <v>40103447</v>
      </c>
      <c r="B2862" s="17" t="s">
        <v>2876</v>
      </c>
      <c r="C2862" s="23" t="n">
        <v>1</v>
      </c>
      <c r="D2862" s="23" t="s">
        <v>138</v>
      </c>
      <c r="E2862" s="19" t="n">
        <v>0.091</v>
      </c>
      <c r="F2862" s="21"/>
      <c r="G2862" s="21"/>
      <c r="H2862" s="21"/>
      <c r="I2862" s="21"/>
      <c r="J2862" s="21"/>
      <c r="K2862" s="22" t="n">
        <f aca="false">INDEX('Porte Honorário'!B:D,MATCH(TabJud!D2862,'Porte Honorário'!A:A,0),1)</f>
        <v>32.78</v>
      </c>
      <c r="L2862" s="22" t="n">
        <f aca="false">ROUND(C2862*K2862,2)</f>
        <v>32.78</v>
      </c>
      <c r="M2862" s="22" t="n">
        <f aca="false">IF(E2862&gt;0,ROUND(E2862*'UCO e Filme'!$A$2,2),0)</f>
        <v>1.72</v>
      </c>
      <c r="N2862" s="22" t="n">
        <f aca="false">IF(I2862&gt;0,ROUND(I2862*'UCO e Filme'!$A$11,2),0)</f>
        <v>0</v>
      </c>
      <c r="O2862" s="22" t="n">
        <f aca="false">ROUND(L2862+M2862+N2862,2)</f>
        <v>34.5</v>
      </c>
    </row>
    <row r="2863" customFormat="false" ht="11.25" hidden="false" customHeight="true" outlineLevel="0" collapsed="false">
      <c r="A2863" s="17" t="n">
        <v>40103455</v>
      </c>
      <c r="B2863" s="17" t="s">
        <v>2877</v>
      </c>
      <c r="C2863" s="23" t="n">
        <v>1</v>
      </c>
      <c r="D2863" s="23" t="s">
        <v>82</v>
      </c>
      <c r="E2863" s="19" t="n">
        <v>1.462</v>
      </c>
      <c r="F2863" s="21"/>
      <c r="G2863" s="21"/>
      <c r="H2863" s="21"/>
      <c r="I2863" s="21"/>
      <c r="J2863" s="21"/>
      <c r="K2863" s="22" t="n">
        <f aca="false">INDEX('Porte Honorário'!B:D,MATCH(TabJud!D2863,'Porte Honorário'!A:A,0),1)</f>
        <v>88.48</v>
      </c>
      <c r="L2863" s="22" t="n">
        <f aca="false">ROUND(C2863*K2863,2)</f>
        <v>88.48</v>
      </c>
      <c r="M2863" s="22" t="n">
        <f aca="false">IF(E2863&gt;0,ROUND(E2863*'UCO e Filme'!$A$2,2),0)</f>
        <v>27.57</v>
      </c>
      <c r="N2863" s="22" t="n">
        <f aca="false">IF(I2863&gt;0,ROUND(I2863*'UCO e Filme'!$A$11,2),0)</f>
        <v>0</v>
      </c>
      <c r="O2863" s="22" t="n">
        <f aca="false">ROUND(L2863+M2863+N2863,2)</f>
        <v>116.05</v>
      </c>
    </row>
    <row r="2864" customFormat="false" ht="11.25" hidden="false" customHeight="true" outlineLevel="0" collapsed="false">
      <c r="A2864" s="17" t="n">
        <v>40103463</v>
      </c>
      <c r="B2864" s="17" t="s">
        <v>2878</v>
      </c>
      <c r="C2864" s="23" t="n">
        <v>1</v>
      </c>
      <c r="D2864" s="23" t="s">
        <v>82</v>
      </c>
      <c r="E2864" s="19" t="n">
        <v>1.462</v>
      </c>
      <c r="F2864" s="21"/>
      <c r="G2864" s="21"/>
      <c r="H2864" s="21"/>
      <c r="I2864" s="21"/>
      <c r="J2864" s="21"/>
      <c r="K2864" s="22" t="n">
        <f aca="false">INDEX('Porte Honorário'!B:D,MATCH(TabJud!D2864,'Porte Honorário'!A:A,0),1)</f>
        <v>88.48</v>
      </c>
      <c r="L2864" s="22" t="n">
        <f aca="false">ROUND(C2864*K2864,2)</f>
        <v>88.48</v>
      </c>
      <c r="M2864" s="22" t="n">
        <f aca="false">IF(E2864&gt;0,ROUND(E2864*'UCO e Filme'!$A$2,2),0)</f>
        <v>27.57</v>
      </c>
      <c r="N2864" s="22" t="n">
        <f aca="false">IF(I2864&gt;0,ROUND(I2864*'UCO e Filme'!$A$11,2),0)</f>
        <v>0</v>
      </c>
      <c r="O2864" s="22" t="n">
        <f aca="false">ROUND(L2864+M2864+N2864,2)</f>
        <v>116.05</v>
      </c>
    </row>
    <row r="2865" customFormat="false" ht="11.25" hidden="false" customHeight="true" outlineLevel="0" collapsed="false">
      <c r="A2865" s="17" t="n">
        <v>40103480</v>
      </c>
      <c r="B2865" s="17" t="s">
        <v>2879</v>
      </c>
      <c r="C2865" s="23" t="n">
        <v>1</v>
      </c>
      <c r="D2865" s="23" t="s">
        <v>64</v>
      </c>
      <c r="E2865" s="19" t="n">
        <v>0.975</v>
      </c>
      <c r="F2865" s="21"/>
      <c r="G2865" s="21"/>
      <c r="H2865" s="21"/>
      <c r="I2865" s="21"/>
      <c r="J2865" s="21"/>
      <c r="K2865" s="22" t="n">
        <f aca="false">INDEX('Porte Honorário'!B:D,MATCH(TabJud!D2865,'Porte Honorário'!A:A,0),1)</f>
        <v>65.56</v>
      </c>
      <c r="L2865" s="22" t="n">
        <f aca="false">ROUND(C2865*K2865,2)</f>
        <v>65.56</v>
      </c>
      <c r="M2865" s="22" t="n">
        <f aca="false">IF(E2865&gt;0,ROUND(E2865*'UCO e Filme'!$A$2,2),0)</f>
        <v>18.39</v>
      </c>
      <c r="N2865" s="22" t="n">
        <f aca="false">IF(I2865&gt;0,ROUND(I2865*'UCO e Filme'!$A$11,2),0)</f>
        <v>0</v>
      </c>
      <c r="O2865" s="22" t="n">
        <f aca="false">ROUND(L2865+M2865+N2865,2)</f>
        <v>83.95</v>
      </c>
    </row>
    <row r="2866" customFormat="false" ht="11.25" hidden="false" customHeight="true" outlineLevel="0" collapsed="false">
      <c r="A2866" s="17" t="n">
        <v>40103498</v>
      </c>
      <c r="B2866" s="17" t="s">
        <v>2880</v>
      </c>
      <c r="C2866" s="23" t="n">
        <v>1</v>
      </c>
      <c r="D2866" s="23" t="s">
        <v>69</v>
      </c>
      <c r="E2866" s="19" t="n">
        <v>6.5</v>
      </c>
      <c r="F2866" s="21"/>
      <c r="G2866" s="21"/>
      <c r="H2866" s="21"/>
      <c r="I2866" s="21"/>
      <c r="J2866" s="21"/>
      <c r="K2866" s="22" t="n">
        <f aca="false">INDEX('Porte Honorário'!B:D,MATCH(TabJud!D2866,'Porte Honorário'!A:A,0),1)</f>
        <v>209.71</v>
      </c>
      <c r="L2866" s="22" t="n">
        <f aca="false">ROUND(C2866*K2866,2)</f>
        <v>209.71</v>
      </c>
      <c r="M2866" s="22" t="n">
        <f aca="false">IF(E2866&gt;0,ROUND(E2866*'UCO e Filme'!$A$2,2),0)</f>
        <v>122.59</v>
      </c>
      <c r="N2866" s="22" t="n">
        <f aca="false">IF(I2866&gt;0,ROUND(I2866*'UCO e Filme'!$A$11,2),0)</f>
        <v>0</v>
      </c>
      <c r="O2866" s="22" t="n">
        <f aca="false">ROUND(L2866+M2866+N2866,2)</f>
        <v>332.3</v>
      </c>
    </row>
    <row r="2867" customFormat="false" ht="11.25" hidden="false" customHeight="true" outlineLevel="0" collapsed="false">
      <c r="A2867" s="17" t="n">
        <v>40103501</v>
      </c>
      <c r="B2867" s="17" t="s">
        <v>2881</v>
      </c>
      <c r="C2867" s="23" t="n">
        <v>1</v>
      </c>
      <c r="D2867" s="23" t="s">
        <v>138</v>
      </c>
      <c r="E2867" s="19" t="n">
        <v>0.158</v>
      </c>
      <c r="F2867" s="21"/>
      <c r="G2867" s="21"/>
      <c r="H2867" s="21"/>
      <c r="I2867" s="21"/>
      <c r="J2867" s="21"/>
      <c r="K2867" s="22" t="n">
        <f aca="false">INDEX('Porte Honorário'!B:D,MATCH(TabJud!D2867,'Porte Honorário'!A:A,0),1)</f>
        <v>32.78</v>
      </c>
      <c r="L2867" s="22" t="n">
        <f aca="false">ROUND(C2867*K2867,2)</f>
        <v>32.78</v>
      </c>
      <c r="M2867" s="22" t="n">
        <f aca="false">IF(E2867&gt;0,ROUND(E2867*'UCO e Filme'!$A$2,2),0)</f>
        <v>2.98</v>
      </c>
      <c r="N2867" s="22" t="n">
        <f aca="false">IF(I2867&gt;0,ROUND(I2867*'UCO e Filme'!$A$11,2),0)</f>
        <v>0</v>
      </c>
      <c r="O2867" s="22" t="n">
        <f aca="false">ROUND(L2867+M2867+N2867,2)</f>
        <v>35.76</v>
      </c>
    </row>
    <row r="2868" customFormat="false" ht="11.25" hidden="false" customHeight="true" outlineLevel="0" collapsed="false">
      <c r="A2868" s="17" t="n">
        <v>40103510</v>
      </c>
      <c r="B2868" s="17" t="s">
        <v>2882</v>
      </c>
      <c r="C2868" s="23" t="n">
        <v>1</v>
      </c>
      <c r="D2868" s="23" t="s">
        <v>52</v>
      </c>
      <c r="E2868" s="19" t="n">
        <v>14</v>
      </c>
      <c r="F2868" s="21"/>
      <c r="G2868" s="21"/>
      <c r="H2868" s="21"/>
      <c r="I2868" s="21"/>
      <c r="J2868" s="21"/>
      <c r="K2868" s="22" t="n">
        <f aca="false">INDEX('Porte Honorário'!B:D,MATCH(TabJud!D2868,'Porte Honorário'!A:A,0),1)</f>
        <v>144.2</v>
      </c>
      <c r="L2868" s="22" t="n">
        <f aca="false">ROUND(C2868*K2868,2)</f>
        <v>144.2</v>
      </c>
      <c r="M2868" s="22" t="n">
        <f aca="false">IF(E2868&gt;0,ROUND(E2868*'UCO e Filme'!$A$2,2),0)</f>
        <v>264.04</v>
      </c>
      <c r="N2868" s="22" t="n">
        <f aca="false">IF(I2868&gt;0,ROUND(I2868*'UCO e Filme'!$A$11,2),0)</f>
        <v>0</v>
      </c>
      <c r="O2868" s="22" t="n">
        <f aca="false">ROUND(L2868+M2868+N2868,2)</f>
        <v>408.24</v>
      </c>
    </row>
    <row r="2869" customFormat="false" ht="11.25" hidden="false" customHeight="true" outlineLevel="0" collapsed="false">
      <c r="A2869" s="17" t="n">
        <v>40103528</v>
      </c>
      <c r="B2869" s="17" t="s">
        <v>2883</v>
      </c>
      <c r="C2869" s="23" t="n">
        <v>1</v>
      </c>
      <c r="D2869" s="23" t="s">
        <v>69</v>
      </c>
      <c r="E2869" s="19" t="n">
        <v>30</v>
      </c>
      <c r="F2869" s="21"/>
      <c r="G2869" s="21"/>
      <c r="H2869" s="21"/>
      <c r="I2869" s="21"/>
      <c r="J2869" s="21"/>
      <c r="K2869" s="22" t="n">
        <f aca="false">INDEX('Porte Honorário'!B:D,MATCH(TabJud!D2869,'Porte Honorário'!A:A,0),1)</f>
        <v>209.71</v>
      </c>
      <c r="L2869" s="22" t="n">
        <f aca="false">ROUND(C2869*K2869,2)</f>
        <v>209.71</v>
      </c>
      <c r="M2869" s="22" t="n">
        <f aca="false">IF(E2869&gt;0,ROUND(E2869*'UCO e Filme'!$A$2,2),0)</f>
        <v>565.8</v>
      </c>
      <c r="N2869" s="22" t="n">
        <f aca="false">IF(I2869&gt;0,ROUND(I2869*'UCO e Filme'!$A$11,2),0)</f>
        <v>0</v>
      </c>
      <c r="O2869" s="22" t="n">
        <f aca="false">ROUND(L2869+M2869+N2869,2)</f>
        <v>775.51</v>
      </c>
    </row>
    <row r="2870" customFormat="false" ht="11.25" hidden="false" customHeight="true" outlineLevel="0" collapsed="false">
      <c r="A2870" s="17" t="n">
        <v>40103536</v>
      </c>
      <c r="B2870" s="17" t="s">
        <v>2884</v>
      </c>
      <c r="C2870" s="23" t="n">
        <v>1</v>
      </c>
      <c r="D2870" s="23" t="s">
        <v>93</v>
      </c>
      <c r="E2870" s="19" t="n">
        <v>32</v>
      </c>
      <c r="F2870" s="21"/>
      <c r="G2870" s="21"/>
      <c r="H2870" s="21"/>
      <c r="I2870" s="21"/>
      <c r="J2870" s="21"/>
      <c r="K2870" s="22" t="n">
        <f aca="false">INDEX('Porte Honorário'!B:D,MATCH(TabJud!D2870,'Porte Honorário'!A:A,0),1)</f>
        <v>250.68</v>
      </c>
      <c r="L2870" s="22" t="n">
        <f aca="false">ROUND(C2870*K2870,2)</f>
        <v>250.68</v>
      </c>
      <c r="M2870" s="22" t="n">
        <f aca="false">IF(E2870&gt;0,ROUND(E2870*'UCO e Filme'!$A$2,2),0)</f>
        <v>603.52</v>
      </c>
      <c r="N2870" s="22" t="n">
        <f aca="false">IF(I2870&gt;0,ROUND(I2870*'UCO e Filme'!$A$11,2),0)</f>
        <v>0</v>
      </c>
      <c r="O2870" s="22" t="n">
        <f aca="false">ROUND(L2870+M2870+N2870,2)</f>
        <v>854.2</v>
      </c>
    </row>
    <row r="2871" customFormat="false" ht="11.25" hidden="false" customHeight="true" outlineLevel="0" collapsed="false">
      <c r="A2871" s="17" t="n">
        <v>40103544</v>
      </c>
      <c r="B2871" s="17" t="s">
        <v>2885</v>
      </c>
      <c r="C2871" s="23" t="n">
        <v>1</v>
      </c>
      <c r="D2871" s="23" t="s">
        <v>93</v>
      </c>
      <c r="E2871" s="19" t="n">
        <v>34</v>
      </c>
      <c r="F2871" s="21"/>
      <c r="G2871" s="21"/>
      <c r="H2871" s="21"/>
      <c r="I2871" s="21"/>
      <c r="J2871" s="21"/>
      <c r="K2871" s="22" t="n">
        <f aca="false">INDEX('Porte Honorário'!B:D,MATCH(TabJud!D2871,'Porte Honorário'!A:A,0),1)</f>
        <v>250.68</v>
      </c>
      <c r="L2871" s="22" t="n">
        <f aca="false">ROUND(C2871*K2871,2)</f>
        <v>250.68</v>
      </c>
      <c r="M2871" s="22" t="n">
        <f aca="false">IF(E2871&gt;0,ROUND(E2871*'UCO e Filme'!$A$2,2),0)</f>
        <v>641.24</v>
      </c>
      <c r="N2871" s="22" t="n">
        <f aca="false">IF(I2871&gt;0,ROUND(I2871*'UCO e Filme'!$A$11,2),0)</f>
        <v>0</v>
      </c>
      <c r="O2871" s="22" t="n">
        <f aca="false">ROUND(L2871+M2871+N2871,2)</f>
        <v>891.92</v>
      </c>
    </row>
    <row r="2872" customFormat="false" ht="11.25" hidden="false" customHeight="true" outlineLevel="0" collapsed="false">
      <c r="A2872" s="17" t="n">
        <v>40103552</v>
      </c>
      <c r="B2872" s="17" t="s">
        <v>2886</v>
      </c>
      <c r="C2872" s="23" t="n">
        <v>1</v>
      </c>
      <c r="D2872" s="23" t="s">
        <v>82</v>
      </c>
      <c r="E2872" s="19" t="n">
        <v>4.875</v>
      </c>
      <c r="F2872" s="21"/>
      <c r="G2872" s="21"/>
      <c r="H2872" s="21"/>
      <c r="I2872" s="21"/>
      <c r="J2872" s="21"/>
      <c r="K2872" s="22" t="n">
        <f aca="false">INDEX('Porte Honorário'!B:D,MATCH(TabJud!D2872,'Porte Honorário'!A:A,0),1)</f>
        <v>88.48</v>
      </c>
      <c r="L2872" s="22" t="n">
        <f aca="false">ROUND(C2872*K2872,2)</f>
        <v>88.48</v>
      </c>
      <c r="M2872" s="22" t="n">
        <f aca="false">IF(E2872&gt;0,ROUND(E2872*'UCO e Filme'!$A$2,2),0)</f>
        <v>91.94</v>
      </c>
      <c r="N2872" s="22" t="n">
        <f aca="false">IF(I2872&gt;0,ROUND(I2872*'UCO e Filme'!$A$11,2),0)</f>
        <v>0</v>
      </c>
      <c r="O2872" s="22" t="n">
        <f aca="false">ROUND(L2872+M2872+N2872,2)</f>
        <v>180.42</v>
      </c>
    </row>
    <row r="2873" customFormat="false" ht="11.25" hidden="false" customHeight="true" outlineLevel="0" collapsed="false">
      <c r="A2873" s="17" t="n">
        <v>40103560</v>
      </c>
      <c r="B2873" s="17" t="s">
        <v>2887</v>
      </c>
      <c r="C2873" s="23" t="n">
        <v>1</v>
      </c>
      <c r="D2873" s="23" t="s">
        <v>69</v>
      </c>
      <c r="E2873" s="19" t="n">
        <v>6.5</v>
      </c>
      <c r="F2873" s="21"/>
      <c r="G2873" s="21"/>
      <c r="H2873" s="21"/>
      <c r="I2873" s="21"/>
      <c r="J2873" s="21"/>
      <c r="K2873" s="22" t="n">
        <f aca="false">INDEX('Porte Honorário'!B:D,MATCH(TabJud!D2873,'Porte Honorário'!A:A,0),1)</f>
        <v>209.71</v>
      </c>
      <c r="L2873" s="22" t="n">
        <f aca="false">ROUND(C2873*K2873,2)</f>
        <v>209.71</v>
      </c>
      <c r="M2873" s="22" t="n">
        <f aca="false">IF(E2873&gt;0,ROUND(E2873*'UCO e Filme'!$A$2,2),0)</f>
        <v>122.59</v>
      </c>
      <c r="N2873" s="22" t="n">
        <f aca="false">IF(I2873&gt;0,ROUND(I2873*'UCO e Filme'!$A$11,2),0)</f>
        <v>0</v>
      </c>
      <c r="O2873" s="22" t="n">
        <f aca="false">ROUND(L2873+M2873+N2873,2)</f>
        <v>332.3</v>
      </c>
    </row>
    <row r="2874" customFormat="false" ht="11.25" hidden="false" customHeight="true" outlineLevel="0" collapsed="false">
      <c r="A2874" s="17" t="n">
        <v>40103579</v>
      </c>
      <c r="B2874" s="17" t="s">
        <v>2888</v>
      </c>
      <c r="C2874" s="23" t="n">
        <v>1</v>
      </c>
      <c r="D2874" s="23" t="s">
        <v>103</v>
      </c>
      <c r="E2874" s="19" t="n">
        <v>7.95</v>
      </c>
      <c r="F2874" s="21"/>
      <c r="G2874" s="21"/>
      <c r="H2874" s="21"/>
      <c r="I2874" s="21"/>
      <c r="J2874" s="21"/>
      <c r="K2874" s="22" t="n">
        <f aca="false">INDEX('Porte Honorário'!B:D,MATCH(TabJud!D2874,'Porte Honorário'!A:A,0),1)</f>
        <v>183.5</v>
      </c>
      <c r="L2874" s="22" t="n">
        <f aca="false">ROUND(C2874*K2874,2)</f>
        <v>183.5</v>
      </c>
      <c r="M2874" s="22" t="n">
        <f aca="false">IF(E2874&gt;0,ROUND(E2874*'UCO e Filme'!$A$2,2),0)</f>
        <v>149.94</v>
      </c>
      <c r="N2874" s="22" t="n">
        <f aca="false">IF(I2874&gt;0,ROUND(I2874*'UCO e Filme'!$A$11,2),0)</f>
        <v>0</v>
      </c>
      <c r="O2874" s="22" t="n">
        <f aca="false">ROUND(L2874+M2874+N2874,2)</f>
        <v>333.44</v>
      </c>
    </row>
    <row r="2875" customFormat="false" ht="22.5" hidden="false" customHeight="true" outlineLevel="0" collapsed="false">
      <c r="A2875" s="17" t="n">
        <v>40103587</v>
      </c>
      <c r="B2875" s="17" t="s">
        <v>2889</v>
      </c>
      <c r="C2875" s="23" t="n">
        <v>1</v>
      </c>
      <c r="D2875" s="23" t="s">
        <v>103</v>
      </c>
      <c r="E2875" s="19" t="n">
        <v>8.251</v>
      </c>
      <c r="F2875" s="21"/>
      <c r="G2875" s="21"/>
      <c r="H2875" s="21"/>
      <c r="I2875" s="21"/>
      <c r="J2875" s="21"/>
      <c r="K2875" s="22" t="n">
        <f aca="false">INDEX('Porte Honorário'!B:D,MATCH(TabJud!D2875,'Porte Honorário'!A:A,0),1)</f>
        <v>183.5</v>
      </c>
      <c r="L2875" s="22" t="n">
        <f aca="false">ROUND(C2875*K2875,2)</f>
        <v>183.5</v>
      </c>
      <c r="M2875" s="22" t="n">
        <f aca="false">IF(E2875&gt;0,ROUND(E2875*'UCO e Filme'!$A$2,2),0)</f>
        <v>155.61</v>
      </c>
      <c r="N2875" s="22" t="n">
        <f aca="false">IF(I2875&gt;0,ROUND(I2875*'UCO e Filme'!$A$11,2),0)</f>
        <v>0</v>
      </c>
      <c r="O2875" s="22" t="n">
        <f aca="false">ROUND(L2875+M2875+N2875,2)</f>
        <v>339.11</v>
      </c>
    </row>
    <row r="2876" customFormat="false" ht="11.25" hidden="false" customHeight="true" outlineLevel="0" collapsed="false">
      <c r="A2876" s="17" t="n">
        <v>40103595</v>
      </c>
      <c r="B2876" s="17" t="s">
        <v>2890</v>
      </c>
      <c r="C2876" s="23" t="n">
        <v>1</v>
      </c>
      <c r="D2876" s="23" t="s">
        <v>103</v>
      </c>
      <c r="E2876" s="19" t="n">
        <v>7.65</v>
      </c>
      <c r="F2876" s="21"/>
      <c r="G2876" s="21"/>
      <c r="H2876" s="21"/>
      <c r="I2876" s="21"/>
      <c r="J2876" s="21"/>
      <c r="K2876" s="22" t="n">
        <f aca="false">INDEX('Porte Honorário'!B:D,MATCH(TabJud!D2876,'Porte Honorário'!A:A,0),1)</f>
        <v>183.5</v>
      </c>
      <c r="L2876" s="22" t="n">
        <f aca="false">ROUND(C2876*K2876,2)</f>
        <v>183.5</v>
      </c>
      <c r="M2876" s="22" t="n">
        <f aca="false">IF(E2876&gt;0,ROUND(E2876*'UCO e Filme'!$A$2,2),0)</f>
        <v>144.28</v>
      </c>
      <c r="N2876" s="22" t="n">
        <f aca="false">IF(I2876&gt;0,ROUND(I2876*'UCO e Filme'!$A$11,2),0)</f>
        <v>0</v>
      </c>
      <c r="O2876" s="22" t="n">
        <f aca="false">ROUND(L2876+M2876+N2876,2)</f>
        <v>327.78</v>
      </c>
    </row>
    <row r="2877" customFormat="false" ht="11.25" hidden="false" customHeight="true" outlineLevel="0" collapsed="false">
      <c r="A2877" s="17" t="n">
        <v>40103609</v>
      </c>
      <c r="B2877" s="17" t="s">
        <v>2891</v>
      </c>
      <c r="C2877" s="23" t="n">
        <v>1</v>
      </c>
      <c r="D2877" s="23" t="s">
        <v>69</v>
      </c>
      <c r="E2877" s="19" t="n">
        <v>9.19</v>
      </c>
      <c r="F2877" s="21"/>
      <c r="G2877" s="21"/>
      <c r="H2877" s="21"/>
      <c r="I2877" s="21"/>
      <c r="J2877" s="21"/>
      <c r="K2877" s="22" t="n">
        <f aca="false">INDEX('Porte Honorário'!B:D,MATCH(TabJud!D2877,'Porte Honorário'!A:A,0),1)</f>
        <v>209.71</v>
      </c>
      <c r="L2877" s="22" t="n">
        <f aca="false">ROUND(C2877*K2877,2)</f>
        <v>209.71</v>
      </c>
      <c r="M2877" s="22" t="n">
        <f aca="false">IF(E2877&gt;0,ROUND(E2877*'UCO e Filme'!$A$2,2),0)</f>
        <v>173.32</v>
      </c>
      <c r="N2877" s="22" t="n">
        <f aca="false">IF(I2877&gt;0,ROUND(I2877*'UCO e Filme'!$A$11,2),0)</f>
        <v>0</v>
      </c>
      <c r="O2877" s="22" t="n">
        <f aca="false">ROUND(L2877+M2877+N2877,2)</f>
        <v>383.03</v>
      </c>
    </row>
    <row r="2878" customFormat="false" ht="11.25" hidden="false" customHeight="true" outlineLevel="0" collapsed="false">
      <c r="A2878" s="17" t="n">
        <v>40103617</v>
      </c>
      <c r="B2878" s="17" t="s">
        <v>2892</v>
      </c>
      <c r="C2878" s="23" t="n">
        <v>1</v>
      </c>
      <c r="D2878" s="23" t="s">
        <v>103</v>
      </c>
      <c r="E2878" s="19" t="n">
        <v>7.95</v>
      </c>
      <c r="F2878" s="21"/>
      <c r="G2878" s="21"/>
      <c r="H2878" s="21"/>
      <c r="I2878" s="21"/>
      <c r="J2878" s="21"/>
      <c r="K2878" s="22" t="n">
        <f aca="false">INDEX('Porte Honorário'!B:D,MATCH(TabJud!D2878,'Porte Honorário'!A:A,0),1)</f>
        <v>183.5</v>
      </c>
      <c r="L2878" s="22" t="n">
        <f aca="false">ROUND(C2878*K2878,2)</f>
        <v>183.5</v>
      </c>
      <c r="M2878" s="22" t="n">
        <f aca="false">IF(E2878&gt;0,ROUND(E2878*'UCO e Filme'!$A$2,2),0)</f>
        <v>149.94</v>
      </c>
      <c r="N2878" s="22" t="n">
        <f aca="false">IF(I2878&gt;0,ROUND(I2878*'UCO e Filme'!$A$11,2),0)</f>
        <v>0</v>
      </c>
      <c r="O2878" s="22" t="n">
        <f aca="false">ROUND(L2878+M2878+N2878,2)</f>
        <v>333.44</v>
      </c>
    </row>
    <row r="2879" customFormat="false" ht="11.25" hidden="false" customHeight="true" outlineLevel="0" collapsed="false">
      <c r="A2879" s="17" t="n">
        <v>40103625</v>
      </c>
      <c r="B2879" s="17" t="s">
        <v>2893</v>
      </c>
      <c r="C2879" s="23" t="n">
        <v>1</v>
      </c>
      <c r="D2879" s="23" t="s">
        <v>103</v>
      </c>
      <c r="E2879" s="19" t="n">
        <v>7.95</v>
      </c>
      <c r="F2879" s="21"/>
      <c r="G2879" s="21"/>
      <c r="H2879" s="21"/>
      <c r="I2879" s="21"/>
      <c r="J2879" s="21"/>
      <c r="K2879" s="22" t="n">
        <f aca="false">INDEX('Porte Honorário'!B:D,MATCH(TabJud!D2879,'Porte Honorário'!A:A,0),1)</f>
        <v>183.5</v>
      </c>
      <c r="L2879" s="22" t="n">
        <f aca="false">ROUND(C2879*K2879,2)</f>
        <v>183.5</v>
      </c>
      <c r="M2879" s="22" t="n">
        <f aca="false">IF(E2879&gt;0,ROUND(E2879*'UCO e Filme'!$A$2,2),0)</f>
        <v>149.94</v>
      </c>
      <c r="N2879" s="22" t="n">
        <f aca="false">IF(I2879&gt;0,ROUND(I2879*'UCO e Filme'!$A$11,2),0)</f>
        <v>0</v>
      </c>
      <c r="O2879" s="22" t="n">
        <f aca="false">ROUND(L2879+M2879+N2879,2)</f>
        <v>333.44</v>
      </c>
    </row>
    <row r="2880" customFormat="false" ht="11.25" hidden="false" customHeight="true" outlineLevel="0" collapsed="false">
      <c r="A2880" s="17" t="n">
        <v>40103633</v>
      </c>
      <c r="B2880" s="17" t="s">
        <v>2894</v>
      </c>
      <c r="C2880" s="23" t="n">
        <v>1</v>
      </c>
      <c r="D2880" s="23" t="s">
        <v>69</v>
      </c>
      <c r="E2880" s="19" t="n">
        <v>5.66</v>
      </c>
      <c r="F2880" s="21"/>
      <c r="G2880" s="21"/>
      <c r="H2880" s="21"/>
      <c r="I2880" s="21"/>
      <c r="J2880" s="21"/>
      <c r="K2880" s="22" t="n">
        <f aca="false">INDEX('Porte Honorário'!B:D,MATCH(TabJud!D2880,'Porte Honorário'!A:A,0),1)</f>
        <v>209.71</v>
      </c>
      <c r="L2880" s="22" t="n">
        <f aca="false">ROUND(C2880*K2880,2)</f>
        <v>209.71</v>
      </c>
      <c r="M2880" s="22" t="n">
        <f aca="false">IF(E2880&gt;0,ROUND(E2880*'UCO e Filme'!$A$2,2),0)</f>
        <v>106.75</v>
      </c>
      <c r="N2880" s="22" t="n">
        <f aca="false">IF(I2880&gt;0,ROUND(I2880*'UCO e Filme'!$A$11,2),0)</f>
        <v>0</v>
      </c>
      <c r="O2880" s="22" t="n">
        <f aca="false">ROUND(L2880+M2880+N2880,2)</f>
        <v>316.46</v>
      </c>
    </row>
    <row r="2881" customFormat="false" ht="11.25" hidden="false" customHeight="true" outlineLevel="0" collapsed="false">
      <c r="A2881" s="17" t="n">
        <v>40103641</v>
      </c>
      <c r="B2881" s="17" t="s">
        <v>2895</v>
      </c>
      <c r="C2881" s="23" t="n">
        <v>1</v>
      </c>
      <c r="D2881" s="23" t="s">
        <v>138</v>
      </c>
      <c r="E2881" s="19" t="n">
        <v>0.149</v>
      </c>
      <c r="F2881" s="21"/>
      <c r="G2881" s="21"/>
      <c r="H2881" s="21"/>
      <c r="I2881" s="21"/>
      <c r="J2881" s="21"/>
      <c r="K2881" s="22" t="n">
        <f aca="false">INDEX('Porte Honorário'!B:D,MATCH(TabJud!D2881,'Porte Honorário'!A:A,0),1)</f>
        <v>32.78</v>
      </c>
      <c r="L2881" s="22" t="n">
        <f aca="false">ROUND(C2881*K2881,2)</f>
        <v>32.78</v>
      </c>
      <c r="M2881" s="22" t="n">
        <f aca="false">IF(E2881&gt;0,ROUND(E2881*'UCO e Filme'!$A$2,2),0)</f>
        <v>2.81</v>
      </c>
      <c r="N2881" s="22" t="n">
        <f aca="false">IF(I2881&gt;0,ROUND(I2881*'UCO e Filme'!$A$11,2),0)</f>
        <v>0</v>
      </c>
      <c r="O2881" s="22" t="n">
        <f aca="false">ROUND(L2881+M2881+N2881,2)</f>
        <v>35.59</v>
      </c>
    </row>
    <row r="2882" customFormat="false" ht="11.25" hidden="false" customHeight="true" outlineLevel="0" collapsed="false">
      <c r="A2882" s="17" t="n">
        <v>40103650</v>
      </c>
      <c r="B2882" s="17" t="s">
        <v>2896</v>
      </c>
      <c r="C2882" s="23" t="n">
        <v>1</v>
      </c>
      <c r="D2882" s="23" t="s">
        <v>82</v>
      </c>
      <c r="E2882" s="19" t="n">
        <v>3.737</v>
      </c>
      <c r="F2882" s="21"/>
      <c r="G2882" s="21"/>
      <c r="H2882" s="21"/>
      <c r="I2882" s="21"/>
      <c r="J2882" s="21"/>
      <c r="K2882" s="22" t="n">
        <f aca="false">INDEX('Porte Honorário'!B:D,MATCH(TabJud!D2882,'Porte Honorário'!A:A,0),1)</f>
        <v>88.48</v>
      </c>
      <c r="L2882" s="22" t="n">
        <f aca="false">ROUND(C2882*K2882,2)</f>
        <v>88.48</v>
      </c>
      <c r="M2882" s="22" t="n">
        <f aca="false">IF(E2882&gt;0,ROUND(E2882*'UCO e Filme'!$A$2,2),0)</f>
        <v>70.48</v>
      </c>
      <c r="N2882" s="22" t="n">
        <f aca="false">IF(I2882&gt;0,ROUND(I2882*'UCO e Filme'!$A$11,2),0)</f>
        <v>0</v>
      </c>
      <c r="O2882" s="22" t="n">
        <f aca="false">ROUND(L2882+M2882+N2882,2)</f>
        <v>158.96</v>
      </c>
    </row>
    <row r="2883" customFormat="false" ht="11.25" hidden="false" customHeight="true" outlineLevel="0" collapsed="false">
      <c r="A2883" s="17" t="n">
        <v>40103668</v>
      </c>
      <c r="B2883" s="17" t="s">
        <v>2897</v>
      </c>
      <c r="C2883" s="23" t="n">
        <v>1</v>
      </c>
      <c r="D2883" s="23" t="s">
        <v>146</v>
      </c>
      <c r="E2883" s="19" t="n">
        <v>2.275</v>
      </c>
      <c r="F2883" s="21"/>
      <c r="G2883" s="21"/>
      <c r="H2883" s="21"/>
      <c r="I2883" s="21"/>
      <c r="J2883" s="21"/>
      <c r="K2883" s="22" t="n">
        <f aca="false">INDEX('Porte Honorário'!B:D,MATCH(TabJud!D2883,'Porte Honorário'!A:A,0),1)</f>
        <v>104.87</v>
      </c>
      <c r="L2883" s="22" t="n">
        <f aca="false">ROUND(C2883*K2883,2)</f>
        <v>104.87</v>
      </c>
      <c r="M2883" s="22" t="n">
        <f aca="false">IF(E2883&gt;0,ROUND(E2883*'UCO e Filme'!$A$2,2),0)</f>
        <v>42.91</v>
      </c>
      <c r="N2883" s="22" t="n">
        <f aca="false">IF(I2883&gt;0,ROUND(I2883*'UCO e Filme'!$A$11,2),0)</f>
        <v>0</v>
      </c>
      <c r="O2883" s="22" t="n">
        <f aca="false">ROUND(L2883+M2883+N2883,2)</f>
        <v>147.78</v>
      </c>
    </row>
    <row r="2884" customFormat="false" ht="11.25" hidden="false" customHeight="true" outlineLevel="0" collapsed="false">
      <c r="A2884" s="17" t="n">
        <v>40103676</v>
      </c>
      <c r="B2884" s="17" t="s">
        <v>2898</v>
      </c>
      <c r="C2884" s="23" t="n">
        <v>1</v>
      </c>
      <c r="D2884" s="23" t="s">
        <v>146</v>
      </c>
      <c r="E2884" s="19" t="n">
        <v>2.275</v>
      </c>
      <c r="F2884" s="21"/>
      <c r="G2884" s="21"/>
      <c r="H2884" s="21"/>
      <c r="I2884" s="21"/>
      <c r="J2884" s="21"/>
      <c r="K2884" s="22" t="n">
        <f aca="false">INDEX('Porte Honorário'!B:D,MATCH(TabJud!D2884,'Porte Honorário'!A:A,0),1)</f>
        <v>104.87</v>
      </c>
      <c r="L2884" s="22" t="n">
        <f aca="false">ROUND(C2884*K2884,2)</f>
        <v>104.87</v>
      </c>
      <c r="M2884" s="22" t="n">
        <f aca="false">IF(E2884&gt;0,ROUND(E2884*'UCO e Filme'!$A$2,2),0)</f>
        <v>42.91</v>
      </c>
      <c r="N2884" s="22" t="n">
        <f aca="false">IF(I2884&gt;0,ROUND(I2884*'UCO e Filme'!$A$11,2),0)</f>
        <v>0</v>
      </c>
      <c r="O2884" s="22" t="n">
        <f aca="false">ROUND(L2884+M2884+N2884,2)</f>
        <v>147.78</v>
      </c>
    </row>
    <row r="2885" customFormat="false" ht="11.25" hidden="false" customHeight="true" outlineLevel="0" collapsed="false">
      <c r="A2885" s="17" t="n">
        <v>40103684</v>
      </c>
      <c r="B2885" s="17" t="s">
        <v>2899</v>
      </c>
      <c r="C2885" s="23" t="n">
        <v>1</v>
      </c>
      <c r="D2885" s="23" t="s">
        <v>64</v>
      </c>
      <c r="E2885" s="19" t="n">
        <v>3.151</v>
      </c>
      <c r="F2885" s="21"/>
      <c r="G2885" s="21"/>
      <c r="H2885" s="21"/>
      <c r="I2885" s="21"/>
      <c r="J2885" s="21"/>
      <c r="K2885" s="22" t="n">
        <f aca="false">INDEX('Porte Honorário'!B:D,MATCH(TabJud!D2885,'Porte Honorário'!A:A,0),1)</f>
        <v>65.56</v>
      </c>
      <c r="L2885" s="22" t="n">
        <f aca="false">ROUND(C2885*K2885,2)</f>
        <v>65.56</v>
      </c>
      <c r="M2885" s="22" t="n">
        <f aca="false">IF(E2885&gt;0,ROUND(E2885*'UCO e Filme'!$A$2,2),0)</f>
        <v>59.43</v>
      </c>
      <c r="N2885" s="22" t="n">
        <f aca="false">IF(I2885&gt;0,ROUND(I2885*'UCO e Filme'!$A$11,2),0)</f>
        <v>0</v>
      </c>
      <c r="O2885" s="22" t="n">
        <f aca="false">ROUND(L2885+M2885+N2885,2)</f>
        <v>124.99</v>
      </c>
    </row>
    <row r="2886" customFormat="false" ht="11.25" hidden="false" customHeight="true" outlineLevel="0" collapsed="false">
      <c r="A2886" s="17" t="n">
        <v>40103714</v>
      </c>
      <c r="B2886" s="17" t="s">
        <v>2900</v>
      </c>
      <c r="C2886" s="23" t="n">
        <v>1</v>
      </c>
      <c r="D2886" s="23" t="s">
        <v>64</v>
      </c>
      <c r="E2886" s="19" t="n">
        <v>4.65</v>
      </c>
      <c r="F2886" s="21"/>
      <c r="G2886" s="21"/>
      <c r="H2886" s="21"/>
      <c r="I2886" s="21"/>
      <c r="J2886" s="21"/>
      <c r="K2886" s="22" t="n">
        <f aca="false">INDEX('Porte Honorário'!B:D,MATCH(TabJud!D2886,'Porte Honorário'!A:A,0),1)</f>
        <v>65.56</v>
      </c>
      <c r="L2886" s="22" t="n">
        <f aca="false">ROUND(C2886*K2886,2)</f>
        <v>65.56</v>
      </c>
      <c r="M2886" s="22" t="n">
        <f aca="false">IF(E2886&gt;0,ROUND(E2886*'UCO e Filme'!$A$2,2),0)</f>
        <v>87.7</v>
      </c>
      <c r="N2886" s="22" t="n">
        <f aca="false">IF(I2886&gt;0,ROUND(I2886*'UCO e Filme'!$A$11,2),0)</f>
        <v>0</v>
      </c>
      <c r="O2886" s="22" t="n">
        <f aca="false">ROUND(L2886+M2886+N2886,2)</f>
        <v>153.26</v>
      </c>
    </row>
    <row r="2887" customFormat="false" ht="11.25" hidden="false" customHeight="true" outlineLevel="0" collapsed="false">
      <c r="A2887" s="17" t="n">
        <v>40103722</v>
      </c>
      <c r="B2887" s="17" t="s">
        <v>2901</v>
      </c>
      <c r="C2887" s="23" t="n">
        <v>1</v>
      </c>
      <c r="D2887" s="23" t="s">
        <v>52</v>
      </c>
      <c r="E2887" s="19" t="n">
        <v>2.925</v>
      </c>
      <c r="F2887" s="21"/>
      <c r="G2887" s="21"/>
      <c r="H2887" s="21"/>
      <c r="I2887" s="21"/>
      <c r="J2887" s="21"/>
      <c r="K2887" s="22" t="n">
        <f aca="false">INDEX('Porte Honorário'!B:D,MATCH(TabJud!D2887,'Porte Honorário'!A:A,0),1)</f>
        <v>144.2</v>
      </c>
      <c r="L2887" s="22" t="n">
        <f aca="false">ROUND(C2887*K2887,2)</f>
        <v>144.2</v>
      </c>
      <c r="M2887" s="22" t="n">
        <f aca="false">IF(E2887&gt;0,ROUND(E2887*'UCO e Filme'!$A$2,2),0)</f>
        <v>55.17</v>
      </c>
      <c r="N2887" s="22" t="n">
        <f aca="false">IF(I2887&gt;0,ROUND(I2887*'UCO e Filme'!$A$11,2),0)</f>
        <v>0</v>
      </c>
      <c r="O2887" s="22" t="n">
        <f aca="false">ROUND(L2887+M2887+N2887,2)</f>
        <v>199.37</v>
      </c>
    </row>
    <row r="2888" customFormat="false" ht="11.25" hidden="false" customHeight="true" outlineLevel="0" collapsed="false">
      <c r="A2888" s="17" t="n">
        <v>40103730</v>
      </c>
      <c r="B2888" s="17" t="s">
        <v>2902</v>
      </c>
      <c r="C2888" s="23" t="n">
        <v>1</v>
      </c>
      <c r="D2888" s="23" t="s">
        <v>52</v>
      </c>
      <c r="E2888" s="19" t="n">
        <v>24</v>
      </c>
      <c r="F2888" s="21"/>
      <c r="G2888" s="21"/>
      <c r="H2888" s="21"/>
      <c r="I2888" s="21"/>
      <c r="J2888" s="21"/>
      <c r="K2888" s="22" t="n">
        <f aca="false">INDEX('Porte Honorário'!B:D,MATCH(TabJud!D2888,'Porte Honorário'!A:A,0),1)</f>
        <v>144.2</v>
      </c>
      <c r="L2888" s="22" t="n">
        <f aca="false">ROUND(C2888*K2888,2)</f>
        <v>144.2</v>
      </c>
      <c r="M2888" s="22" t="n">
        <f aca="false">IF(E2888&gt;0,ROUND(E2888*'UCO e Filme'!$A$2,2),0)</f>
        <v>452.64</v>
      </c>
      <c r="N2888" s="22" t="n">
        <f aca="false">IF(I2888&gt;0,ROUND(I2888*'UCO e Filme'!$A$11,2),0)</f>
        <v>0</v>
      </c>
      <c r="O2888" s="22" t="n">
        <f aca="false">ROUND(L2888+M2888+N2888,2)</f>
        <v>596.84</v>
      </c>
    </row>
    <row r="2889" customFormat="false" ht="11.25" hidden="false" customHeight="true" outlineLevel="0" collapsed="false">
      <c r="A2889" s="17" t="n">
        <v>40103749</v>
      </c>
      <c r="B2889" s="17" t="s">
        <v>2903</v>
      </c>
      <c r="C2889" s="23" t="n">
        <v>1</v>
      </c>
      <c r="D2889" s="23" t="s">
        <v>52</v>
      </c>
      <c r="E2889" s="19" t="n">
        <v>4.875</v>
      </c>
      <c r="F2889" s="21"/>
      <c r="G2889" s="21"/>
      <c r="H2889" s="21"/>
      <c r="I2889" s="21"/>
      <c r="J2889" s="21"/>
      <c r="K2889" s="22" t="n">
        <f aca="false">INDEX('Porte Honorário'!B:D,MATCH(TabJud!D2889,'Porte Honorário'!A:A,0),1)</f>
        <v>144.2</v>
      </c>
      <c r="L2889" s="22" t="n">
        <f aca="false">ROUND(C2889*K2889,2)</f>
        <v>144.2</v>
      </c>
      <c r="M2889" s="22" t="n">
        <f aca="false">IF(E2889&gt;0,ROUND(E2889*'UCO e Filme'!$A$2,2),0)</f>
        <v>91.94</v>
      </c>
      <c r="N2889" s="22" t="n">
        <f aca="false">IF(I2889&gt;0,ROUND(I2889*'UCO e Filme'!$A$11,2),0)</f>
        <v>0</v>
      </c>
      <c r="O2889" s="22" t="n">
        <f aca="false">ROUND(L2889+M2889+N2889,2)</f>
        <v>236.14</v>
      </c>
    </row>
    <row r="2890" customFormat="false" ht="11.25" hidden="false" customHeight="true" outlineLevel="0" collapsed="false">
      <c r="A2890" s="17" t="n">
        <v>40103757</v>
      </c>
      <c r="B2890" s="17" t="s">
        <v>2904</v>
      </c>
      <c r="C2890" s="23" t="n">
        <v>1</v>
      </c>
      <c r="D2890" s="23" t="s">
        <v>69</v>
      </c>
      <c r="E2890" s="19" t="n">
        <v>3.126</v>
      </c>
      <c r="F2890" s="21"/>
      <c r="G2890" s="21"/>
      <c r="H2890" s="21"/>
      <c r="I2890" s="21"/>
      <c r="J2890" s="21"/>
      <c r="K2890" s="22" t="n">
        <f aca="false">INDEX('Porte Honorário'!B:D,MATCH(TabJud!D2890,'Porte Honorário'!A:A,0),1)</f>
        <v>209.71</v>
      </c>
      <c r="L2890" s="22" t="n">
        <f aca="false">ROUND(C2890*K2890,2)</f>
        <v>209.71</v>
      </c>
      <c r="M2890" s="22" t="n">
        <f aca="false">IF(E2890&gt;0,ROUND(E2890*'UCO e Filme'!$A$2,2),0)</f>
        <v>58.96</v>
      </c>
      <c r="N2890" s="22" t="n">
        <f aca="false">IF(I2890&gt;0,ROUND(I2890*'UCO e Filme'!$A$11,2),0)</f>
        <v>0</v>
      </c>
      <c r="O2890" s="22" t="n">
        <f aca="false">ROUND(L2890+M2890+N2890,2)</f>
        <v>268.67</v>
      </c>
    </row>
    <row r="2891" customFormat="false" ht="11.25" hidden="false" customHeight="true" outlineLevel="0" collapsed="false">
      <c r="A2891" s="17" t="n">
        <v>40103765</v>
      </c>
      <c r="B2891" s="17" t="s">
        <v>2905</v>
      </c>
      <c r="C2891" s="23" t="n">
        <v>1</v>
      </c>
      <c r="D2891" s="23" t="s">
        <v>82</v>
      </c>
      <c r="E2891" s="19" t="n">
        <v>4.875</v>
      </c>
      <c r="F2891" s="21"/>
      <c r="G2891" s="21"/>
      <c r="H2891" s="21"/>
      <c r="I2891" s="21"/>
      <c r="J2891" s="21"/>
      <c r="K2891" s="22" t="n">
        <f aca="false">INDEX('Porte Honorário'!B:D,MATCH(TabJud!D2891,'Porte Honorário'!A:A,0),1)</f>
        <v>88.48</v>
      </c>
      <c r="L2891" s="22" t="n">
        <f aca="false">ROUND(C2891*K2891,2)</f>
        <v>88.48</v>
      </c>
      <c r="M2891" s="22" t="n">
        <f aca="false">IF(E2891&gt;0,ROUND(E2891*'UCO e Filme'!$A$2,2),0)</f>
        <v>91.94</v>
      </c>
      <c r="N2891" s="22" t="n">
        <f aca="false">IF(I2891&gt;0,ROUND(I2891*'UCO e Filme'!$A$11,2),0)</f>
        <v>0</v>
      </c>
      <c r="O2891" s="22" t="n">
        <f aca="false">ROUND(L2891+M2891+N2891,2)</f>
        <v>180.42</v>
      </c>
    </row>
    <row r="2892" customFormat="false" ht="11.25" hidden="false" customHeight="true" outlineLevel="0" collapsed="false">
      <c r="A2892" s="17" t="n">
        <v>40103889</v>
      </c>
      <c r="B2892" s="17" t="s">
        <v>2906</v>
      </c>
      <c r="C2892" s="23" t="n">
        <v>1</v>
      </c>
      <c r="D2892" s="23" t="s">
        <v>141</v>
      </c>
      <c r="E2892" s="19" t="n">
        <v>2</v>
      </c>
      <c r="F2892" s="21"/>
      <c r="G2892" s="21"/>
      <c r="H2892" s="21"/>
      <c r="I2892" s="21"/>
      <c r="J2892" s="21"/>
      <c r="K2892" s="22" t="n">
        <f aca="false">INDEX('Porte Honorário'!B:D,MATCH(TabJud!D2892,'Porte Honorário'!A:A,0),1)</f>
        <v>334.24</v>
      </c>
      <c r="L2892" s="22" t="n">
        <f aca="false">ROUND(C2892*K2892,2)</f>
        <v>334.24</v>
      </c>
      <c r="M2892" s="22" t="n">
        <f aca="false">IF(E2892&gt;0,ROUND(E2892*'UCO e Filme'!$A$2,2),0)</f>
        <v>37.72</v>
      </c>
      <c r="N2892" s="22" t="n">
        <f aca="false">IF(I2892&gt;0,ROUND(I2892*'UCO e Filme'!$A$11,2),0)</f>
        <v>0</v>
      </c>
      <c r="O2892" s="22" t="n">
        <f aca="false">ROUND(L2892+M2892+N2892,2)</f>
        <v>371.96</v>
      </c>
    </row>
    <row r="2893" customFormat="false" ht="11.25" hidden="false" customHeight="true" outlineLevel="0" collapsed="false">
      <c r="A2893" s="17" t="n">
        <v>40103897</v>
      </c>
      <c r="B2893" s="17" t="s">
        <v>2907</v>
      </c>
      <c r="C2893" s="23" t="n">
        <v>1</v>
      </c>
      <c r="D2893" s="23" t="s">
        <v>504</v>
      </c>
      <c r="E2893" s="19" t="n">
        <v>2</v>
      </c>
      <c r="F2893" s="21"/>
      <c r="G2893" s="21"/>
      <c r="H2893" s="21"/>
      <c r="I2893" s="21"/>
      <c r="J2893" s="21"/>
      <c r="K2893" s="22" t="n">
        <f aca="false">INDEX('Porte Honorário'!B:D,MATCH(TabJud!D2893,'Porte Honorário'!A:A,0),1)</f>
        <v>458.79</v>
      </c>
      <c r="L2893" s="22" t="n">
        <f aca="false">ROUND(C2893*K2893,2)</f>
        <v>458.79</v>
      </c>
      <c r="M2893" s="22" t="n">
        <f aca="false">IF(E2893&gt;0,ROUND(E2893*'UCO e Filme'!$A$2,2),0)</f>
        <v>37.72</v>
      </c>
      <c r="N2893" s="22" t="n">
        <f aca="false">IF(I2893&gt;0,ROUND(I2893*'UCO e Filme'!$A$11,2),0)</f>
        <v>0</v>
      </c>
      <c r="O2893" s="22" t="n">
        <f aca="false">ROUND(L2893+M2893+N2893,2)</f>
        <v>496.51</v>
      </c>
    </row>
    <row r="2894" customFormat="false" ht="14.45" hidden="false" customHeight="true" outlineLevel="0" collapsed="false">
      <c r="A2894" s="15" t="s">
        <v>2908</v>
      </c>
      <c r="B2894" s="15"/>
      <c r="C2894" s="15"/>
      <c r="D2894" s="15"/>
      <c r="E2894" s="15"/>
      <c r="F2894" s="15"/>
      <c r="G2894" s="15"/>
      <c r="H2894" s="15"/>
      <c r="I2894" s="15"/>
      <c r="J2894" s="15"/>
      <c r="K2894" s="15"/>
      <c r="L2894" s="15"/>
      <c r="M2894" s="15"/>
      <c r="N2894" s="15"/>
      <c r="O2894" s="15"/>
    </row>
    <row r="2895" customFormat="false" ht="20.25" hidden="false" customHeight="true" outlineLevel="0" collapsed="false">
      <c r="A2895" s="15" t="s">
        <v>2909</v>
      </c>
      <c r="B2895" s="15"/>
      <c r="C2895" s="15"/>
      <c r="D2895" s="15"/>
      <c r="E2895" s="15"/>
      <c r="F2895" s="15"/>
      <c r="G2895" s="15"/>
      <c r="H2895" s="15"/>
      <c r="I2895" s="15"/>
      <c r="J2895" s="15"/>
      <c r="K2895" s="15"/>
      <c r="L2895" s="15"/>
      <c r="M2895" s="15"/>
      <c r="N2895" s="15"/>
      <c r="O2895" s="15"/>
    </row>
    <row r="2896" customFormat="false" ht="24.75" hidden="false" customHeight="true" outlineLevel="0" collapsed="false">
      <c r="A2896" s="15" t="s">
        <v>2910</v>
      </c>
      <c r="B2896" s="15"/>
      <c r="C2896" s="15"/>
      <c r="D2896" s="15"/>
      <c r="E2896" s="15"/>
      <c r="F2896" s="15"/>
      <c r="G2896" s="15"/>
      <c r="H2896" s="15"/>
      <c r="I2896" s="15"/>
      <c r="J2896" s="15"/>
      <c r="K2896" s="15"/>
      <c r="L2896" s="15"/>
      <c r="M2896" s="15"/>
      <c r="N2896" s="15"/>
      <c r="O2896" s="15"/>
    </row>
    <row r="2897" customFormat="false" ht="30.95" hidden="false" customHeight="true" outlineLevel="0" collapsed="false">
      <c r="A2897" s="14" t="s">
        <v>2911</v>
      </c>
      <c r="B2897" s="14"/>
      <c r="C2897" s="14"/>
      <c r="D2897" s="14"/>
      <c r="E2897" s="14"/>
      <c r="F2897" s="14"/>
      <c r="G2897" s="14"/>
      <c r="H2897" s="14"/>
      <c r="I2897" s="14"/>
      <c r="J2897" s="14"/>
      <c r="K2897" s="14"/>
      <c r="L2897" s="14"/>
      <c r="M2897" s="14"/>
      <c r="N2897" s="14"/>
      <c r="O2897" s="14"/>
    </row>
    <row r="2898" customFormat="false" ht="33.75" hidden="false" customHeight="true" outlineLevel="0" collapsed="false">
      <c r="A2898" s="17" t="n">
        <v>40104010</v>
      </c>
      <c r="B2898" s="17" t="s">
        <v>2912</v>
      </c>
      <c r="C2898" s="23" t="n">
        <v>1</v>
      </c>
      <c r="D2898" s="33" t="s">
        <v>99</v>
      </c>
      <c r="E2898" s="19" t="n">
        <v>4.78</v>
      </c>
      <c r="F2898" s="16"/>
      <c r="G2898" s="21"/>
      <c r="H2898" s="21"/>
      <c r="I2898" s="21"/>
      <c r="J2898" s="21"/>
      <c r="K2898" s="22" t="n">
        <f aca="false">INDEX('Porte Honorário'!B:D,MATCH(TabJud!D2898,'Porte Honorário'!A:A,0),1)</f>
        <v>49.16</v>
      </c>
      <c r="L2898" s="22" t="n">
        <f aca="false">ROUND(C2898*K2898,2)</f>
        <v>49.16</v>
      </c>
      <c r="M2898" s="22" t="n">
        <f aca="false">IF(E2898&gt;0,ROUND(E2898*'UCO e Filme'!$A$2,2),0)</f>
        <v>90.15</v>
      </c>
      <c r="N2898" s="22" t="n">
        <f aca="false">IF(I2898&gt;0,ROUND(I2898*'UCO e Filme'!$A$11,2),0)</f>
        <v>0</v>
      </c>
      <c r="O2898" s="22" t="n">
        <f aca="false">ROUND(L2898+M2898+N2898,2)</f>
        <v>139.31</v>
      </c>
    </row>
    <row r="2899" customFormat="false" ht="11.25" hidden="false" customHeight="true" outlineLevel="0" collapsed="false">
      <c r="A2899" s="17" t="n">
        <v>40104028</v>
      </c>
      <c r="B2899" s="17" t="s">
        <v>2913</v>
      </c>
      <c r="C2899" s="23" t="n">
        <v>1</v>
      </c>
      <c r="D2899" s="23" t="s">
        <v>133</v>
      </c>
      <c r="E2899" s="19" t="n">
        <v>1.04</v>
      </c>
      <c r="F2899" s="21"/>
      <c r="G2899" s="21"/>
      <c r="H2899" s="21"/>
      <c r="I2899" s="21"/>
      <c r="J2899" s="21"/>
      <c r="K2899" s="22" t="n">
        <f aca="false">INDEX('Porte Honorário'!B:D,MATCH(TabJud!D2899,'Porte Honorário'!A:A,0),1)</f>
        <v>16.38</v>
      </c>
      <c r="L2899" s="22" t="n">
        <f aca="false">ROUND(C2899*K2899,2)</f>
        <v>16.38</v>
      </c>
      <c r="M2899" s="22" t="n">
        <f aca="false">IF(E2899&gt;0,ROUND(E2899*'UCO e Filme'!$A$2,2),0)</f>
        <v>19.61</v>
      </c>
      <c r="N2899" s="22" t="n">
        <f aca="false">IF(I2899&gt;0,ROUND(I2899*'UCO e Filme'!$A$11,2),0)</f>
        <v>0</v>
      </c>
      <c r="O2899" s="22" t="n">
        <f aca="false">ROUND(L2899+M2899+N2899,2)</f>
        <v>35.99</v>
      </c>
    </row>
    <row r="2900" customFormat="false" ht="11.25" hidden="false" customHeight="true" outlineLevel="0" collapsed="false">
      <c r="A2900" s="17" t="n">
        <v>40104036</v>
      </c>
      <c r="B2900" s="17" t="s">
        <v>2914</v>
      </c>
      <c r="C2900" s="23" t="n">
        <v>1</v>
      </c>
      <c r="D2900" s="23" t="s">
        <v>133</v>
      </c>
      <c r="E2900" s="19" t="n">
        <v>1.21</v>
      </c>
      <c r="F2900" s="21"/>
      <c r="G2900" s="21"/>
      <c r="H2900" s="21"/>
      <c r="I2900" s="21"/>
      <c r="J2900" s="21"/>
      <c r="K2900" s="22" t="n">
        <f aca="false">INDEX('Porte Honorário'!B:D,MATCH(TabJud!D2900,'Porte Honorário'!A:A,0),1)</f>
        <v>16.38</v>
      </c>
      <c r="L2900" s="22" t="n">
        <f aca="false">ROUND(C2900*K2900,2)</f>
        <v>16.38</v>
      </c>
      <c r="M2900" s="22" t="n">
        <f aca="false">IF(E2900&gt;0,ROUND(E2900*'UCO e Filme'!$A$2,2),0)</f>
        <v>22.82</v>
      </c>
      <c r="N2900" s="22" t="n">
        <f aca="false">IF(I2900&gt;0,ROUND(I2900*'UCO e Filme'!$A$11,2),0)</f>
        <v>0</v>
      </c>
      <c r="O2900" s="22" t="n">
        <f aca="false">ROUND(L2900+M2900+N2900,2)</f>
        <v>39.2</v>
      </c>
    </row>
    <row r="2901" customFormat="false" ht="11.25" hidden="false" customHeight="true" outlineLevel="0" collapsed="false">
      <c r="A2901" s="17" t="n">
        <v>40104044</v>
      </c>
      <c r="B2901" s="17" t="s">
        <v>2915</v>
      </c>
      <c r="C2901" s="23" t="n">
        <v>1</v>
      </c>
      <c r="D2901" s="23" t="s">
        <v>138</v>
      </c>
      <c r="E2901" s="19" t="n">
        <v>1</v>
      </c>
      <c r="F2901" s="21"/>
      <c r="G2901" s="21"/>
      <c r="H2901" s="21"/>
      <c r="I2901" s="21"/>
      <c r="J2901" s="21"/>
      <c r="K2901" s="22" t="n">
        <f aca="false">INDEX('Porte Honorário'!B:D,MATCH(TabJud!D2901,'Porte Honorário'!A:A,0),1)</f>
        <v>32.78</v>
      </c>
      <c r="L2901" s="22" t="n">
        <f aca="false">ROUND(C2901*K2901,2)</f>
        <v>32.78</v>
      </c>
      <c r="M2901" s="22" t="n">
        <f aca="false">IF(E2901&gt;0,ROUND(E2901*'UCO e Filme'!$A$2,2),0)</f>
        <v>18.86</v>
      </c>
      <c r="N2901" s="22" t="n">
        <f aca="false">IF(I2901&gt;0,ROUND(I2901*'UCO e Filme'!$A$11,2),0)</f>
        <v>0</v>
      </c>
      <c r="O2901" s="22" t="n">
        <f aca="false">ROUND(L2901+M2901+N2901,2)</f>
        <v>51.64</v>
      </c>
    </row>
    <row r="2902" customFormat="false" ht="22.5" hidden="false" customHeight="true" outlineLevel="0" collapsed="false">
      <c r="A2902" s="17" t="n">
        <v>40104125</v>
      </c>
      <c r="B2902" s="17" t="s">
        <v>2916</v>
      </c>
      <c r="C2902" s="23" t="n">
        <v>1</v>
      </c>
      <c r="D2902" s="23" t="s">
        <v>82</v>
      </c>
      <c r="E2902" s="19" t="n">
        <v>21.3</v>
      </c>
      <c r="F2902" s="21"/>
      <c r="G2902" s="21"/>
      <c r="H2902" s="21"/>
      <c r="I2902" s="21"/>
      <c r="J2902" s="21"/>
      <c r="K2902" s="22" t="n">
        <f aca="false">INDEX('Porte Honorário'!B:D,MATCH(TabJud!D2902,'Porte Honorário'!A:A,0),1)</f>
        <v>88.48</v>
      </c>
      <c r="L2902" s="22" t="n">
        <f aca="false">ROUND(C2902*K2902,2)</f>
        <v>88.48</v>
      </c>
      <c r="M2902" s="22" t="n">
        <f aca="false">IF(E2902&gt;0,ROUND(E2902*'UCO e Filme'!$A$2,2),0)</f>
        <v>401.72</v>
      </c>
      <c r="N2902" s="22" t="n">
        <f aca="false">IF(I2902&gt;0,ROUND(I2902*'UCO e Filme'!$A$11,2),0)</f>
        <v>0</v>
      </c>
      <c r="O2902" s="22" t="n">
        <f aca="false">ROUND(L2902+M2902+N2902,2)</f>
        <v>490.2</v>
      </c>
    </row>
    <row r="2903" customFormat="false" ht="30.95" hidden="false" customHeight="true" outlineLevel="0" collapsed="false">
      <c r="A2903" s="14" t="s">
        <v>2917</v>
      </c>
      <c r="B2903" s="14"/>
      <c r="C2903" s="14"/>
      <c r="D2903" s="14"/>
      <c r="E2903" s="14"/>
      <c r="F2903" s="14"/>
      <c r="G2903" s="14"/>
      <c r="H2903" s="14"/>
      <c r="I2903" s="14"/>
      <c r="J2903" s="14"/>
      <c r="K2903" s="14"/>
      <c r="L2903" s="14"/>
      <c r="M2903" s="14"/>
      <c r="N2903" s="14"/>
      <c r="O2903" s="14"/>
    </row>
    <row r="2904" customFormat="false" ht="30" hidden="false" customHeight="true" outlineLevel="0" collapsed="false">
      <c r="A2904" s="17" t="n">
        <v>40105016</v>
      </c>
      <c r="B2904" s="17" t="s">
        <v>2918</v>
      </c>
      <c r="C2904" s="23" t="n">
        <v>1</v>
      </c>
      <c r="D2904" s="23" t="s">
        <v>133</v>
      </c>
      <c r="E2904" s="19" t="n">
        <v>1</v>
      </c>
      <c r="F2904" s="21"/>
      <c r="G2904" s="21"/>
      <c r="H2904" s="21"/>
      <c r="I2904" s="21"/>
      <c r="J2904" s="21"/>
      <c r="K2904" s="22" t="n">
        <f aca="false">INDEX('Porte Honorário'!B:D,MATCH(TabJud!D2904,'Porte Honorário'!A:A,0),1)</f>
        <v>16.38</v>
      </c>
      <c r="L2904" s="22" t="n">
        <f aca="false">ROUND(C2904*K2904,2)</f>
        <v>16.38</v>
      </c>
      <c r="M2904" s="22" t="n">
        <f aca="false">IF(E2904&gt;0,ROUND(E2904*'UCO e Filme'!$A$2,2),0)</f>
        <v>18.86</v>
      </c>
      <c r="N2904" s="22" t="n">
        <f aca="false">IF(I2904&gt;0,ROUND(I2904*'UCO e Filme'!$A$11,2),0)</f>
        <v>0</v>
      </c>
      <c r="O2904" s="22" t="n">
        <f aca="false">ROUND(L2904+M2904+N2904,2)</f>
        <v>35.24</v>
      </c>
    </row>
    <row r="2905" customFormat="false" ht="11.25" hidden="false" customHeight="true" outlineLevel="0" collapsed="false">
      <c r="A2905" s="17" t="n">
        <v>40105024</v>
      </c>
      <c r="B2905" s="17" t="s">
        <v>2919</v>
      </c>
      <c r="C2905" s="23" t="n">
        <v>1</v>
      </c>
      <c r="D2905" s="23" t="s">
        <v>64</v>
      </c>
      <c r="E2905" s="19" t="n">
        <v>4</v>
      </c>
      <c r="F2905" s="21"/>
      <c r="G2905" s="21"/>
      <c r="H2905" s="21"/>
      <c r="I2905" s="21"/>
      <c r="J2905" s="21"/>
      <c r="K2905" s="22" t="n">
        <f aca="false">INDEX('Porte Honorário'!B:D,MATCH(TabJud!D2905,'Porte Honorário'!A:A,0),1)</f>
        <v>65.56</v>
      </c>
      <c r="L2905" s="22" t="n">
        <f aca="false">ROUND(C2905*K2905,2)</f>
        <v>65.56</v>
      </c>
      <c r="M2905" s="22" t="n">
        <f aca="false">IF(E2905&gt;0,ROUND(E2905*'UCO e Filme'!$A$2,2),0)</f>
        <v>75.44</v>
      </c>
      <c r="N2905" s="22" t="n">
        <f aca="false">IF(I2905&gt;0,ROUND(I2905*'UCO e Filme'!$A$11,2),0)</f>
        <v>0</v>
      </c>
      <c r="O2905" s="22" t="n">
        <f aca="false">ROUND(L2905+M2905+N2905,2)</f>
        <v>141</v>
      </c>
    </row>
    <row r="2906" customFormat="false" ht="11.25" hidden="false" customHeight="true" outlineLevel="0" collapsed="false">
      <c r="A2906" s="17" t="n">
        <v>40105032</v>
      </c>
      <c r="B2906" s="17" t="s">
        <v>2920</v>
      </c>
      <c r="C2906" s="23" t="n">
        <v>1</v>
      </c>
      <c r="D2906" s="23" t="s">
        <v>64</v>
      </c>
      <c r="E2906" s="19" t="n">
        <v>4</v>
      </c>
      <c r="F2906" s="21"/>
      <c r="G2906" s="21"/>
      <c r="H2906" s="21"/>
      <c r="I2906" s="21"/>
      <c r="J2906" s="21"/>
      <c r="K2906" s="22" t="n">
        <f aca="false">INDEX('Porte Honorário'!B:D,MATCH(TabJud!D2906,'Porte Honorário'!A:A,0),1)</f>
        <v>65.56</v>
      </c>
      <c r="L2906" s="22" t="n">
        <f aca="false">ROUND(C2906*K2906,2)</f>
        <v>65.56</v>
      </c>
      <c r="M2906" s="22" t="n">
        <f aca="false">IF(E2906&gt;0,ROUND(E2906*'UCO e Filme'!$A$2,2),0)</f>
        <v>75.44</v>
      </c>
      <c r="N2906" s="22" t="n">
        <f aca="false">IF(I2906&gt;0,ROUND(I2906*'UCO e Filme'!$A$11,2),0)</f>
        <v>0</v>
      </c>
      <c r="O2906" s="22" t="n">
        <f aca="false">ROUND(L2906+M2906+N2906,2)</f>
        <v>141</v>
      </c>
    </row>
    <row r="2907" customFormat="false" ht="11.25" hidden="false" customHeight="true" outlineLevel="0" collapsed="false">
      <c r="A2907" s="17" t="n">
        <v>40105040</v>
      </c>
      <c r="B2907" s="17" t="s">
        <v>2921</v>
      </c>
      <c r="C2907" s="23" t="n">
        <v>1</v>
      </c>
      <c r="D2907" s="23" t="s">
        <v>64</v>
      </c>
      <c r="E2907" s="19" t="n">
        <v>4</v>
      </c>
      <c r="F2907" s="21"/>
      <c r="G2907" s="21"/>
      <c r="H2907" s="21"/>
      <c r="I2907" s="21"/>
      <c r="J2907" s="21"/>
      <c r="K2907" s="22" t="n">
        <f aca="false">INDEX('Porte Honorário'!B:D,MATCH(TabJud!D2907,'Porte Honorário'!A:A,0),1)</f>
        <v>65.56</v>
      </c>
      <c r="L2907" s="22" t="n">
        <f aca="false">ROUND(C2907*K2907,2)</f>
        <v>65.56</v>
      </c>
      <c r="M2907" s="22" t="n">
        <f aca="false">IF(E2907&gt;0,ROUND(E2907*'UCO e Filme'!$A$2,2),0)</f>
        <v>75.44</v>
      </c>
      <c r="N2907" s="22" t="n">
        <f aca="false">IF(I2907&gt;0,ROUND(I2907*'UCO e Filme'!$A$11,2),0)</f>
        <v>0</v>
      </c>
      <c r="O2907" s="22" t="n">
        <f aca="false">ROUND(L2907+M2907+N2907,2)</f>
        <v>141</v>
      </c>
    </row>
    <row r="2908" customFormat="false" ht="11.25" hidden="false" customHeight="true" outlineLevel="0" collapsed="false">
      <c r="A2908" s="17" t="n">
        <v>40105059</v>
      </c>
      <c r="B2908" s="17" t="s">
        <v>2922</v>
      </c>
      <c r="C2908" s="23" t="n">
        <v>1</v>
      </c>
      <c r="D2908" s="23" t="s">
        <v>133</v>
      </c>
      <c r="E2908" s="19"/>
      <c r="F2908" s="21"/>
      <c r="G2908" s="21"/>
      <c r="H2908" s="21"/>
      <c r="I2908" s="21"/>
      <c r="J2908" s="21"/>
      <c r="K2908" s="22" t="n">
        <f aca="false">INDEX('Porte Honorário'!B:D,MATCH(TabJud!D2908,'Porte Honorário'!A:A,0),1)</f>
        <v>16.38</v>
      </c>
      <c r="L2908" s="22" t="n">
        <f aca="false">ROUND(C2908*K2908,2)</f>
        <v>16.38</v>
      </c>
      <c r="M2908" s="22" t="n">
        <f aca="false">IF(E2908&gt;0,ROUND(E2908*'UCO e Filme'!$A$2,2),0)</f>
        <v>0</v>
      </c>
      <c r="N2908" s="22" t="n">
        <f aca="false">IF(I2908&gt;0,ROUND(I2908*'UCO e Filme'!$A$11,2),0)</f>
        <v>0</v>
      </c>
      <c r="O2908" s="22" t="n">
        <f aca="false">ROUND(L2908+M2908+N2908,2)</f>
        <v>16.38</v>
      </c>
    </row>
    <row r="2909" customFormat="false" ht="11.25" hidden="false" customHeight="true" outlineLevel="0" collapsed="false">
      <c r="A2909" s="17" t="n">
        <v>40105067</v>
      </c>
      <c r="B2909" s="17" t="s">
        <v>2923</v>
      </c>
      <c r="C2909" s="23" t="n">
        <v>1</v>
      </c>
      <c r="D2909" s="23" t="s">
        <v>133</v>
      </c>
      <c r="E2909" s="19" t="n">
        <v>1</v>
      </c>
      <c r="F2909" s="21"/>
      <c r="G2909" s="21"/>
      <c r="H2909" s="21"/>
      <c r="I2909" s="21"/>
      <c r="J2909" s="21"/>
      <c r="K2909" s="22" t="n">
        <f aca="false">INDEX('Porte Honorário'!B:D,MATCH(TabJud!D2909,'Porte Honorário'!A:A,0),1)</f>
        <v>16.38</v>
      </c>
      <c r="L2909" s="22" t="n">
        <f aca="false">ROUND(C2909*K2909,2)</f>
        <v>16.38</v>
      </c>
      <c r="M2909" s="22" t="n">
        <f aca="false">IF(E2909&gt;0,ROUND(E2909*'UCO e Filme'!$A$2,2),0)</f>
        <v>18.86</v>
      </c>
      <c r="N2909" s="22" t="n">
        <f aca="false">IF(I2909&gt;0,ROUND(I2909*'UCO e Filme'!$A$11,2),0)</f>
        <v>0</v>
      </c>
      <c r="O2909" s="22" t="n">
        <f aca="false">ROUND(L2909+M2909+N2909,2)</f>
        <v>35.24</v>
      </c>
    </row>
    <row r="2910" customFormat="false" ht="11.25" hidden="false" customHeight="true" outlineLevel="0" collapsed="false">
      <c r="A2910" s="17" t="n">
        <v>40105075</v>
      </c>
      <c r="B2910" s="17" t="s">
        <v>2924</v>
      </c>
      <c r="C2910" s="23" t="n">
        <v>1</v>
      </c>
      <c r="D2910" s="23" t="s">
        <v>82</v>
      </c>
      <c r="E2910" s="19" t="n">
        <v>4</v>
      </c>
      <c r="F2910" s="21"/>
      <c r="G2910" s="21"/>
      <c r="H2910" s="21"/>
      <c r="I2910" s="21"/>
      <c r="J2910" s="21"/>
      <c r="K2910" s="22" t="n">
        <f aca="false">INDEX('Porte Honorário'!B:D,MATCH(TabJud!D2910,'Porte Honorário'!A:A,0),1)</f>
        <v>88.48</v>
      </c>
      <c r="L2910" s="22" t="n">
        <f aca="false">ROUND(C2910*K2910,2)</f>
        <v>88.48</v>
      </c>
      <c r="M2910" s="22" t="n">
        <f aca="false">IF(E2910&gt;0,ROUND(E2910*'UCO e Filme'!$A$2,2),0)</f>
        <v>75.44</v>
      </c>
      <c r="N2910" s="22" t="n">
        <f aca="false">IF(I2910&gt;0,ROUND(I2910*'UCO e Filme'!$A$11,2),0)</f>
        <v>0</v>
      </c>
      <c r="O2910" s="22" t="n">
        <f aca="false">ROUND(L2910+M2910+N2910,2)</f>
        <v>163.92</v>
      </c>
    </row>
    <row r="2911" customFormat="false" ht="11.25" hidden="false" customHeight="true" outlineLevel="0" collapsed="false">
      <c r="A2911" s="17" t="n">
        <v>40105083</v>
      </c>
      <c r="B2911" s="17" t="s">
        <v>2925</v>
      </c>
      <c r="C2911" s="23" t="n">
        <v>1</v>
      </c>
      <c r="D2911" s="23" t="s">
        <v>82</v>
      </c>
      <c r="E2911" s="19" t="n">
        <v>4</v>
      </c>
      <c r="F2911" s="21"/>
      <c r="G2911" s="21"/>
      <c r="H2911" s="21"/>
      <c r="I2911" s="21"/>
      <c r="J2911" s="21"/>
      <c r="K2911" s="22" t="n">
        <f aca="false">INDEX('Porte Honorário'!B:D,MATCH(TabJud!D2911,'Porte Honorário'!A:A,0),1)</f>
        <v>88.48</v>
      </c>
      <c r="L2911" s="22" t="n">
        <f aca="false">ROUND(C2911*K2911,2)</f>
        <v>88.48</v>
      </c>
      <c r="M2911" s="22" t="n">
        <f aca="false">IF(E2911&gt;0,ROUND(E2911*'UCO e Filme'!$A$2,2),0)</f>
        <v>75.44</v>
      </c>
      <c r="N2911" s="22" t="n">
        <f aca="false">IF(I2911&gt;0,ROUND(I2911*'UCO e Filme'!$A$11,2),0)</f>
        <v>0</v>
      </c>
      <c r="O2911" s="22" t="n">
        <f aca="false">ROUND(L2911+M2911+N2911,2)</f>
        <v>163.92</v>
      </c>
    </row>
    <row r="2912" customFormat="false" ht="11.25" hidden="false" customHeight="true" outlineLevel="0" collapsed="false">
      <c r="A2912" s="17" t="n">
        <v>40105091</v>
      </c>
      <c r="B2912" s="17" t="s">
        <v>2926</v>
      </c>
      <c r="C2912" s="23" t="n">
        <v>1</v>
      </c>
      <c r="D2912" s="23" t="s">
        <v>82</v>
      </c>
      <c r="E2912" s="19" t="n">
        <v>4</v>
      </c>
      <c r="F2912" s="21"/>
      <c r="G2912" s="21"/>
      <c r="H2912" s="21"/>
      <c r="I2912" s="21"/>
      <c r="J2912" s="21"/>
      <c r="K2912" s="22" t="n">
        <f aca="false">INDEX('Porte Honorário'!B:D,MATCH(TabJud!D2912,'Porte Honorário'!A:A,0),1)</f>
        <v>88.48</v>
      </c>
      <c r="L2912" s="22" t="n">
        <f aca="false">ROUND(C2912*K2912,2)</f>
        <v>88.48</v>
      </c>
      <c r="M2912" s="22" t="n">
        <f aca="false">IF(E2912&gt;0,ROUND(E2912*'UCO e Filme'!$A$2,2),0)</f>
        <v>75.44</v>
      </c>
      <c r="N2912" s="22" t="n">
        <f aca="false">IF(I2912&gt;0,ROUND(I2912*'UCO e Filme'!$A$11,2),0)</f>
        <v>0</v>
      </c>
      <c r="O2912" s="22" t="n">
        <f aca="false">ROUND(L2912+M2912+N2912,2)</f>
        <v>163.92</v>
      </c>
    </row>
    <row r="2913" customFormat="false" ht="14.45" hidden="false" customHeight="true" outlineLevel="0" collapsed="false">
      <c r="A2913" s="15" t="s">
        <v>2927</v>
      </c>
      <c r="B2913" s="15"/>
      <c r="C2913" s="15"/>
      <c r="D2913" s="15"/>
      <c r="E2913" s="15"/>
      <c r="F2913" s="15"/>
      <c r="G2913" s="15"/>
      <c r="H2913" s="15"/>
      <c r="I2913" s="15"/>
      <c r="J2913" s="15"/>
      <c r="K2913" s="15"/>
      <c r="L2913" s="15"/>
      <c r="M2913" s="15"/>
      <c r="N2913" s="15"/>
      <c r="O2913" s="15"/>
    </row>
    <row r="2914" customFormat="false" ht="15" hidden="false" customHeight="true" outlineLevel="0" collapsed="false">
      <c r="A2914" s="15" t="s">
        <v>2928</v>
      </c>
      <c r="B2914" s="15"/>
      <c r="C2914" s="15"/>
      <c r="D2914" s="15"/>
      <c r="E2914" s="15"/>
      <c r="F2914" s="15"/>
      <c r="G2914" s="15"/>
      <c r="H2914" s="15"/>
      <c r="I2914" s="15"/>
      <c r="J2914" s="15"/>
      <c r="K2914" s="15"/>
      <c r="L2914" s="15"/>
      <c r="M2914" s="15"/>
      <c r="N2914" s="15"/>
      <c r="O2914" s="15"/>
    </row>
    <row r="2915" customFormat="false" ht="30.95" hidden="false" customHeight="true" outlineLevel="0" collapsed="false">
      <c r="A2915" s="14" t="s">
        <v>2929</v>
      </c>
      <c r="B2915" s="14"/>
      <c r="C2915" s="14"/>
      <c r="D2915" s="14"/>
      <c r="E2915" s="14"/>
      <c r="F2915" s="14"/>
      <c r="G2915" s="14"/>
      <c r="H2915" s="14"/>
      <c r="I2915" s="14"/>
      <c r="J2915" s="14"/>
      <c r="K2915" s="14"/>
      <c r="L2915" s="14"/>
      <c r="M2915" s="14"/>
      <c r="N2915" s="14"/>
      <c r="O2915" s="14"/>
    </row>
    <row r="2916" customFormat="false" ht="30" hidden="false" customHeight="true" outlineLevel="0" collapsed="false">
      <c r="A2916" s="17" t="n">
        <v>40201015</v>
      </c>
      <c r="B2916" s="17" t="s">
        <v>2930</v>
      </c>
      <c r="C2916" s="23" t="n">
        <v>1</v>
      </c>
      <c r="D2916" s="23" t="s">
        <v>138</v>
      </c>
      <c r="E2916" s="19"/>
      <c r="F2916" s="21"/>
      <c r="G2916" s="21"/>
      <c r="H2916" s="21"/>
      <c r="I2916" s="21"/>
      <c r="J2916" s="21"/>
      <c r="K2916" s="22" t="n">
        <f aca="false">INDEX('Porte Honorário'!B:D,MATCH(TabJud!D2916,'Porte Honorário'!A:A,0),1)</f>
        <v>32.78</v>
      </c>
      <c r="L2916" s="22" t="n">
        <f aca="false">ROUND(C2916*K2916,2)</f>
        <v>32.78</v>
      </c>
      <c r="M2916" s="22" t="n">
        <f aca="false">IF(E2916&gt;0,ROUND(E2916*'UCO e Filme'!$A$2,2),0)</f>
        <v>0</v>
      </c>
      <c r="N2916" s="22" t="n">
        <f aca="false">IF(I2916&gt;0,ROUND(I2916*'UCO e Filme'!$A$11,2),0)</f>
        <v>0</v>
      </c>
      <c r="O2916" s="22" t="n">
        <f aca="false">ROUND(L2916+M2916+N2916,2)</f>
        <v>32.78</v>
      </c>
    </row>
    <row r="2917" customFormat="false" ht="11.25" hidden="false" customHeight="true" outlineLevel="0" collapsed="false">
      <c r="A2917" s="17" t="n">
        <v>40201023</v>
      </c>
      <c r="B2917" s="17" t="s">
        <v>2931</v>
      </c>
      <c r="C2917" s="23" t="n">
        <v>1</v>
      </c>
      <c r="D2917" s="23" t="s">
        <v>99</v>
      </c>
      <c r="E2917" s="19"/>
      <c r="F2917" s="21"/>
      <c r="G2917" s="21"/>
      <c r="H2917" s="21"/>
      <c r="I2917" s="21"/>
      <c r="J2917" s="21"/>
      <c r="K2917" s="22" t="n">
        <f aca="false">INDEX('Porte Honorário'!B:D,MATCH(TabJud!D2917,'Porte Honorário'!A:A,0),1)</f>
        <v>49.16</v>
      </c>
      <c r="L2917" s="22" t="n">
        <f aca="false">ROUND(C2917*K2917,2)</f>
        <v>49.16</v>
      </c>
      <c r="M2917" s="22" t="n">
        <f aca="false">IF(E2917&gt;0,ROUND(E2917*'UCO e Filme'!$A$2,2),0)</f>
        <v>0</v>
      </c>
      <c r="N2917" s="22" t="n">
        <f aca="false">IF(I2917&gt;0,ROUND(I2917*'UCO e Filme'!$A$11,2),0)</f>
        <v>0</v>
      </c>
      <c r="O2917" s="22" t="n">
        <f aca="false">ROUND(L2917+M2917+N2917,2)</f>
        <v>49.16</v>
      </c>
    </row>
    <row r="2918" customFormat="false" ht="11.25" hidden="false" customHeight="true" outlineLevel="0" collapsed="false">
      <c r="A2918" s="17" t="n">
        <v>40201031</v>
      </c>
      <c r="B2918" s="17" t="s">
        <v>2932</v>
      </c>
      <c r="C2918" s="23" t="n">
        <v>1</v>
      </c>
      <c r="D2918" s="23" t="s">
        <v>370</v>
      </c>
      <c r="E2918" s="19" t="n">
        <v>8.775</v>
      </c>
      <c r="F2918" s="21"/>
      <c r="G2918" s="21"/>
      <c r="H2918" s="21"/>
      <c r="I2918" s="21"/>
      <c r="J2918" s="21"/>
      <c r="K2918" s="22" t="n">
        <f aca="false">INDEX('Porte Honorário'!B:D,MATCH(TabJud!D2918,'Porte Honorário'!A:A,0),1)</f>
        <v>383.42</v>
      </c>
      <c r="L2918" s="22" t="n">
        <f aca="false">ROUND(C2918*K2918,2)</f>
        <v>383.42</v>
      </c>
      <c r="M2918" s="22" t="n">
        <f aca="false">IF(E2918&gt;0,ROUND(E2918*'UCO e Filme'!$A$2,2),0)</f>
        <v>165.5</v>
      </c>
      <c r="N2918" s="22" t="n">
        <f aca="false">IF(I2918&gt;0,ROUND(I2918*'UCO e Filme'!$A$11,2),0)</f>
        <v>0</v>
      </c>
      <c r="O2918" s="22" t="n">
        <f aca="false">ROUND(L2918+M2918+N2918,2)</f>
        <v>548.92</v>
      </c>
    </row>
    <row r="2919" customFormat="false" ht="11.25" hidden="false" customHeight="true" outlineLevel="0" collapsed="false">
      <c r="A2919" s="17" t="n">
        <v>40201058</v>
      </c>
      <c r="B2919" s="17" t="s">
        <v>2933</v>
      </c>
      <c r="C2919" s="23" t="n">
        <v>1</v>
      </c>
      <c r="D2919" s="23" t="s">
        <v>71</v>
      </c>
      <c r="E2919" s="19" t="n">
        <v>8.775</v>
      </c>
      <c r="F2919" s="21"/>
      <c r="G2919" s="21"/>
      <c r="H2919" s="21"/>
      <c r="I2919" s="21"/>
      <c r="J2919" s="21"/>
      <c r="K2919" s="22" t="n">
        <f aca="false">INDEX('Porte Honorário'!B:D,MATCH(TabJud!D2919,'Porte Honorário'!A:A,0),1)</f>
        <v>309.68</v>
      </c>
      <c r="L2919" s="22" t="n">
        <f aca="false">ROUND(C2919*K2919,2)</f>
        <v>309.68</v>
      </c>
      <c r="M2919" s="22" t="n">
        <f aca="false">IF(E2919&gt;0,ROUND(E2919*'UCO e Filme'!$A$2,2),0)</f>
        <v>165.5</v>
      </c>
      <c r="N2919" s="22" t="n">
        <f aca="false">IF(I2919&gt;0,ROUND(I2919*'UCO e Filme'!$A$11,2),0)</f>
        <v>0</v>
      </c>
      <c r="O2919" s="22" t="n">
        <f aca="false">ROUND(L2919+M2919+N2919,2)</f>
        <v>475.18</v>
      </c>
    </row>
    <row r="2920" customFormat="false" ht="11.25" hidden="false" customHeight="true" outlineLevel="0" collapsed="false">
      <c r="A2920" s="17" t="n">
        <v>40201066</v>
      </c>
      <c r="B2920" s="17" t="s">
        <v>2934</v>
      </c>
      <c r="C2920" s="23" t="n">
        <v>1</v>
      </c>
      <c r="D2920" s="23" t="s">
        <v>103</v>
      </c>
      <c r="E2920" s="19" t="n">
        <v>2.78</v>
      </c>
      <c r="F2920" s="21"/>
      <c r="G2920" s="21"/>
      <c r="H2920" s="21"/>
      <c r="I2920" s="21"/>
      <c r="J2920" s="21"/>
      <c r="K2920" s="22" t="n">
        <f aca="false">INDEX('Porte Honorário'!B:D,MATCH(TabJud!D2920,'Porte Honorário'!A:A,0),1)</f>
        <v>183.5</v>
      </c>
      <c r="L2920" s="22" t="n">
        <f aca="false">ROUND(C2920*K2920,2)</f>
        <v>183.5</v>
      </c>
      <c r="M2920" s="22" t="n">
        <f aca="false">IF(E2920&gt;0,ROUND(E2920*'UCO e Filme'!$A$2,2),0)</f>
        <v>52.43</v>
      </c>
      <c r="N2920" s="22" t="n">
        <f aca="false">IF(I2920&gt;0,ROUND(I2920*'UCO e Filme'!$A$11,2),0)</f>
        <v>0</v>
      </c>
      <c r="O2920" s="22" t="n">
        <f aca="false">ROUND(L2920+M2920+N2920,2)</f>
        <v>235.93</v>
      </c>
    </row>
    <row r="2921" customFormat="false" ht="11.25" hidden="false" customHeight="true" outlineLevel="0" collapsed="false">
      <c r="A2921" s="17" t="n">
        <v>40201074</v>
      </c>
      <c r="B2921" s="17" t="s">
        <v>2935</v>
      </c>
      <c r="C2921" s="23" t="n">
        <v>1</v>
      </c>
      <c r="D2921" s="23" t="s">
        <v>296</v>
      </c>
      <c r="E2921" s="19" t="n">
        <v>30.517</v>
      </c>
      <c r="F2921" s="21"/>
      <c r="G2921" s="21"/>
      <c r="H2921" s="21"/>
      <c r="I2921" s="21"/>
      <c r="J2921" s="21"/>
      <c r="K2921" s="22" t="n">
        <f aca="false">INDEX('Porte Honorário'!B:D,MATCH(TabJud!D2921,'Porte Honorário'!A:A,0),1)</f>
        <v>709.46</v>
      </c>
      <c r="L2921" s="22" t="n">
        <f aca="false">ROUND(C2921*K2921,2)</f>
        <v>709.46</v>
      </c>
      <c r="M2921" s="22" t="n">
        <f aca="false">IF(E2921&gt;0,ROUND(E2921*'UCO e Filme'!$A$2,2),0)</f>
        <v>575.55</v>
      </c>
      <c r="N2921" s="22" t="n">
        <f aca="false">IF(I2921&gt;0,ROUND(I2921*'UCO e Filme'!$A$11,2),0)</f>
        <v>0</v>
      </c>
      <c r="O2921" s="22" t="n">
        <f aca="false">ROUND(L2921+M2921+N2921,2)</f>
        <v>1285.01</v>
      </c>
    </row>
    <row r="2922" customFormat="false" ht="11.25" hidden="false" customHeight="true" outlineLevel="0" collapsed="false">
      <c r="A2922" s="17" t="n">
        <v>40201082</v>
      </c>
      <c r="B2922" s="17" t="s">
        <v>2936</v>
      </c>
      <c r="C2922" s="23" t="n">
        <v>1</v>
      </c>
      <c r="D2922" s="23" t="s">
        <v>337</v>
      </c>
      <c r="E2922" s="19" t="n">
        <v>14.798</v>
      </c>
      <c r="F2922" s="21"/>
      <c r="G2922" s="21"/>
      <c r="H2922" s="21"/>
      <c r="I2922" s="21"/>
      <c r="J2922" s="21"/>
      <c r="K2922" s="22" t="n">
        <f aca="false">INDEX('Porte Honorário'!B:D,MATCH(TabJud!D2922,'Porte Honorário'!A:A,0),1)</f>
        <v>417.82</v>
      </c>
      <c r="L2922" s="22" t="n">
        <f aca="false">ROUND(C2922*K2922,2)</f>
        <v>417.82</v>
      </c>
      <c r="M2922" s="22" t="n">
        <f aca="false">IF(E2922&gt;0,ROUND(E2922*'UCO e Filme'!$A$2,2),0)</f>
        <v>279.09</v>
      </c>
      <c r="N2922" s="22" t="n">
        <f aca="false">IF(I2922&gt;0,ROUND(I2922*'UCO e Filme'!$A$11,2),0)</f>
        <v>0</v>
      </c>
      <c r="O2922" s="22" t="n">
        <f aca="false">ROUND(L2922+M2922+N2922,2)</f>
        <v>696.91</v>
      </c>
    </row>
    <row r="2923" customFormat="false" ht="11.25" hidden="false" customHeight="true" outlineLevel="0" collapsed="false">
      <c r="A2923" s="17" t="n">
        <v>40201090</v>
      </c>
      <c r="B2923" s="17" t="s">
        <v>2937</v>
      </c>
      <c r="C2923" s="23" t="n">
        <v>1</v>
      </c>
      <c r="D2923" s="23" t="s">
        <v>296</v>
      </c>
      <c r="E2923" s="19" t="n">
        <v>21.501</v>
      </c>
      <c r="F2923" s="21"/>
      <c r="G2923" s="21"/>
      <c r="H2923" s="21"/>
      <c r="I2923" s="21"/>
      <c r="J2923" s="21"/>
      <c r="K2923" s="22" t="n">
        <f aca="false">INDEX('Porte Honorário'!B:D,MATCH(TabJud!D2923,'Porte Honorário'!A:A,0),1)</f>
        <v>709.46</v>
      </c>
      <c r="L2923" s="22" t="n">
        <f aca="false">ROUND(C2923*K2923,2)</f>
        <v>709.46</v>
      </c>
      <c r="M2923" s="22" t="n">
        <f aca="false">IF(E2923&gt;0,ROUND(E2923*'UCO e Filme'!$A$2,2),0)</f>
        <v>405.51</v>
      </c>
      <c r="N2923" s="22" t="n">
        <f aca="false">IF(I2923&gt;0,ROUND(I2923*'UCO e Filme'!$A$11,2),0)</f>
        <v>0</v>
      </c>
      <c r="O2923" s="22" t="n">
        <f aca="false">ROUND(L2923+M2923+N2923,2)</f>
        <v>1114.97</v>
      </c>
    </row>
    <row r="2924" customFormat="false" ht="11.25" hidden="false" customHeight="true" outlineLevel="0" collapsed="false">
      <c r="A2924" s="17" t="n">
        <v>40201104</v>
      </c>
      <c r="B2924" s="17" t="s">
        <v>2938</v>
      </c>
      <c r="C2924" s="23" t="n">
        <v>1</v>
      </c>
      <c r="D2924" s="23" t="s">
        <v>296</v>
      </c>
      <c r="E2924" s="19"/>
      <c r="F2924" s="21"/>
      <c r="G2924" s="21"/>
      <c r="H2924" s="21"/>
      <c r="I2924" s="21"/>
      <c r="J2924" s="21"/>
      <c r="K2924" s="22" t="n">
        <f aca="false">INDEX('Porte Honorário'!B:D,MATCH(TabJud!D2924,'Porte Honorário'!A:A,0),1)</f>
        <v>709.46</v>
      </c>
      <c r="L2924" s="22" t="n">
        <f aca="false">ROUND(C2924*K2924,2)</f>
        <v>709.46</v>
      </c>
      <c r="M2924" s="22" t="n">
        <f aca="false">IF(E2924&gt;0,ROUND(E2924*'UCO e Filme'!$A$2,2),0)</f>
        <v>0</v>
      </c>
      <c r="N2924" s="22" t="n">
        <f aca="false">IF(I2924&gt;0,ROUND(I2924*'UCO e Filme'!$A$11,2),0)</f>
        <v>0</v>
      </c>
      <c r="O2924" s="22" t="n">
        <f aca="false">ROUND(L2924+M2924+N2924,2)</f>
        <v>709.46</v>
      </c>
    </row>
    <row r="2925" customFormat="false" ht="11.25" hidden="false" customHeight="true" outlineLevel="0" collapsed="false">
      <c r="A2925" s="17" t="n">
        <v>40201112</v>
      </c>
      <c r="B2925" s="17" t="s">
        <v>2939</v>
      </c>
      <c r="C2925" s="23" t="n">
        <v>1</v>
      </c>
      <c r="D2925" s="23" t="s">
        <v>296</v>
      </c>
      <c r="E2925" s="19"/>
      <c r="F2925" s="21"/>
      <c r="G2925" s="21"/>
      <c r="H2925" s="21"/>
      <c r="I2925" s="21"/>
      <c r="J2925" s="21"/>
      <c r="K2925" s="22" t="n">
        <f aca="false">INDEX('Porte Honorário'!B:D,MATCH(TabJud!D2925,'Porte Honorário'!A:A,0),1)</f>
        <v>709.46</v>
      </c>
      <c r="L2925" s="22" t="n">
        <f aca="false">ROUND(C2925*K2925,2)</f>
        <v>709.46</v>
      </c>
      <c r="M2925" s="22" t="n">
        <f aca="false">IF(E2925&gt;0,ROUND(E2925*'UCO e Filme'!$A$2,2),0)</f>
        <v>0</v>
      </c>
      <c r="N2925" s="22" t="n">
        <f aca="false">IF(I2925&gt;0,ROUND(I2925*'UCO e Filme'!$A$11,2),0)</f>
        <v>0</v>
      </c>
      <c r="O2925" s="22" t="n">
        <f aca="false">ROUND(L2925+M2925+N2925,2)</f>
        <v>709.46</v>
      </c>
    </row>
    <row r="2926" customFormat="false" ht="11.25" hidden="false" customHeight="true" outlineLevel="0" collapsed="false">
      <c r="A2926" s="17" t="n">
        <v>40201120</v>
      </c>
      <c r="B2926" s="17" t="s">
        <v>2940</v>
      </c>
      <c r="C2926" s="23" t="n">
        <v>1</v>
      </c>
      <c r="D2926" s="23" t="s">
        <v>93</v>
      </c>
      <c r="E2926" s="19" t="n">
        <v>12.585</v>
      </c>
      <c r="F2926" s="21"/>
      <c r="G2926" s="21"/>
      <c r="H2926" s="21"/>
      <c r="I2926" s="21"/>
      <c r="J2926" s="21"/>
      <c r="K2926" s="22" t="n">
        <f aca="false">INDEX('Porte Honorário'!B:D,MATCH(TabJud!D2926,'Porte Honorário'!A:A,0),1)</f>
        <v>250.68</v>
      </c>
      <c r="L2926" s="22" t="n">
        <f aca="false">ROUND(C2926*K2926,2)</f>
        <v>250.68</v>
      </c>
      <c r="M2926" s="22" t="n">
        <f aca="false">IF(E2926&gt;0,ROUND(E2926*'UCO e Filme'!$A$2,2),0)</f>
        <v>237.35</v>
      </c>
      <c r="N2926" s="22" t="n">
        <f aca="false">IF(I2926&gt;0,ROUND(I2926*'UCO e Filme'!$A$11,2),0)</f>
        <v>0</v>
      </c>
      <c r="O2926" s="22" t="n">
        <f aca="false">ROUND(L2926+M2926+N2926,2)</f>
        <v>488.03</v>
      </c>
    </row>
    <row r="2927" customFormat="false" ht="11.25" hidden="false" customHeight="true" outlineLevel="0" collapsed="false">
      <c r="A2927" s="17" t="n">
        <v>40201139</v>
      </c>
      <c r="B2927" s="17" t="s">
        <v>2941</v>
      </c>
      <c r="C2927" s="23" t="n">
        <v>1</v>
      </c>
      <c r="D2927" s="23" t="s">
        <v>73</v>
      </c>
      <c r="E2927" s="19" t="n">
        <v>21.114</v>
      </c>
      <c r="F2927" s="21"/>
      <c r="G2927" s="21"/>
      <c r="H2927" s="21"/>
      <c r="I2927" s="21"/>
      <c r="J2927" s="21"/>
      <c r="K2927" s="22" t="n">
        <f aca="false">INDEX('Porte Honorário'!B:D,MATCH(TabJud!D2927,'Porte Honorário'!A:A,0),1)</f>
        <v>360.46</v>
      </c>
      <c r="L2927" s="22" t="n">
        <f aca="false">ROUND(C2927*K2927,2)</f>
        <v>360.46</v>
      </c>
      <c r="M2927" s="22" t="n">
        <f aca="false">IF(E2927&gt;0,ROUND(E2927*'UCO e Filme'!$A$2,2),0)</f>
        <v>398.21</v>
      </c>
      <c r="N2927" s="22" t="n">
        <f aca="false">IF(I2927&gt;0,ROUND(I2927*'UCO e Filme'!$A$11,2),0)</f>
        <v>0</v>
      </c>
      <c r="O2927" s="22" t="n">
        <f aca="false">ROUND(L2927+M2927+N2927,2)</f>
        <v>758.67</v>
      </c>
    </row>
    <row r="2928" customFormat="false" ht="11.25" hidden="false" customHeight="true" outlineLevel="0" collapsed="false">
      <c r="A2928" s="17" t="n">
        <v>40201147</v>
      </c>
      <c r="B2928" s="17" t="s">
        <v>2942</v>
      </c>
      <c r="C2928" s="23" t="n">
        <v>1</v>
      </c>
      <c r="D2928" s="23" t="s">
        <v>247</v>
      </c>
      <c r="E2928" s="19" t="n">
        <v>63.139</v>
      </c>
      <c r="F2928" s="21" t="n">
        <v>1</v>
      </c>
      <c r="G2928" s="21"/>
      <c r="H2928" s="21"/>
      <c r="I2928" s="21"/>
      <c r="J2928" s="21"/>
      <c r="K2928" s="22" t="n">
        <f aca="false">INDEX('Porte Honorário'!B:D,MATCH(TabJud!D2928,'Porte Honorário'!A:A,0),1)</f>
        <v>542.33</v>
      </c>
      <c r="L2928" s="22" t="n">
        <f aca="false">ROUND(C2928*K2928,2)</f>
        <v>542.33</v>
      </c>
      <c r="M2928" s="22" t="n">
        <f aca="false">IF(E2928&gt;0,ROUND(E2928*'UCO e Filme'!$A$2,2),0)</f>
        <v>1190.8</v>
      </c>
      <c r="N2928" s="22" t="n">
        <f aca="false">IF(I2928&gt;0,ROUND(I2928*'UCO e Filme'!$A$11,2),0)</f>
        <v>0</v>
      </c>
      <c r="O2928" s="22" t="n">
        <f aca="false">ROUND(L2928+M2928+N2928,2)</f>
        <v>1733.13</v>
      </c>
    </row>
    <row r="2929" customFormat="false" ht="11.25" hidden="false" customHeight="true" outlineLevel="0" collapsed="false">
      <c r="A2929" s="17" t="n">
        <v>40201155</v>
      </c>
      <c r="B2929" s="17" t="s">
        <v>2943</v>
      </c>
      <c r="C2929" s="23" t="n">
        <v>1</v>
      </c>
      <c r="D2929" s="23" t="s">
        <v>93</v>
      </c>
      <c r="E2929" s="19" t="n">
        <v>2.78</v>
      </c>
      <c r="F2929" s="21"/>
      <c r="G2929" s="21"/>
      <c r="H2929" s="21"/>
      <c r="I2929" s="21"/>
      <c r="J2929" s="21"/>
      <c r="K2929" s="22" t="n">
        <f aca="false">INDEX('Porte Honorário'!B:D,MATCH(TabJud!D2929,'Porte Honorário'!A:A,0),1)</f>
        <v>250.68</v>
      </c>
      <c r="L2929" s="22" t="n">
        <f aca="false">ROUND(C2929*K2929,2)</f>
        <v>250.68</v>
      </c>
      <c r="M2929" s="22" t="n">
        <f aca="false">IF(E2929&gt;0,ROUND(E2929*'UCO e Filme'!$A$2,2),0)</f>
        <v>52.43</v>
      </c>
      <c r="N2929" s="22" t="n">
        <f aca="false">IF(I2929&gt;0,ROUND(I2929*'UCO e Filme'!$A$11,2),0)</f>
        <v>0</v>
      </c>
      <c r="O2929" s="22" t="n">
        <f aca="false">ROUND(L2929+M2929+N2929,2)</f>
        <v>303.11</v>
      </c>
    </row>
    <row r="2930" customFormat="false" ht="11.25" hidden="false" customHeight="true" outlineLevel="0" collapsed="false">
      <c r="A2930" s="17" t="n">
        <v>40201163</v>
      </c>
      <c r="B2930" s="17" t="s">
        <v>2944</v>
      </c>
      <c r="C2930" s="23" t="n">
        <v>1</v>
      </c>
      <c r="D2930" s="23" t="s">
        <v>73</v>
      </c>
      <c r="E2930" s="19" t="n">
        <v>30.41</v>
      </c>
      <c r="F2930" s="21" t="n">
        <v>1</v>
      </c>
      <c r="G2930" s="21"/>
      <c r="H2930" s="21"/>
      <c r="I2930" s="21"/>
      <c r="J2930" s="21"/>
      <c r="K2930" s="22" t="n">
        <f aca="false">INDEX('Porte Honorário'!B:D,MATCH(TabJud!D2930,'Porte Honorário'!A:A,0),1)</f>
        <v>360.46</v>
      </c>
      <c r="L2930" s="22" t="n">
        <f aca="false">ROUND(C2930*K2930,2)</f>
        <v>360.46</v>
      </c>
      <c r="M2930" s="22" t="n">
        <f aca="false">IF(E2930&gt;0,ROUND(E2930*'UCO e Filme'!$A$2,2),0)</f>
        <v>573.53</v>
      </c>
      <c r="N2930" s="22" t="n">
        <f aca="false">IF(I2930&gt;0,ROUND(I2930*'UCO e Filme'!$A$11,2),0)</f>
        <v>0</v>
      </c>
      <c r="O2930" s="22" t="n">
        <f aca="false">ROUND(L2930+M2930+N2930,2)</f>
        <v>933.99</v>
      </c>
    </row>
    <row r="2931" customFormat="false" ht="11.25" hidden="false" customHeight="true" outlineLevel="0" collapsed="false">
      <c r="A2931" s="17" t="n">
        <v>40201171</v>
      </c>
      <c r="B2931" s="17" t="s">
        <v>2945</v>
      </c>
      <c r="C2931" s="23" t="n">
        <v>1</v>
      </c>
      <c r="D2931" s="23" t="s">
        <v>103</v>
      </c>
      <c r="E2931" s="19" t="n">
        <v>4.059</v>
      </c>
      <c r="F2931" s="21"/>
      <c r="G2931" s="21"/>
      <c r="H2931" s="21"/>
      <c r="I2931" s="21"/>
      <c r="J2931" s="21"/>
      <c r="K2931" s="22" t="n">
        <f aca="false">INDEX('Porte Honorário'!B:D,MATCH(TabJud!D2931,'Porte Honorário'!A:A,0),1)</f>
        <v>183.5</v>
      </c>
      <c r="L2931" s="22" t="n">
        <f aca="false">ROUND(C2931*K2931,2)</f>
        <v>183.5</v>
      </c>
      <c r="M2931" s="22" t="n">
        <f aca="false">IF(E2931&gt;0,ROUND(E2931*'UCO e Filme'!$A$2,2),0)</f>
        <v>76.55</v>
      </c>
      <c r="N2931" s="22" t="n">
        <f aca="false">IF(I2931&gt;0,ROUND(I2931*'UCO e Filme'!$A$11,2),0)</f>
        <v>0</v>
      </c>
      <c r="O2931" s="22" t="n">
        <f aca="false">ROUND(L2931+M2931+N2931,2)</f>
        <v>260.05</v>
      </c>
    </row>
    <row r="2932" customFormat="false" ht="11.25" hidden="false" customHeight="true" outlineLevel="0" collapsed="false">
      <c r="A2932" s="17" t="n">
        <v>40201180</v>
      </c>
      <c r="B2932" s="17" t="s">
        <v>2946</v>
      </c>
      <c r="C2932" s="23" t="n">
        <v>1</v>
      </c>
      <c r="D2932" s="23" t="s">
        <v>82</v>
      </c>
      <c r="E2932" s="19" t="n">
        <v>3</v>
      </c>
      <c r="F2932" s="21"/>
      <c r="G2932" s="21"/>
      <c r="H2932" s="21"/>
      <c r="I2932" s="21"/>
      <c r="J2932" s="21"/>
      <c r="K2932" s="22" t="n">
        <f aca="false">INDEX('Porte Honorário'!B:D,MATCH(TabJud!D2932,'Porte Honorário'!A:A,0),1)</f>
        <v>88.48</v>
      </c>
      <c r="L2932" s="22" t="n">
        <f aca="false">ROUND(C2932*K2932,2)</f>
        <v>88.48</v>
      </c>
      <c r="M2932" s="22" t="n">
        <f aca="false">IF(E2932&gt;0,ROUND(E2932*'UCO e Filme'!$A$2,2),0)</f>
        <v>56.58</v>
      </c>
      <c r="N2932" s="22" t="n">
        <f aca="false">IF(I2932&gt;0,ROUND(I2932*'UCO e Filme'!$A$11,2),0)</f>
        <v>0</v>
      </c>
      <c r="O2932" s="22" t="n">
        <f aca="false">ROUND(L2932+M2932+N2932,2)</f>
        <v>145.06</v>
      </c>
    </row>
    <row r="2933" customFormat="false" ht="11.25" hidden="false" customHeight="true" outlineLevel="0" collapsed="false">
      <c r="A2933" s="17" t="n">
        <v>40201198</v>
      </c>
      <c r="B2933" s="17" t="s">
        <v>2947</v>
      </c>
      <c r="C2933" s="23" t="n">
        <v>1</v>
      </c>
      <c r="D2933" s="23" t="s">
        <v>103</v>
      </c>
      <c r="E2933" s="19" t="n">
        <v>5.2</v>
      </c>
      <c r="F2933" s="21"/>
      <c r="G2933" s="21"/>
      <c r="H2933" s="21"/>
      <c r="I2933" s="21"/>
      <c r="J2933" s="21"/>
      <c r="K2933" s="22" t="n">
        <f aca="false">INDEX('Porte Honorário'!B:D,MATCH(TabJud!D2933,'Porte Honorário'!A:A,0),1)</f>
        <v>183.5</v>
      </c>
      <c r="L2933" s="22" t="n">
        <f aca="false">ROUND(C2933*K2933,2)</f>
        <v>183.5</v>
      </c>
      <c r="M2933" s="22" t="n">
        <f aca="false">IF(E2933&gt;0,ROUND(E2933*'UCO e Filme'!$A$2,2),0)</f>
        <v>98.07</v>
      </c>
      <c r="N2933" s="22" t="n">
        <f aca="false">IF(I2933&gt;0,ROUND(I2933*'UCO e Filme'!$A$11,2),0)</f>
        <v>0</v>
      </c>
      <c r="O2933" s="22" t="n">
        <f aca="false">ROUND(L2933+M2933+N2933,2)</f>
        <v>281.57</v>
      </c>
    </row>
    <row r="2934" customFormat="false" ht="11.25" hidden="false" customHeight="true" outlineLevel="0" collapsed="false">
      <c r="A2934" s="17" t="n">
        <v>40201201</v>
      </c>
      <c r="B2934" s="17" t="s">
        <v>2948</v>
      </c>
      <c r="C2934" s="23" t="n">
        <v>1</v>
      </c>
      <c r="D2934" s="23" t="s">
        <v>103</v>
      </c>
      <c r="E2934" s="19" t="n">
        <v>4.712</v>
      </c>
      <c r="F2934" s="21"/>
      <c r="G2934" s="21"/>
      <c r="H2934" s="21"/>
      <c r="I2934" s="21"/>
      <c r="J2934" s="21"/>
      <c r="K2934" s="22" t="n">
        <f aca="false">INDEX('Porte Honorário'!B:D,MATCH(TabJud!D2934,'Porte Honorário'!A:A,0),1)</f>
        <v>183.5</v>
      </c>
      <c r="L2934" s="22" t="n">
        <f aca="false">ROUND(C2934*K2934,2)</f>
        <v>183.5</v>
      </c>
      <c r="M2934" s="22" t="n">
        <f aca="false">IF(E2934&gt;0,ROUND(E2934*'UCO e Filme'!$A$2,2),0)</f>
        <v>88.87</v>
      </c>
      <c r="N2934" s="22" t="n">
        <f aca="false">IF(I2934&gt;0,ROUND(I2934*'UCO e Filme'!$A$11,2),0)</f>
        <v>0</v>
      </c>
      <c r="O2934" s="22" t="n">
        <f aca="false">ROUND(L2934+M2934+N2934,2)</f>
        <v>272.37</v>
      </c>
    </row>
    <row r="2935" customFormat="false" ht="11.25" hidden="false" customHeight="true" outlineLevel="0" collapsed="false">
      <c r="A2935" s="17" t="n">
        <v>40201210</v>
      </c>
      <c r="B2935" s="17" t="s">
        <v>2949</v>
      </c>
      <c r="C2935" s="23" t="n">
        <v>1</v>
      </c>
      <c r="D2935" s="23" t="s">
        <v>93</v>
      </c>
      <c r="E2935" s="19" t="n">
        <v>5.2</v>
      </c>
      <c r="F2935" s="21"/>
      <c r="G2935" s="21"/>
      <c r="H2935" s="21"/>
      <c r="I2935" s="21"/>
      <c r="J2935" s="21"/>
      <c r="K2935" s="22" t="n">
        <f aca="false">INDEX('Porte Honorário'!B:D,MATCH(TabJud!D2935,'Porte Honorário'!A:A,0),1)</f>
        <v>250.68</v>
      </c>
      <c r="L2935" s="22" t="n">
        <f aca="false">ROUND(C2935*K2935,2)</f>
        <v>250.68</v>
      </c>
      <c r="M2935" s="22" t="n">
        <f aca="false">IF(E2935&gt;0,ROUND(E2935*'UCO e Filme'!$A$2,2),0)</f>
        <v>98.07</v>
      </c>
      <c r="N2935" s="22" t="n">
        <f aca="false">IF(I2935&gt;0,ROUND(I2935*'UCO e Filme'!$A$11,2),0)</f>
        <v>0</v>
      </c>
      <c r="O2935" s="22" t="n">
        <f aca="false">ROUND(L2935+M2935+N2935,2)</f>
        <v>348.75</v>
      </c>
    </row>
    <row r="2936" customFormat="false" ht="11.25" hidden="false" customHeight="true" outlineLevel="0" collapsed="false">
      <c r="A2936" s="17" t="n">
        <v>40201228</v>
      </c>
      <c r="B2936" s="17" t="s">
        <v>2950</v>
      </c>
      <c r="C2936" s="23" t="n">
        <v>1</v>
      </c>
      <c r="D2936" s="23" t="s">
        <v>103</v>
      </c>
      <c r="E2936" s="19" t="n">
        <v>4.712</v>
      </c>
      <c r="F2936" s="21"/>
      <c r="G2936" s="21"/>
      <c r="H2936" s="21"/>
      <c r="I2936" s="21"/>
      <c r="J2936" s="21"/>
      <c r="K2936" s="22" t="n">
        <f aca="false">INDEX('Porte Honorário'!B:D,MATCH(TabJud!D2936,'Porte Honorário'!A:A,0),1)</f>
        <v>183.5</v>
      </c>
      <c r="L2936" s="22" t="n">
        <f aca="false">ROUND(C2936*K2936,2)</f>
        <v>183.5</v>
      </c>
      <c r="M2936" s="22" t="n">
        <f aca="false">IF(E2936&gt;0,ROUND(E2936*'UCO e Filme'!$A$2,2),0)</f>
        <v>88.87</v>
      </c>
      <c r="N2936" s="22" t="n">
        <f aca="false">IF(I2936&gt;0,ROUND(I2936*'UCO e Filme'!$A$11,2),0)</f>
        <v>0</v>
      </c>
      <c r="O2936" s="22" t="n">
        <f aca="false">ROUND(L2936+M2936+N2936,2)</f>
        <v>272.37</v>
      </c>
    </row>
    <row r="2937" customFormat="false" ht="11.25" hidden="false" customHeight="true" outlineLevel="0" collapsed="false">
      <c r="A2937" s="17" t="n">
        <v>40201236</v>
      </c>
      <c r="B2937" s="17" t="s">
        <v>2951</v>
      </c>
      <c r="C2937" s="23" t="n">
        <v>1</v>
      </c>
      <c r="D2937" s="23" t="s">
        <v>103</v>
      </c>
      <c r="E2937" s="19" t="n">
        <v>13</v>
      </c>
      <c r="F2937" s="21"/>
      <c r="G2937" s="21"/>
      <c r="H2937" s="21"/>
      <c r="I2937" s="21"/>
      <c r="J2937" s="21"/>
      <c r="K2937" s="22" t="n">
        <f aca="false">INDEX('Porte Honorário'!B:D,MATCH(TabJud!D2937,'Porte Honorário'!A:A,0),1)</f>
        <v>183.5</v>
      </c>
      <c r="L2937" s="22" t="n">
        <f aca="false">ROUND(C2937*K2937,2)</f>
        <v>183.5</v>
      </c>
      <c r="M2937" s="22" t="n">
        <f aca="false">IF(E2937&gt;0,ROUND(E2937*'UCO e Filme'!$A$2,2),0)</f>
        <v>245.18</v>
      </c>
      <c r="N2937" s="22" t="n">
        <f aca="false">IF(I2937&gt;0,ROUND(I2937*'UCO e Filme'!$A$11,2),0)</f>
        <v>0</v>
      </c>
      <c r="O2937" s="22" t="n">
        <f aca="false">ROUND(L2937+M2937+N2937,2)</f>
        <v>428.68</v>
      </c>
    </row>
    <row r="2938" customFormat="false" ht="11.25" hidden="false" customHeight="true" outlineLevel="0" collapsed="false">
      <c r="A2938" s="17" t="n">
        <v>40201244</v>
      </c>
      <c r="B2938" s="17" t="s">
        <v>2952</v>
      </c>
      <c r="C2938" s="23" t="n">
        <v>1</v>
      </c>
      <c r="D2938" s="23" t="s">
        <v>103</v>
      </c>
      <c r="E2938" s="19" t="n">
        <v>11</v>
      </c>
      <c r="F2938" s="21"/>
      <c r="G2938" s="21"/>
      <c r="H2938" s="21"/>
      <c r="I2938" s="21"/>
      <c r="J2938" s="21"/>
      <c r="K2938" s="22" t="n">
        <f aca="false">INDEX('Porte Honorário'!B:D,MATCH(TabJud!D2938,'Porte Honorário'!A:A,0),1)</f>
        <v>183.5</v>
      </c>
      <c r="L2938" s="22" t="n">
        <f aca="false">ROUND(C2938*K2938,2)</f>
        <v>183.5</v>
      </c>
      <c r="M2938" s="22" t="n">
        <f aca="false">IF(E2938&gt;0,ROUND(E2938*'UCO e Filme'!$A$2,2),0)</f>
        <v>207.46</v>
      </c>
      <c r="N2938" s="22" t="n">
        <f aca="false">IF(I2938&gt;0,ROUND(I2938*'UCO e Filme'!$A$11,2),0)</f>
        <v>0</v>
      </c>
      <c r="O2938" s="22" t="n">
        <f aca="false">ROUND(L2938+M2938+N2938,2)</f>
        <v>390.96</v>
      </c>
    </row>
    <row r="2939" customFormat="false" ht="11.25" hidden="false" customHeight="true" outlineLevel="0" collapsed="false">
      <c r="A2939" s="17" t="n">
        <v>40201252</v>
      </c>
      <c r="B2939" s="17" t="s">
        <v>2953</v>
      </c>
      <c r="C2939" s="23" t="n">
        <v>1</v>
      </c>
      <c r="D2939" s="23" t="s">
        <v>93</v>
      </c>
      <c r="E2939" s="19" t="n">
        <v>8.775</v>
      </c>
      <c r="F2939" s="21"/>
      <c r="G2939" s="21"/>
      <c r="H2939" s="21"/>
      <c r="I2939" s="21"/>
      <c r="J2939" s="21"/>
      <c r="K2939" s="22" t="n">
        <f aca="false">INDEX('Porte Honorário'!B:D,MATCH(TabJud!D2939,'Porte Honorário'!A:A,0),1)</f>
        <v>250.68</v>
      </c>
      <c r="L2939" s="22" t="n">
        <f aca="false">ROUND(C2939*K2939,2)</f>
        <v>250.68</v>
      </c>
      <c r="M2939" s="22" t="n">
        <f aca="false">IF(E2939&gt;0,ROUND(E2939*'UCO e Filme'!$A$2,2),0)</f>
        <v>165.5</v>
      </c>
      <c r="N2939" s="22" t="n">
        <f aca="false">IF(I2939&gt;0,ROUND(I2939*'UCO e Filme'!$A$11,2),0)</f>
        <v>0</v>
      </c>
      <c r="O2939" s="22" t="n">
        <f aca="false">ROUND(L2939+M2939+N2939,2)</f>
        <v>416.18</v>
      </c>
    </row>
    <row r="2940" customFormat="false" ht="11.25" hidden="false" customHeight="true" outlineLevel="0" collapsed="false">
      <c r="A2940" s="17" t="n">
        <v>40201260</v>
      </c>
      <c r="B2940" s="17" t="s">
        <v>2954</v>
      </c>
      <c r="C2940" s="23" t="n">
        <v>1</v>
      </c>
      <c r="D2940" s="23" t="s">
        <v>93</v>
      </c>
      <c r="E2940" s="19" t="n">
        <v>4.712</v>
      </c>
      <c r="F2940" s="21"/>
      <c r="G2940" s="21"/>
      <c r="H2940" s="21"/>
      <c r="I2940" s="21"/>
      <c r="J2940" s="21"/>
      <c r="K2940" s="22" t="n">
        <f aca="false">INDEX('Porte Honorário'!B:D,MATCH(TabJud!D2940,'Porte Honorário'!A:A,0),1)</f>
        <v>250.68</v>
      </c>
      <c r="L2940" s="22" t="n">
        <f aca="false">ROUND(C2940*K2940,2)</f>
        <v>250.68</v>
      </c>
      <c r="M2940" s="22" t="n">
        <f aca="false">IF(E2940&gt;0,ROUND(E2940*'UCO e Filme'!$A$2,2),0)</f>
        <v>88.87</v>
      </c>
      <c r="N2940" s="22" t="n">
        <f aca="false">IF(I2940&gt;0,ROUND(I2940*'UCO e Filme'!$A$11,2),0)</f>
        <v>0</v>
      </c>
      <c r="O2940" s="22" t="n">
        <f aca="false">ROUND(L2940+M2940+N2940,2)</f>
        <v>339.55</v>
      </c>
    </row>
    <row r="2941" customFormat="false" ht="11.25" hidden="false" customHeight="true" outlineLevel="0" collapsed="false">
      <c r="A2941" s="17" t="n">
        <v>40201279</v>
      </c>
      <c r="B2941" s="17" t="s">
        <v>2955</v>
      </c>
      <c r="C2941" s="23" t="n">
        <v>1</v>
      </c>
      <c r="D2941" s="23" t="s">
        <v>141</v>
      </c>
      <c r="E2941" s="19" t="n">
        <v>105.61</v>
      </c>
      <c r="F2941" s="21"/>
      <c r="G2941" s="21"/>
      <c r="H2941" s="21"/>
      <c r="I2941" s="21"/>
      <c r="J2941" s="21"/>
      <c r="K2941" s="22" t="n">
        <f aca="false">INDEX('Porte Honorário'!B:D,MATCH(TabJud!D2941,'Porte Honorário'!A:A,0),1)</f>
        <v>334.24</v>
      </c>
      <c r="L2941" s="22" t="n">
        <f aca="false">ROUND(C2941*K2941,2)</f>
        <v>334.24</v>
      </c>
      <c r="M2941" s="22" t="n">
        <f aca="false">IF(E2941&gt;0,ROUND(E2941*'UCO e Filme'!$A$2,2),0)</f>
        <v>1991.8</v>
      </c>
      <c r="N2941" s="22" t="n">
        <f aca="false">IF(I2941&gt;0,ROUND(I2941*'UCO e Filme'!$A$11,2),0)</f>
        <v>0</v>
      </c>
      <c r="O2941" s="22" t="n">
        <f aca="false">ROUND(L2941+M2941+N2941,2)</f>
        <v>2326.04</v>
      </c>
    </row>
    <row r="2942" customFormat="false" ht="11.25" hidden="false" customHeight="true" outlineLevel="0" collapsed="false">
      <c r="A2942" s="17" t="n">
        <v>40201287</v>
      </c>
      <c r="B2942" s="17" t="s">
        <v>2956</v>
      </c>
      <c r="C2942" s="23" t="n">
        <v>1</v>
      </c>
      <c r="D2942" s="23" t="s">
        <v>71</v>
      </c>
      <c r="E2942" s="19" t="n">
        <v>13.9</v>
      </c>
      <c r="F2942" s="21"/>
      <c r="G2942" s="21"/>
      <c r="H2942" s="21"/>
      <c r="I2942" s="21"/>
      <c r="J2942" s="21"/>
      <c r="K2942" s="22" t="n">
        <f aca="false">INDEX('Porte Honorário'!B:D,MATCH(TabJud!D2942,'Porte Honorário'!A:A,0),1)</f>
        <v>309.68</v>
      </c>
      <c r="L2942" s="22" t="n">
        <f aca="false">ROUND(C2942*K2942,2)</f>
        <v>309.68</v>
      </c>
      <c r="M2942" s="22" t="n">
        <f aca="false">IF(E2942&gt;0,ROUND(E2942*'UCO e Filme'!$A$2,2),0)</f>
        <v>262.15</v>
      </c>
      <c r="N2942" s="22" t="n">
        <f aca="false">IF(I2942&gt;0,ROUND(I2942*'UCO e Filme'!$A$11,2),0)</f>
        <v>0</v>
      </c>
      <c r="O2942" s="22" t="n">
        <f aca="false">ROUND(L2942+M2942+N2942,2)</f>
        <v>571.83</v>
      </c>
    </row>
    <row r="2943" customFormat="false" ht="11.25" hidden="false" customHeight="true" outlineLevel="0" collapsed="false">
      <c r="A2943" s="17" t="n">
        <v>40201309</v>
      </c>
      <c r="B2943" s="17" t="s">
        <v>2957</v>
      </c>
      <c r="C2943" s="23" t="n">
        <v>1</v>
      </c>
      <c r="D2943" s="23" t="s">
        <v>71</v>
      </c>
      <c r="E2943" s="19" t="n">
        <v>14.806</v>
      </c>
      <c r="F2943" s="21"/>
      <c r="G2943" s="21"/>
      <c r="H2943" s="21"/>
      <c r="I2943" s="21"/>
      <c r="J2943" s="21"/>
      <c r="K2943" s="22" t="n">
        <f aca="false">INDEX('Porte Honorário'!B:D,MATCH(TabJud!D2943,'Porte Honorário'!A:A,0),1)</f>
        <v>309.68</v>
      </c>
      <c r="L2943" s="22" t="n">
        <f aca="false">ROUND(C2943*K2943,2)</f>
        <v>309.68</v>
      </c>
      <c r="M2943" s="22" t="n">
        <f aca="false">IF(E2943&gt;0,ROUND(E2943*'UCO e Filme'!$A$2,2),0)</f>
        <v>279.24</v>
      </c>
      <c r="N2943" s="22" t="n">
        <f aca="false">IF(I2943&gt;0,ROUND(I2943*'UCO e Filme'!$A$11,2),0)</f>
        <v>0</v>
      </c>
      <c r="O2943" s="22" t="n">
        <f aca="false">ROUND(L2943+M2943+N2943,2)</f>
        <v>588.92</v>
      </c>
    </row>
    <row r="2944" customFormat="false" ht="11.25" hidden="false" customHeight="true" outlineLevel="0" collapsed="false">
      <c r="A2944" s="17" t="n">
        <v>40201317</v>
      </c>
      <c r="B2944" s="17" t="s">
        <v>2958</v>
      </c>
      <c r="C2944" s="23" t="n">
        <v>1</v>
      </c>
      <c r="D2944" s="23" t="s">
        <v>251</v>
      </c>
      <c r="E2944" s="19" t="n">
        <v>12.585</v>
      </c>
      <c r="F2944" s="21"/>
      <c r="G2944" s="21"/>
      <c r="H2944" s="21"/>
      <c r="I2944" s="21"/>
      <c r="J2944" s="21"/>
      <c r="K2944" s="22" t="n">
        <f aca="false">INDEX('Porte Honorário'!B:D,MATCH(TabJud!D2944,'Porte Honorário'!A:A,0),1)</f>
        <v>275.28</v>
      </c>
      <c r="L2944" s="22" t="n">
        <f aca="false">ROUND(C2944*K2944,2)</f>
        <v>275.28</v>
      </c>
      <c r="M2944" s="22" t="n">
        <f aca="false">IF(E2944&gt;0,ROUND(E2944*'UCO e Filme'!$A$2,2),0)</f>
        <v>237.35</v>
      </c>
      <c r="N2944" s="22" t="n">
        <f aca="false">IF(I2944&gt;0,ROUND(I2944*'UCO e Filme'!$A$11,2),0)</f>
        <v>0</v>
      </c>
      <c r="O2944" s="22" t="n">
        <f aca="false">ROUND(L2944+M2944+N2944,2)</f>
        <v>512.63</v>
      </c>
    </row>
    <row r="2945" customFormat="false" ht="11.25" hidden="false" customHeight="true" outlineLevel="0" collapsed="false">
      <c r="A2945" s="17" t="n">
        <v>40201325</v>
      </c>
      <c r="B2945" s="17" t="s">
        <v>2959</v>
      </c>
      <c r="C2945" s="23" t="n">
        <v>1</v>
      </c>
      <c r="D2945" s="23" t="s">
        <v>103</v>
      </c>
      <c r="E2945" s="19" t="n">
        <v>7.15</v>
      </c>
      <c r="F2945" s="21"/>
      <c r="G2945" s="21"/>
      <c r="H2945" s="21"/>
      <c r="I2945" s="21"/>
      <c r="J2945" s="21"/>
      <c r="K2945" s="22" t="n">
        <f aca="false">INDEX('Porte Honorário'!B:D,MATCH(TabJud!D2945,'Porte Honorário'!A:A,0),1)</f>
        <v>183.5</v>
      </c>
      <c r="L2945" s="22" t="n">
        <f aca="false">ROUND(C2945*K2945,2)</f>
        <v>183.5</v>
      </c>
      <c r="M2945" s="22" t="n">
        <f aca="false">IF(E2945&gt;0,ROUND(E2945*'UCO e Filme'!$A$2,2),0)</f>
        <v>134.85</v>
      </c>
      <c r="N2945" s="22" t="n">
        <f aca="false">IF(I2945&gt;0,ROUND(I2945*'UCO e Filme'!$A$11,2),0)</f>
        <v>0</v>
      </c>
      <c r="O2945" s="22" t="n">
        <f aca="false">ROUND(L2945+M2945+N2945,2)</f>
        <v>318.35</v>
      </c>
    </row>
    <row r="2946" customFormat="false" ht="11.25" hidden="false" customHeight="true" outlineLevel="0" collapsed="false">
      <c r="A2946" s="17" t="n">
        <v>40201333</v>
      </c>
      <c r="B2946" s="17" t="s">
        <v>2960</v>
      </c>
      <c r="C2946" s="23" t="n">
        <v>1</v>
      </c>
      <c r="D2946" s="23" t="s">
        <v>93</v>
      </c>
      <c r="E2946" s="19" t="n">
        <v>13.9</v>
      </c>
      <c r="F2946" s="21"/>
      <c r="G2946" s="21"/>
      <c r="H2946" s="21"/>
      <c r="I2946" s="21"/>
      <c r="J2946" s="21"/>
      <c r="K2946" s="22" t="n">
        <f aca="false">INDEX('Porte Honorário'!B:D,MATCH(TabJud!D2946,'Porte Honorário'!A:A,0),1)</f>
        <v>250.68</v>
      </c>
      <c r="L2946" s="22" t="n">
        <f aca="false">ROUND(C2946*K2946,2)</f>
        <v>250.68</v>
      </c>
      <c r="M2946" s="22" t="n">
        <f aca="false">IF(E2946&gt;0,ROUND(E2946*'UCO e Filme'!$A$2,2),0)</f>
        <v>262.15</v>
      </c>
      <c r="N2946" s="22" t="n">
        <f aca="false">IF(I2946&gt;0,ROUND(I2946*'UCO e Filme'!$A$11,2),0)</f>
        <v>0</v>
      </c>
      <c r="O2946" s="22" t="n">
        <f aca="false">ROUND(L2946+M2946+N2946,2)</f>
        <v>512.83</v>
      </c>
    </row>
    <row r="2947" customFormat="false" ht="11.25" hidden="false" customHeight="true" outlineLevel="0" collapsed="false">
      <c r="A2947" s="17" t="n">
        <v>40201341</v>
      </c>
      <c r="B2947" s="17" t="s">
        <v>2961</v>
      </c>
      <c r="C2947" s="23" t="n">
        <v>1</v>
      </c>
      <c r="D2947" s="23" t="s">
        <v>343</v>
      </c>
      <c r="E2947" s="19"/>
      <c r="F2947" s="21"/>
      <c r="G2947" s="21"/>
      <c r="H2947" s="21"/>
      <c r="I2947" s="21"/>
      <c r="J2947" s="21"/>
      <c r="K2947" s="22" t="n">
        <f aca="false">INDEX('Porte Honorário'!B:D,MATCH(TabJud!D2947,'Porte Honorário'!A:A,0),1)</f>
        <v>909.36</v>
      </c>
      <c r="L2947" s="22" t="n">
        <f aca="false">ROUND(C2947*K2947,2)</f>
        <v>909.36</v>
      </c>
      <c r="M2947" s="22" t="n">
        <f aca="false">IF(E2947&gt;0,ROUND(E2947*'UCO e Filme'!$A$2,2),0)</f>
        <v>0</v>
      </c>
      <c r="N2947" s="22" t="n">
        <f aca="false">IF(I2947&gt;0,ROUND(I2947*'UCO e Filme'!$A$11,2),0)</f>
        <v>0</v>
      </c>
      <c r="O2947" s="22" t="n">
        <f aca="false">ROUND(L2947+M2947+N2947,2)</f>
        <v>909.36</v>
      </c>
    </row>
    <row r="2948" customFormat="false" ht="30.95" hidden="false" customHeight="true" outlineLevel="0" collapsed="false">
      <c r="A2948" s="14" t="s">
        <v>2962</v>
      </c>
      <c r="B2948" s="14"/>
      <c r="C2948" s="14"/>
      <c r="D2948" s="14"/>
      <c r="E2948" s="14"/>
      <c r="F2948" s="14"/>
      <c r="G2948" s="14"/>
      <c r="H2948" s="14"/>
      <c r="I2948" s="14"/>
      <c r="J2948" s="14"/>
      <c r="K2948" s="14"/>
      <c r="L2948" s="14"/>
      <c r="M2948" s="14"/>
      <c r="N2948" s="14"/>
      <c r="O2948" s="14"/>
    </row>
    <row r="2949" customFormat="false" ht="12.8" hidden="false" customHeight="false" outlineLevel="0" collapsed="false">
      <c r="A2949" s="17" t="n">
        <v>40202011</v>
      </c>
      <c r="B2949" s="17" t="s">
        <v>2963</v>
      </c>
      <c r="C2949" s="23" t="n">
        <v>1</v>
      </c>
      <c r="D2949" s="23" t="s">
        <v>310</v>
      </c>
      <c r="E2949" s="19"/>
      <c r="F2949" s="21"/>
      <c r="G2949" s="21"/>
      <c r="H2949" s="21"/>
      <c r="I2949" s="21"/>
      <c r="J2949" s="21"/>
      <c r="K2949" s="22" t="n">
        <f aca="false">INDEX('Porte Honorário'!B:D,MATCH(TabJud!D2949,'Porte Honorário'!A:A,0),1)</f>
        <v>802.86</v>
      </c>
      <c r="L2949" s="22" t="n">
        <f aca="false">ROUND(C2949*K2949,2)</f>
        <v>802.86</v>
      </c>
      <c r="M2949" s="22" t="n">
        <f aca="false">IF(E2949&gt;0,ROUND(E2949*'UCO e Filme'!$A$2,2),0)</f>
        <v>0</v>
      </c>
      <c r="N2949" s="22" t="n">
        <f aca="false">IF(I2949&gt;0,ROUND(I2949*'UCO e Filme'!$A$11,2),0)</f>
        <v>0</v>
      </c>
      <c r="O2949" s="22" t="n">
        <f aca="false">ROUND(L2949+M2949+N2949,2)</f>
        <v>802.86</v>
      </c>
    </row>
    <row r="2950" customFormat="false" ht="11.25" hidden="false" customHeight="true" outlineLevel="0" collapsed="false">
      <c r="A2950" s="17" t="n">
        <v>40202038</v>
      </c>
      <c r="B2950" s="17" t="s">
        <v>2964</v>
      </c>
      <c r="C2950" s="23" t="n">
        <v>1</v>
      </c>
      <c r="D2950" s="23" t="s">
        <v>251</v>
      </c>
      <c r="E2950" s="19" t="n">
        <v>15.45</v>
      </c>
      <c r="F2950" s="21"/>
      <c r="G2950" s="21"/>
      <c r="H2950" s="21"/>
      <c r="I2950" s="21"/>
      <c r="J2950" s="21"/>
      <c r="K2950" s="22" t="n">
        <f aca="false">INDEX('Porte Honorário'!B:D,MATCH(TabJud!D2950,'Porte Honorário'!A:A,0),1)</f>
        <v>275.28</v>
      </c>
      <c r="L2950" s="22" t="n">
        <f aca="false">ROUND(C2950*K2950,2)</f>
        <v>275.28</v>
      </c>
      <c r="M2950" s="22" t="n">
        <f aca="false">IF(E2950&gt;0,ROUND(E2950*'UCO e Filme'!$A$2,2),0)</f>
        <v>291.39</v>
      </c>
      <c r="N2950" s="22" t="n">
        <f aca="false">IF(I2950&gt;0,ROUND(I2950*'UCO e Filme'!$A$11,2),0)</f>
        <v>0</v>
      </c>
      <c r="O2950" s="22" t="n">
        <f aca="false">ROUND(L2950+M2950+N2950,2)</f>
        <v>566.67</v>
      </c>
    </row>
    <row r="2951" customFormat="false" ht="11.25" hidden="false" customHeight="true" outlineLevel="0" collapsed="false">
      <c r="A2951" s="17" t="n">
        <v>40202046</v>
      </c>
      <c r="B2951" s="17" t="s">
        <v>2965</v>
      </c>
      <c r="C2951" s="23" t="n">
        <v>1</v>
      </c>
      <c r="D2951" s="23" t="s">
        <v>337</v>
      </c>
      <c r="E2951" s="19" t="n">
        <v>30.41</v>
      </c>
      <c r="F2951" s="21" t="n">
        <v>1</v>
      </c>
      <c r="G2951" s="21"/>
      <c r="H2951" s="21"/>
      <c r="I2951" s="21"/>
      <c r="J2951" s="21"/>
      <c r="K2951" s="22" t="n">
        <f aca="false">INDEX('Porte Honorário'!B:D,MATCH(TabJud!D2951,'Porte Honorário'!A:A,0),1)</f>
        <v>417.82</v>
      </c>
      <c r="L2951" s="22" t="n">
        <f aca="false">ROUND(C2951*K2951,2)</f>
        <v>417.82</v>
      </c>
      <c r="M2951" s="22" t="n">
        <f aca="false">IF(E2951&gt;0,ROUND(E2951*'UCO e Filme'!$A$2,2),0)</f>
        <v>573.53</v>
      </c>
      <c r="N2951" s="22" t="n">
        <f aca="false">IF(I2951&gt;0,ROUND(I2951*'UCO e Filme'!$A$11,2),0)</f>
        <v>0</v>
      </c>
      <c r="O2951" s="22" t="n">
        <f aca="false">ROUND(L2951+M2951+N2951,2)</f>
        <v>991.35</v>
      </c>
    </row>
    <row r="2952" customFormat="false" ht="11.25" hidden="false" customHeight="true" outlineLevel="0" collapsed="false">
      <c r="A2952" s="17" t="n">
        <v>40202054</v>
      </c>
      <c r="B2952" s="17" t="s">
        <v>2966</v>
      </c>
      <c r="C2952" s="23" t="n">
        <v>1</v>
      </c>
      <c r="D2952" s="23" t="s">
        <v>337</v>
      </c>
      <c r="E2952" s="19" t="n">
        <v>8.775</v>
      </c>
      <c r="F2952" s="21"/>
      <c r="G2952" s="21"/>
      <c r="H2952" s="21"/>
      <c r="I2952" s="21"/>
      <c r="J2952" s="21"/>
      <c r="K2952" s="22" t="n">
        <f aca="false">INDEX('Porte Honorário'!B:D,MATCH(TabJud!D2952,'Porte Honorário'!A:A,0),1)</f>
        <v>417.82</v>
      </c>
      <c r="L2952" s="22" t="n">
        <f aca="false">ROUND(C2952*K2952,2)</f>
        <v>417.82</v>
      </c>
      <c r="M2952" s="22" t="n">
        <f aca="false">IF(E2952&gt;0,ROUND(E2952*'UCO e Filme'!$A$2,2),0)</f>
        <v>165.5</v>
      </c>
      <c r="N2952" s="22" t="n">
        <f aca="false">IF(I2952&gt;0,ROUND(I2952*'UCO e Filme'!$A$11,2),0)</f>
        <v>0</v>
      </c>
      <c r="O2952" s="22" t="n">
        <f aca="false">ROUND(L2952+M2952+N2952,2)</f>
        <v>583.32</v>
      </c>
    </row>
    <row r="2953" customFormat="false" ht="11.25" hidden="false" customHeight="true" outlineLevel="0" collapsed="false">
      <c r="A2953" s="17" t="n">
        <v>40202062</v>
      </c>
      <c r="B2953" s="17" t="s">
        <v>2967</v>
      </c>
      <c r="C2953" s="23" t="n">
        <v>1</v>
      </c>
      <c r="D2953" s="23" t="s">
        <v>296</v>
      </c>
      <c r="E2953" s="19" t="n">
        <v>9.835</v>
      </c>
      <c r="F2953" s="21" t="n">
        <v>1</v>
      </c>
      <c r="G2953" s="21"/>
      <c r="H2953" s="21"/>
      <c r="I2953" s="21"/>
      <c r="J2953" s="21"/>
      <c r="K2953" s="22" t="n">
        <f aca="false">INDEX('Porte Honorário'!B:D,MATCH(TabJud!D2953,'Porte Honorário'!A:A,0),1)</f>
        <v>709.46</v>
      </c>
      <c r="L2953" s="22" t="n">
        <f aca="false">ROUND(C2953*K2953,2)</f>
        <v>709.46</v>
      </c>
      <c r="M2953" s="22" t="n">
        <f aca="false">IF(E2953&gt;0,ROUND(E2953*'UCO e Filme'!$A$2,2),0)</f>
        <v>185.49</v>
      </c>
      <c r="N2953" s="22" t="n">
        <f aca="false">IF(I2953&gt;0,ROUND(I2953*'UCO e Filme'!$A$11,2),0)</f>
        <v>0</v>
      </c>
      <c r="O2953" s="22" t="n">
        <f aca="false">ROUND(L2953+M2953+N2953,2)</f>
        <v>894.95</v>
      </c>
    </row>
    <row r="2954" customFormat="false" ht="11.25" hidden="false" customHeight="true" outlineLevel="0" collapsed="false">
      <c r="A2954" s="17" t="n">
        <v>40202070</v>
      </c>
      <c r="B2954" s="17" t="s">
        <v>2968</v>
      </c>
      <c r="C2954" s="23" t="n">
        <v>1</v>
      </c>
      <c r="D2954" s="23" t="s">
        <v>335</v>
      </c>
      <c r="E2954" s="19" t="n">
        <v>30.517</v>
      </c>
      <c r="F2954" s="21" t="n">
        <v>1</v>
      </c>
      <c r="G2954" s="21"/>
      <c r="H2954" s="21"/>
      <c r="I2954" s="21"/>
      <c r="J2954" s="21"/>
      <c r="K2954" s="22" t="n">
        <f aca="false">INDEX('Porte Honorário'!B:D,MATCH(TabJud!D2954,'Porte Honorário'!A:A,0),1)</f>
        <v>1091.25</v>
      </c>
      <c r="L2954" s="22" t="n">
        <f aca="false">ROUND(C2954*K2954,2)</f>
        <v>1091.25</v>
      </c>
      <c r="M2954" s="22" t="n">
        <f aca="false">IF(E2954&gt;0,ROUND(E2954*'UCO e Filme'!$A$2,2),0)</f>
        <v>575.55</v>
      </c>
      <c r="N2954" s="22" t="n">
        <f aca="false">IF(I2954&gt;0,ROUND(I2954*'UCO e Filme'!$A$11,2),0)</f>
        <v>0</v>
      </c>
      <c r="O2954" s="22" t="n">
        <f aca="false">ROUND(L2954+M2954+N2954,2)</f>
        <v>1666.8</v>
      </c>
    </row>
    <row r="2955" customFormat="false" ht="11.25" hidden="false" customHeight="true" outlineLevel="0" collapsed="false">
      <c r="A2955" s="17" t="n">
        <v>40202089</v>
      </c>
      <c r="B2955" s="17" t="s">
        <v>2969</v>
      </c>
      <c r="C2955" s="23" t="n">
        <v>1</v>
      </c>
      <c r="D2955" s="23" t="s">
        <v>73</v>
      </c>
      <c r="E2955" s="19" t="n">
        <v>7.233</v>
      </c>
      <c r="F2955" s="21"/>
      <c r="G2955" s="21"/>
      <c r="H2955" s="21"/>
      <c r="I2955" s="21"/>
      <c r="J2955" s="21"/>
      <c r="K2955" s="22" t="n">
        <f aca="false">INDEX('Porte Honorário'!B:D,MATCH(TabJud!D2955,'Porte Honorário'!A:A,0),1)</f>
        <v>360.46</v>
      </c>
      <c r="L2955" s="22" t="n">
        <f aca="false">ROUND(C2955*K2955,2)</f>
        <v>360.46</v>
      </c>
      <c r="M2955" s="22" t="n">
        <f aca="false">IF(E2955&gt;0,ROUND(E2955*'UCO e Filme'!$A$2,2),0)</f>
        <v>136.41</v>
      </c>
      <c r="N2955" s="22" t="n">
        <f aca="false">IF(I2955&gt;0,ROUND(I2955*'UCO e Filme'!$A$11,2),0)</f>
        <v>0</v>
      </c>
      <c r="O2955" s="22" t="n">
        <f aca="false">ROUND(L2955+M2955+N2955,2)</f>
        <v>496.87</v>
      </c>
    </row>
    <row r="2956" customFormat="false" ht="11.25" hidden="false" customHeight="true" outlineLevel="0" collapsed="false">
      <c r="A2956" s="17" t="n">
        <v>40202097</v>
      </c>
      <c r="B2956" s="17" t="s">
        <v>2970</v>
      </c>
      <c r="C2956" s="23" t="n">
        <v>1</v>
      </c>
      <c r="D2956" s="23" t="s">
        <v>141</v>
      </c>
      <c r="E2956" s="19" t="n">
        <v>8.284</v>
      </c>
      <c r="F2956" s="21"/>
      <c r="G2956" s="21"/>
      <c r="H2956" s="21"/>
      <c r="I2956" s="21"/>
      <c r="J2956" s="21"/>
      <c r="K2956" s="22" t="n">
        <f aca="false">INDEX('Porte Honorário'!B:D,MATCH(TabJud!D2956,'Porte Honorário'!A:A,0),1)</f>
        <v>334.24</v>
      </c>
      <c r="L2956" s="22" t="n">
        <f aca="false">ROUND(C2956*K2956,2)</f>
        <v>334.24</v>
      </c>
      <c r="M2956" s="22" t="n">
        <f aca="false">IF(E2956&gt;0,ROUND(E2956*'UCO e Filme'!$A$2,2),0)</f>
        <v>156.24</v>
      </c>
      <c r="N2956" s="22" t="n">
        <f aca="false">IF(I2956&gt;0,ROUND(I2956*'UCO e Filme'!$A$11,2),0)</f>
        <v>0</v>
      </c>
      <c r="O2956" s="22" t="n">
        <f aca="false">ROUND(L2956+M2956+N2956,2)</f>
        <v>490.48</v>
      </c>
    </row>
    <row r="2957" customFormat="false" ht="11.25" hidden="false" customHeight="true" outlineLevel="0" collapsed="false">
      <c r="A2957" s="17" t="n">
        <v>40202100</v>
      </c>
      <c r="B2957" s="17" t="s">
        <v>2971</v>
      </c>
      <c r="C2957" s="23" t="n">
        <v>1</v>
      </c>
      <c r="D2957" s="23" t="s">
        <v>71</v>
      </c>
      <c r="E2957" s="19" t="n">
        <v>13</v>
      </c>
      <c r="F2957" s="21"/>
      <c r="G2957" s="21"/>
      <c r="H2957" s="21"/>
      <c r="I2957" s="21"/>
      <c r="J2957" s="21"/>
      <c r="K2957" s="22" t="n">
        <f aca="false">INDEX('Porte Honorário'!B:D,MATCH(TabJud!D2957,'Porte Honorário'!A:A,0),1)</f>
        <v>309.68</v>
      </c>
      <c r="L2957" s="22" t="n">
        <f aca="false">ROUND(C2957*K2957,2)</f>
        <v>309.68</v>
      </c>
      <c r="M2957" s="22" t="n">
        <f aca="false">IF(E2957&gt;0,ROUND(E2957*'UCO e Filme'!$A$2,2),0)</f>
        <v>245.18</v>
      </c>
      <c r="N2957" s="22" t="n">
        <f aca="false">IF(I2957&gt;0,ROUND(I2957*'UCO e Filme'!$A$11,2),0)</f>
        <v>0</v>
      </c>
      <c r="O2957" s="22" t="n">
        <f aca="false">ROUND(L2957+M2957+N2957,2)</f>
        <v>554.86</v>
      </c>
    </row>
    <row r="2958" customFormat="false" ht="11.25" hidden="false" customHeight="true" outlineLevel="0" collapsed="false">
      <c r="A2958" s="17" t="n">
        <v>40202119</v>
      </c>
      <c r="B2958" s="17" t="s">
        <v>2972</v>
      </c>
      <c r="C2958" s="23" t="n">
        <v>1</v>
      </c>
      <c r="D2958" s="23" t="s">
        <v>436</v>
      </c>
      <c r="E2958" s="19" t="n">
        <v>30.517</v>
      </c>
      <c r="F2958" s="21" t="n">
        <v>1</v>
      </c>
      <c r="G2958" s="21"/>
      <c r="H2958" s="21"/>
      <c r="I2958" s="21"/>
      <c r="J2958" s="21"/>
      <c r="K2958" s="22" t="n">
        <f aca="false">INDEX('Porte Honorário'!B:D,MATCH(TabJud!D2958,'Porte Honorário'!A:A,0),1)</f>
        <v>1269.81</v>
      </c>
      <c r="L2958" s="22" t="n">
        <f aca="false">ROUND(C2958*K2958,2)</f>
        <v>1269.81</v>
      </c>
      <c r="M2958" s="22" t="n">
        <f aca="false">IF(E2958&gt;0,ROUND(E2958*'UCO e Filme'!$A$2,2),0)</f>
        <v>575.55</v>
      </c>
      <c r="N2958" s="22" t="n">
        <f aca="false">IF(I2958&gt;0,ROUND(I2958*'UCO e Filme'!$A$11,2),0)</f>
        <v>0</v>
      </c>
      <c r="O2958" s="22" t="n">
        <f aca="false">ROUND(L2958+M2958+N2958,2)</f>
        <v>1845.36</v>
      </c>
    </row>
    <row r="2959" customFormat="false" ht="11.25" hidden="false" customHeight="true" outlineLevel="0" collapsed="false">
      <c r="A2959" s="17" t="n">
        <v>40202127</v>
      </c>
      <c r="B2959" s="17" t="s">
        <v>2973</v>
      </c>
      <c r="C2959" s="23" t="n">
        <v>1</v>
      </c>
      <c r="D2959" s="23" t="s">
        <v>385</v>
      </c>
      <c r="E2959" s="19"/>
      <c r="F2959" s="21"/>
      <c r="G2959" s="21"/>
      <c r="H2959" s="21"/>
      <c r="I2959" s="21"/>
      <c r="J2959" s="21"/>
      <c r="K2959" s="22" t="n">
        <f aca="false">INDEX('Porte Honorário'!B:D,MATCH(TabJud!D2959,'Porte Honorário'!A:A,0),1)</f>
        <v>766.81</v>
      </c>
      <c r="L2959" s="22" t="n">
        <f aca="false">ROUND(C2959*K2959,2)</f>
        <v>766.81</v>
      </c>
      <c r="M2959" s="22" t="n">
        <f aca="false">IF(E2959&gt;0,ROUND(E2959*'UCO e Filme'!$A$2,2),0)</f>
        <v>0</v>
      </c>
      <c r="N2959" s="22" t="n">
        <f aca="false">IF(I2959&gt;0,ROUND(I2959*'UCO e Filme'!$A$11,2),0)</f>
        <v>0</v>
      </c>
      <c r="O2959" s="22" t="n">
        <f aca="false">ROUND(L2959+M2959+N2959,2)</f>
        <v>766.81</v>
      </c>
    </row>
    <row r="2960" customFormat="false" ht="11.25" hidden="false" customHeight="true" outlineLevel="0" collapsed="false">
      <c r="A2960" s="17" t="n">
        <v>40202135</v>
      </c>
      <c r="B2960" s="17" t="s">
        <v>2974</v>
      </c>
      <c r="C2960" s="23" t="n">
        <v>1</v>
      </c>
      <c r="D2960" s="23" t="s">
        <v>339</v>
      </c>
      <c r="E2960" s="19" t="n">
        <v>21.501</v>
      </c>
      <c r="F2960" s="21"/>
      <c r="G2960" s="21"/>
      <c r="H2960" s="21"/>
      <c r="I2960" s="21"/>
      <c r="J2960" s="21"/>
      <c r="K2960" s="22" t="n">
        <f aca="false">INDEX('Porte Honorário'!B:D,MATCH(TabJud!D2960,'Porte Honorário'!A:A,0),1)</f>
        <v>991.29</v>
      </c>
      <c r="L2960" s="22" t="n">
        <f aca="false">ROUND(C2960*K2960,2)</f>
        <v>991.29</v>
      </c>
      <c r="M2960" s="22" t="n">
        <f aca="false">IF(E2960&gt;0,ROUND(E2960*'UCO e Filme'!$A$2,2),0)</f>
        <v>405.51</v>
      </c>
      <c r="N2960" s="22" t="n">
        <f aca="false">IF(I2960&gt;0,ROUND(I2960*'UCO e Filme'!$A$11,2),0)</f>
        <v>0</v>
      </c>
      <c r="O2960" s="22" t="n">
        <f aca="false">ROUND(L2960+M2960+N2960,2)</f>
        <v>1396.8</v>
      </c>
    </row>
    <row r="2961" customFormat="false" ht="11.25" hidden="false" customHeight="true" outlineLevel="0" collapsed="false">
      <c r="A2961" s="17" t="n">
        <v>40202143</v>
      </c>
      <c r="B2961" s="17" t="s">
        <v>2975</v>
      </c>
      <c r="C2961" s="23" t="n">
        <v>1</v>
      </c>
      <c r="D2961" s="23" t="s">
        <v>339</v>
      </c>
      <c r="E2961" s="19" t="n">
        <v>9.835</v>
      </c>
      <c r="F2961" s="21"/>
      <c r="G2961" s="21"/>
      <c r="H2961" s="21"/>
      <c r="I2961" s="21"/>
      <c r="J2961" s="21"/>
      <c r="K2961" s="22" t="n">
        <f aca="false">INDEX('Porte Honorário'!B:D,MATCH(TabJud!D2961,'Porte Honorário'!A:A,0),1)</f>
        <v>991.29</v>
      </c>
      <c r="L2961" s="22" t="n">
        <f aca="false">ROUND(C2961*K2961,2)</f>
        <v>991.29</v>
      </c>
      <c r="M2961" s="22" t="n">
        <f aca="false">IF(E2961&gt;0,ROUND(E2961*'UCO e Filme'!$A$2,2),0)</f>
        <v>185.49</v>
      </c>
      <c r="N2961" s="22" t="n">
        <f aca="false">IF(I2961&gt;0,ROUND(I2961*'UCO e Filme'!$A$11,2),0)</f>
        <v>0</v>
      </c>
      <c r="O2961" s="22" t="n">
        <f aca="false">ROUND(L2961+M2961+N2961,2)</f>
        <v>1176.78</v>
      </c>
    </row>
    <row r="2962" customFormat="false" ht="11.25" hidden="false" customHeight="true" outlineLevel="0" collapsed="false">
      <c r="A2962" s="17" t="n">
        <v>40202151</v>
      </c>
      <c r="B2962" s="17" t="s">
        <v>2976</v>
      </c>
      <c r="C2962" s="23" t="n">
        <v>1</v>
      </c>
      <c r="D2962" s="23" t="s">
        <v>600</v>
      </c>
      <c r="E2962" s="19" t="n">
        <v>13</v>
      </c>
      <c r="F2962" s="21"/>
      <c r="G2962" s="21"/>
      <c r="H2962" s="21"/>
      <c r="I2962" s="21"/>
      <c r="J2962" s="21"/>
      <c r="K2962" s="22" t="n">
        <f aca="false">INDEX('Porte Honorário'!B:D,MATCH(TabJud!D2962,'Porte Honorário'!A:A,0),1)</f>
        <v>599.66</v>
      </c>
      <c r="L2962" s="22" t="n">
        <f aca="false">ROUND(C2962*K2962,2)</f>
        <v>599.66</v>
      </c>
      <c r="M2962" s="22" t="n">
        <f aca="false">IF(E2962&gt;0,ROUND(E2962*'UCO e Filme'!$A$2,2),0)</f>
        <v>245.18</v>
      </c>
      <c r="N2962" s="22" t="n">
        <f aca="false">IF(I2962&gt;0,ROUND(I2962*'UCO e Filme'!$A$11,2),0)</f>
        <v>0</v>
      </c>
      <c r="O2962" s="22" t="n">
        <f aca="false">ROUND(L2962+M2962+N2962,2)</f>
        <v>844.84</v>
      </c>
    </row>
    <row r="2963" customFormat="false" ht="11.25" hidden="false" customHeight="true" outlineLevel="0" collapsed="false">
      <c r="A2963" s="17" t="n">
        <v>40202160</v>
      </c>
      <c r="B2963" s="17" t="s">
        <v>2977</v>
      </c>
      <c r="C2963" s="23" t="n">
        <v>1</v>
      </c>
      <c r="D2963" s="23" t="s">
        <v>71</v>
      </c>
      <c r="E2963" s="19" t="n">
        <v>18.775</v>
      </c>
      <c r="F2963" s="21"/>
      <c r="G2963" s="21"/>
      <c r="H2963" s="21"/>
      <c r="I2963" s="21"/>
      <c r="J2963" s="21"/>
      <c r="K2963" s="22" t="n">
        <f aca="false">INDEX('Porte Honorário'!B:D,MATCH(TabJud!D2963,'Porte Honorário'!A:A,0),1)</f>
        <v>309.68</v>
      </c>
      <c r="L2963" s="22" t="n">
        <f aca="false">ROUND(C2963*K2963,2)</f>
        <v>309.68</v>
      </c>
      <c r="M2963" s="22" t="n">
        <f aca="false">IF(E2963&gt;0,ROUND(E2963*'UCO e Filme'!$A$2,2),0)</f>
        <v>354.1</v>
      </c>
      <c r="N2963" s="22" t="n">
        <f aca="false">IF(I2963&gt;0,ROUND(I2963*'UCO e Filme'!$A$11,2),0)</f>
        <v>0</v>
      </c>
      <c r="O2963" s="22" t="n">
        <f aca="false">ROUND(L2963+M2963+N2963,2)</f>
        <v>663.78</v>
      </c>
    </row>
    <row r="2964" customFormat="false" ht="11.25" hidden="false" customHeight="true" outlineLevel="0" collapsed="false">
      <c r="A2964" s="17" t="n">
        <v>40202178</v>
      </c>
      <c r="B2964" s="17" t="s">
        <v>2978</v>
      </c>
      <c r="C2964" s="23" t="n">
        <v>1</v>
      </c>
      <c r="D2964" s="23" t="s">
        <v>337</v>
      </c>
      <c r="E2964" s="19" t="n">
        <v>5.2</v>
      </c>
      <c r="F2964" s="21"/>
      <c r="G2964" s="21"/>
      <c r="H2964" s="21"/>
      <c r="I2964" s="21"/>
      <c r="J2964" s="21"/>
      <c r="K2964" s="22" t="n">
        <f aca="false">INDEX('Porte Honorário'!B:D,MATCH(TabJud!D2964,'Porte Honorário'!A:A,0),1)</f>
        <v>417.82</v>
      </c>
      <c r="L2964" s="22" t="n">
        <f aca="false">ROUND(C2964*K2964,2)</f>
        <v>417.82</v>
      </c>
      <c r="M2964" s="22" t="n">
        <f aca="false">IF(E2964&gt;0,ROUND(E2964*'UCO e Filme'!$A$2,2),0)</f>
        <v>98.07</v>
      </c>
      <c r="N2964" s="22" t="n">
        <f aca="false">IF(I2964&gt;0,ROUND(I2964*'UCO e Filme'!$A$11,2),0)</f>
        <v>0</v>
      </c>
      <c r="O2964" s="22" t="n">
        <f aca="false">ROUND(L2964+M2964+N2964,2)</f>
        <v>515.89</v>
      </c>
    </row>
    <row r="2965" customFormat="false" ht="11.25" hidden="false" customHeight="true" outlineLevel="0" collapsed="false">
      <c r="A2965" s="17" t="n">
        <v>40202186</v>
      </c>
      <c r="B2965" s="17" t="s">
        <v>2979</v>
      </c>
      <c r="C2965" s="23" t="n">
        <v>1</v>
      </c>
      <c r="D2965" s="23" t="s">
        <v>73</v>
      </c>
      <c r="E2965" s="19" t="n">
        <v>14.806</v>
      </c>
      <c r="F2965" s="21"/>
      <c r="G2965" s="21"/>
      <c r="H2965" s="21"/>
      <c r="I2965" s="21"/>
      <c r="J2965" s="21"/>
      <c r="K2965" s="22" t="n">
        <f aca="false">INDEX('Porte Honorário'!B:D,MATCH(TabJud!D2965,'Porte Honorário'!A:A,0),1)</f>
        <v>360.46</v>
      </c>
      <c r="L2965" s="22" t="n">
        <f aca="false">ROUND(C2965*K2965,2)</f>
        <v>360.46</v>
      </c>
      <c r="M2965" s="22" t="n">
        <f aca="false">IF(E2965&gt;0,ROUND(E2965*'UCO e Filme'!$A$2,2),0)</f>
        <v>279.24</v>
      </c>
      <c r="N2965" s="22" t="n">
        <f aca="false">IF(I2965&gt;0,ROUND(I2965*'UCO e Filme'!$A$11,2),0)</f>
        <v>0</v>
      </c>
      <c r="O2965" s="22" t="n">
        <f aca="false">ROUND(L2965+M2965+N2965,2)</f>
        <v>639.7</v>
      </c>
    </row>
    <row r="2966" customFormat="false" ht="11.25" hidden="false" customHeight="true" outlineLevel="0" collapsed="false">
      <c r="A2966" s="17" t="n">
        <v>40202194</v>
      </c>
      <c r="B2966" s="17" t="s">
        <v>2980</v>
      </c>
      <c r="C2966" s="23" t="n">
        <v>1</v>
      </c>
      <c r="D2966" s="23" t="s">
        <v>337</v>
      </c>
      <c r="E2966" s="19" t="n">
        <v>14.806</v>
      </c>
      <c r="F2966" s="21"/>
      <c r="G2966" s="21"/>
      <c r="H2966" s="21"/>
      <c r="I2966" s="21"/>
      <c r="J2966" s="21"/>
      <c r="K2966" s="22" t="n">
        <f aca="false">INDEX('Porte Honorário'!B:D,MATCH(TabJud!D2966,'Porte Honorário'!A:A,0),1)</f>
        <v>417.82</v>
      </c>
      <c r="L2966" s="22" t="n">
        <f aca="false">ROUND(C2966*K2966,2)</f>
        <v>417.82</v>
      </c>
      <c r="M2966" s="22" t="n">
        <f aca="false">IF(E2966&gt;0,ROUND(E2966*'UCO e Filme'!$A$2,2),0)</f>
        <v>279.24</v>
      </c>
      <c r="N2966" s="22" t="n">
        <f aca="false">IF(I2966&gt;0,ROUND(I2966*'UCO e Filme'!$A$11,2),0)</f>
        <v>0</v>
      </c>
      <c r="O2966" s="22" t="n">
        <f aca="false">ROUND(L2966+M2966+N2966,2)</f>
        <v>697.06</v>
      </c>
    </row>
    <row r="2967" customFormat="false" ht="11.25" hidden="false" customHeight="true" outlineLevel="0" collapsed="false">
      <c r="A2967" s="17" t="n">
        <v>40202208</v>
      </c>
      <c r="B2967" s="17" t="s">
        <v>2981</v>
      </c>
      <c r="C2967" s="23" t="n">
        <v>1</v>
      </c>
      <c r="D2967" s="23" t="s">
        <v>339</v>
      </c>
      <c r="E2967" s="19" t="n">
        <v>7.233</v>
      </c>
      <c r="F2967" s="21" t="n">
        <v>1</v>
      </c>
      <c r="G2967" s="21"/>
      <c r="H2967" s="21"/>
      <c r="I2967" s="21"/>
      <c r="J2967" s="21"/>
      <c r="K2967" s="22" t="n">
        <f aca="false">INDEX('Porte Honorário'!B:D,MATCH(TabJud!D2967,'Porte Honorário'!A:A,0),1)</f>
        <v>991.29</v>
      </c>
      <c r="L2967" s="22" t="n">
        <f aca="false">ROUND(C2967*K2967,2)</f>
        <v>991.29</v>
      </c>
      <c r="M2967" s="22" t="n">
        <f aca="false">IF(E2967&gt;0,ROUND(E2967*'UCO e Filme'!$A$2,2),0)</f>
        <v>136.41</v>
      </c>
      <c r="N2967" s="22" t="n">
        <f aca="false">IF(I2967&gt;0,ROUND(I2967*'UCO e Filme'!$A$11,2),0)</f>
        <v>0</v>
      </c>
      <c r="O2967" s="22" t="n">
        <f aca="false">ROUND(L2967+M2967+N2967,2)</f>
        <v>1127.7</v>
      </c>
    </row>
    <row r="2968" customFormat="false" ht="11.25" hidden="false" customHeight="true" outlineLevel="0" collapsed="false">
      <c r="A2968" s="17" t="n">
        <v>40202216</v>
      </c>
      <c r="B2968" s="17" t="s">
        <v>2982</v>
      </c>
      <c r="C2968" s="23" t="n">
        <v>1</v>
      </c>
      <c r="D2968" s="23" t="s">
        <v>337</v>
      </c>
      <c r="E2968" s="19" t="n">
        <v>30.41</v>
      </c>
      <c r="F2968" s="21" t="n">
        <v>1</v>
      </c>
      <c r="G2968" s="21"/>
      <c r="H2968" s="21"/>
      <c r="I2968" s="21"/>
      <c r="J2968" s="21"/>
      <c r="K2968" s="22" t="n">
        <f aca="false">INDEX('Porte Honorário'!B:D,MATCH(TabJud!D2968,'Porte Honorário'!A:A,0),1)</f>
        <v>417.82</v>
      </c>
      <c r="L2968" s="22" t="n">
        <f aca="false">ROUND(C2968*K2968,2)</f>
        <v>417.82</v>
      </c>
      <c r="M2968" s="22" t="n">
        <f aca="false">IF(E2968&gt;0,ROUND(E2968*'UCO e Filme'!$A$2,2),0)</f>
        <v>573.53</v>
      </c>
      <c r="N2968" s="22" t="n">
        <f aca="false">IF(I2968&gt;0,ROUND(I2968*'UCO e Filme'!$A$11,2),0)</f>
        <v>0</v>
      </c>
      <c r="O2968" s="22" t="n">
        <f aca="false">ROUND(L2968+M2968+N2968,2)</f>
        <v>991.35</v>
      </c>
    </row>
    <row r="2969" customFormat="false" ht="11.25" hidden="false" customHeight="true" outlineLevel="0" collapsed="false">
      <c r="A2969" s="17" t="n">
        <v>40202224</v>
      </c>
      <c r="B2969" s="17" t="s">
        <v>2983</v>
      </c>
      <c r="C2969" s="23" t="n">
        <v>1</v>
      </c>
      <c r="D2969" s="23" t="s">
        <v>335</v>
      </c>
      <c r="E2969" s="19"/>
      <c r="F2969" s="21" t="n">
        <v>1</v>
      </c>
      <c r="G2969" s="21"/>
      <c r="H2969" s="21"/>
      <c r="I2969" s="21"/>
      <c r="J2969" s="21"/>
      <c r="K2969" s="22" t="n">
        <f aca="false">INDEX('Porte Honorário'!B:D,MATCH(TabJud!D2969,'Porte Honorário'!A:A,0),1)</f>
        <v>1091.25</v>
      </c>
      <c r="L2969" s="22" t="n">
        <f aca="false">ROUND(C2969*K2969,2)</f>
        <v>1091.25</v>
      </c>
      <c r="M2969" s="22" t="n">
        <f aca="false">IF(E2969&gt;0,ROUND(E2969*'UCO e Filme'!$A$2,2),0)</f>
        <v>0</v>
      </c>
      <c r="N2969" s="22" t="n">
        <f aca="false">IF(I2969&gt;0,ROUND(I2969*'UCO e Filme'!$A$11,2),0)</f>
        <v>0</v>
      </c>
      <c r="O2969" s="22" t="n">
        <f aca="false">ROUND(L2969+M2969+N2969,2)</f>
        <v>1091.25</v>
      </c>
    </row>
    <row r="2970" customFormat="false" ht="11.25" hidden="false" customHeight="true" outlineLevel="0" collapsed="false">
      <c r="A2970" s="17" t="n">
        <v>40202232</v>
      </c>
      <c r="B2970" s="17" t="s">
        <v>2984</v>
      </c>
      <c r="C2970" s="23" t="n">
        <v>1</v>
      </c>
      <c r="D2970" s="23" t="s">
        <v>335</v>
      </c>
      <c r="E2970" s="19"/>
      <c r="F2970" s="21" t="n">
        <v>1</v>
      </c>
      <c r="G2970" s="21"/>
      <c r="H2970" s="21"/>
      <c r="I2970" s="21"/>
      <c r="J2970" s="21"/>
      <c r="K2970" s="22" t="n">
        <f aca="false">INDEX('Porte Honorário'!B:D,MATCH(TabJud!D2970,'Porte Honorário'!A:A,0),1)</f>
        <v>1091.25</v>
      </c>
      <c r="L2970" s="22" t="n">
        <f aca="false">ROUND(C2970*K2970,2)</f>
        <v>1091.25</v>
      </c>
      <c r="M2970" s="22" t="n">
        <f aca="false">IF(E2970&gt;0,ROUND(E2970*'UCO e Filme'!$A$2,2),0)</f>
        <v>0</v>
      </c>
      <c r="N2970" s="22" t="n">
        <f aca="false">IF(I2970&gt;0,ROUND(I2970*'UCO e Filme'!$A$11,2),0)</f>
        <v>0</v>
      </c>
      <c r="O2970" s="22" t="n">
        <f aca="false">ROUND(L2970+M2970+N2970,2)</f>
        <v>1091.25</v>
      </c>
    </row>
    <row r="2971" customFormat="false" ht="11.25" hidden="false" customHeight="true" outlineLevel="0" collapsed="false">
      <c r="A2971" s="17" t="n">
        <v>40202240</v>
      </c>
      <c r="B2971" s="17" t="s">
        <v>2985</v>
      </c>
      <c r="C2971" s="23" t="n">
        <v>1</v>
      </c>
      <c r="D2971" s="23" t="s">
        <v>335</v>
      </c>
      <c r="E2971" s="19"/>
      <c r="F2971" s="21" t="n">
        <v>1</v>
      </c>
      <c r="G2971" s="21"/>
      <c r="H2971" s="21"/>
      <c r="I2971" s="21"/>
      <c r="J2971" s="21"/>
      <c r="K2971" s="22" t="n">
        <f aca="false">INDEX('Porte Honorário'!B:D,MATCH(TabJud!D2971,'Porte Honorário'!A:A,0),1)</f>
        <v>1091.25</v>
      </c>
      <c r="L2971" s="22" t="n">
        <f aca="false">ROUND(C2971*K2971,2)</f>
        <v>1091.25</v>
      </c>
      <c r="M2971" s="22" t="n">
        <f aca="false">IF(E2971&gt;0,ROUND(E2971*'UCO e Filme'!$A$2,2),0)</f>
        <v>0</v>
      </c>
      <c r="N2971" s="22" t="n">
        <f aca="false">IF(I2971&gt;0,ROUND(I2971*'UCO e Filme'!$A$11,2),0)</f>
        <v>0</v>
      </c>
      <c r="O2971" s="22" t="n">
        <f aca="false">ROUND(L2971+M2971+N2971,2)</f>
        <v>1091.25</v>
      </c>
    </row>
    <row r="2972" customFormat="false" ht="11.25" hidden="false" customHeight="true" outlineLevel="0" collapsed="false">
      <c r="A2972" s="17" t="n">
        <v>40202259</v>
      </c>
      <c r="B2972" s="17" t="s">
        <v>2986</v>
      </c>
      <c r="C2972" s="23" t="n">
        <v>1</v>
      </c>
      <c r="D2972" s="23" t="s">
        <v>144</v>
      </c>
      <c r="E2972" s="19" t="n">
        <v>14.806</v>
      </c>
      <c r="F2972" s="21"/>
      <c r="G2972" s="21"/>
      <c r="H2972" s="21"/>
      <c r="I2972" s="21"/>
      <c r="J2972" s="21"/>
      <c r="K2972" s="22" t="n">
        <f aca="false">INDEX('Porte Honorário'!B:D,MATCH(TabJud!D2972,'Porte Honorário'!A:A,0),1)</f>
        <v>501.37</v>
      </c>
      <c r="L2972" s="22" t="n">
        <f aca="false">ROUND(C2972*K2972,2)</f>
        <v>501.37</v>
      </c>
      <c r="M2972" s="22" t="n">
        <f aca="false">IF(E2972&gt;0,ROUND(E2972*'UCO e Filme'!$A$2,2),0)</f>
        <v>279.24</v>
      </c>
      <c r="N2972" s="22" t="n">
        <f aca="false">IF(I2972&gt;0,ROUND(I2972*'UCO e Filme'!$A$11,2),0)</f>
        <v>0</v>
      </c>
      <c r="O2972" s="22" t="n">
        <f aca="false">ROUND(L2972+M2972+N2972,2)</f>
        <v>780.61</v>
      </c>
    </row>
    <row r="2973" customFormat="false" ht="11.25" hidden="false" customHeight="true" outlineLevel="0" collapsed="false">
      <c r="A2973" s="17" t="n">
        <v>40202267</v>
      </c>
      <c r="B2973" s="17" t="s">
        <v>2987</v>
      </c>
      <c r="C2973" s="23" t="n">
        <v>1</v>
      </c>
      <c r="D2973" s="23" t="s">
        <v>339</v>
      </c>
      <c r="E2973" s="19" t="n">
        <v>7.232</v>
      </c>
      <c r="F2973" s="21" t="n">
        <v>1</v>
      </c>
      <c r="G2973" s="21"/>
      <c r="H2973" s="21"/>
      <c r="I2973" s="21"/>
      <c r="J2973" s="21"/>
      <c r="K2973" s="22" t="n">
        <f aca="false">INDEX('Porte Honorário'!B:D,MATCH(TabJud!D2973,'Porte Honorário'!A:A,0),1)</f>
        <v>991.29</v>
      </c>
      <c r="L2973" s="22" t="n">
        <f aca="false">ROUND(C2973*K2973,2)</f>
        <v>991.29</v>
      </c>
      <c r="M2973" s="22" t="n">
        <f aca="false">IF(E2973&gt;0,ROUND(E2973*'UCO e Filme'!$A$2,2),0)</f>
        <v>136.4</v>
      </c>
      <c r="N2973" s="22" t="n">
        <f aca="false">IF(I2973&gt;0,ROUND(I2973*'UCO e Filme'!$A$11,2),0)</f>
        <v>0</v>
      </c>
      <c r="O2973" s="22" t="n">
        <f aca="false">ROUND(L2973+M2973+N2973,2)</f>
        <v>1127.69</v>
      </c>
    </row>
    <row r="2974" customFormat="false" ht="11.25" hidden="false" customHeight="true" outlineLevel="0" collapsed="false">
      <c r="A2974" s="17" t="n">
        <v>40202283</v>
      </c>
      <c r="B2974" s="17" t="s">
        <v>2988</v>
      </c>
      <c r="C2974" s="23" t="n">
        <v>1</v>
      </c>
      <c r="D2974" s="23" t="s">
        <v>337</v>
      </c>
      <c r="E2974" s="19" t="n">
        <v>7.232</v>
      </c>
      <c r="F2974" s="21" t="n">
        <v>1</v>
      </c>
      <c r="G2974" s="21"/>
      <c r="H2974" s="21"/>
      <c r="I2974" s="21"/>
      <c r="J2974" s="21"/>
      <c r="K2974" s="22" t="n">
        <f aca="false">INDEX('Porte Honorário'!B:D,MATCH(TabJud!D2974,'Porte Honorário'!A:A,0),1)</f>
        <v>417.82</v>
      </c>
      <c r="L2974" s="22" t="n">
        <f aca="false">ROUND(C2974*K2974,2)</f>
        <v>417.82</v>
      </c>
      <c r="M2974" s="22" t="n">
        <f aca="false">IF(E2974&gt;0,ROUND(E2974*'UCO e Filme'!$A$2,2),0)</f>
        <v>136.4</v>
      </c>
      <c r="N2974" s="22" t="n">
        <f aca="false">IF(I2974&gt;0,ROUND(I2974*'UCO e Filme'!$A$11,2),0)</f>
        <v>0</v>
      </c>
      <c r="O2974" s="22" t="n">
        <f aca="false">ROUND(L2974+M2974+N2974,2)</f>
        <v>554.22</v>
      </c>
    </row>
    <row r="2975" customFormat="false" ht="11.25" hidden="false" customHeight="true" outlineLevel="0" collapsed="false">
      <c r="A2975" s="17" t="n">
        <v>40202291</v>
      </c>
      <c r="B2975" s="17" t="s">
        <v>2989</v>
      </c>
      <c r="C2975" s="23" t="n">
        <v>1</v>
      </c>
      <c r="D2975" s="23" t="s">
        <v>144</v>
      </c>
      <c r="E2975" s="19" t="n">
        <v>7.232</v>
      </c>
      <c r="F2975" s="21"/>
      <c r="G2975" s="21"/>
      <c r="H2975" s="21"/>
      <c r="I2975" s="21"/>
      <c r="J2975" s="21"/>
      <c r="K2975" s="22" t="n">
        <f aca="false">INDEX('Porte Honorário'!B:D,MATCH(TabJud!D2975,'Porte Honorário'!A:A,0),1)</f>
        <v>501.37</v>
      </c>
      <c r="L2975" s="22" t="n">
        <f aca="false">ROUND(C2975*K2975,2)</f>
        <v>501.37</v>
      </c>
      <c r="M2975" s="22" t="n">
        <f aca="false">IF(E2975&gt;0,ROUND(E2975*'UCO e Filme'!$A$2,2),0)</f>
        <v>136.4</v>
      </c>
      <c r="N2975" s="22" t="n">
        <f aca="false">IF(I2975&gt;0,ROUND(I2975*'UCO e Filme'!$A$11,2),0)</f>
        <v>0</v>
      </c>
      <c r="O2975" s="22" t="n">
        <f aca="false">ROUND(L2975+M2975+N2975,2)</f>
        <v>637.77</v>
      </c>
    </row>
    <row r="2976" customFormat="false" ht="11.25" hidden="false" customHeight="true" outlineLevel="0" collapsed="false">
      <c r="A2976" s="17" t="n">
        <v>40202305</v>
      </c>
      <c r="B2976" s="17" t="s">
        <v>2990</v>
      </c>
      <c r="C2976" s="23" t="n">
        <v>1</v>
      </c>
      <c r="D2976" s="23" t="s">
        <v>144</v>
      </c>
      <c r="E2976" s="19" t="n">
        <v>7.232</v>
      </c>
      <c r="F2976" s="21"/>
      <c r="G2976" s="21"/>
      <c r="H2976" s="21"/>
      <c r="I2976" s="21"/>
      <c r="J2976" s="21"/>
      <c r="K2976" s="22" t="n">
        <f aca="false">INDEX('Porte Honorário'!B:D,MATCH(TabJud!D2976,'Porte Honorário'!A:A,0),1)</f>
        <v>501.37</v>
      </c>
      <c r="L2976" s="22" t="n">
        <f aca="false">ROUND(C2976*K2976,2)</f>
        <v>501.37</v>
      </c>
      <c r="M2976" s="22" t="n">
        <f aca="false">IF(E2976&gt;0,ROUND(E2976*'UCO e Filme'!$A$2,2),0)</f>
        <v>136.4</v>
      </c>
      <c r="N2976" s="22" t="n">
        <f aca="false">IF(I2976&gt;0,ROUND(I2976*'UCO e Filme'!$A$11,2),0)</f>
        <v>0</v>
      </c>
      <c r="O2976" s="22" t="n">
        <f aca="false">ROUND(L2976+M2976+N2976,2)</f>
        <v>637.77</v>
      </c>
    </row>
    <row r="2977" customFormat="false" ht="11.25" hidden="false" customHeight="true" outlineLevel="0" collapsed="false">
      <c r="A2977" s="17" t="n">
        <v>40202313</v>
      </c>
      <c r="B2977" s="17" t="s">
        <v>2991</v>
      </c>
      <c r="C2977" s="23" t="n">
        <v>1</v>
      </c>
      <c r="D2977" s="23" t="s">
        <v>339</v>
      </c>
      <c r="E2977" s="19" t="n">
        <v>9.835</v>
      </c>
      <c r="F2977" s="21"/>
      <c r="G2977" s="21"/>
      <c r="H2977" s="21"/>
      <c r="I2977" s="21"/>
      <c r="J2977" s="21"/>
      <c r="K2977" s="22" t="n">
        <f aca="false">INDEX('Porte Honorário'!B:D,MATCH(TabJud!D2977,'Porte Honorário'!A:A,0),1)</f>
        <v>991.29</v>
      </c>
      <c r="L2977" s="22" t="n">
        <f aca="false">ROUND(C2977*K2977,2)</f>
        <v>991.29</v>
      </c>
      <c r="M2977" s="22" t="n">
        <f aca="false">IF(E2977&gt;0,ROUND(E2977*'UCO e Filme'!$A$2,2),0)</f>
        <v>185.49</v>
      </c>
      <c r="N2977" s="22" t="n">
        <f aca="false">IF(I2977&gt;0,ROUND(I2977*'UCO e Filme'!$A$11,2),0)</f>
        <v>0</v>
      </c>
      <c r="O2977" s="22" t="n">
        <f aca="false">ROUND(L2977+M2977+N2977,2)</f>
        <v>1176.78</v>
      </c>
    </row>
    <row r="2978" customFormat="false" ht="11.25" hidden="false" customHeight="true" outlineLevel="0" collapsed="false">
      <c r="A2978" s="17" t="n">
        <v>40202330</v>
      </c>
      <c r="B2978" s="17" t="s">
        <v>2992</v>
      </c>
      <c r="C2978" s="23" t="n">
        <v>1</v>
      </c>
      <c r="D2978" s="23" t="s">
        <v>370</v>
      </c>
      <c r="E2978" s="19" t="n">
        <v>9.835</v>
      </c>
      <c r="F2978" s="21"/>
      <c r="G2978" s="21"/>
      <c r="H2978" s="21"/>
      <c r="I2978" s="21"/>
      <c r="J2978" s="21"/>
      <c r="K2978" s="22" t="n">
        <f aca="false">INDEX('Porte Honorário'!B:D,MATCH(TabJud!D2978,'Porte Honorário'!A:A,0),1)</f>
        <v>383.42</v>
      </c>
      <c r="L2978" s="22" t="n">
        <f aca="false">ROUND(C2978*K2978,2)</f>
        <v>383.42</v>
      </c>
      <c r="M2978" s="22" t="n">
        <f aca="false">IF(E2978&gt;0,ROUND(E2978*'UCO e Filme'!$A$2,2),0)</f>
        <v>185.49</v>
      </c>
      <c r="N2978" s="22" t="n">
        <f aca="false">IF(I2978&gt;0,ROUND(I2978*'UCO e Filme'!$A$11,2),0)</f>
        <v>0</v>
      </c>
      <c r="O2978" s="22" t="n">
        <f aca="false">ROUND(L2978+M2978+N2978,2)</f>
        <v>568.91</v>
      </c>
    </row>
    <row r="2979" customFormat="false" ht="11.25" hidden="false" customHeight="true" outlineLevel="0" collapsed="false">
      <c r="A2979" s="17" t="n">
        <v>40202348</v>
      </c>
      <c r="B2979" s="17" t="s">
        <v>2993</v>
      </c>
      <c r="C2979" s="23" t="n">
        <v>1</v>
      </c>
      <c r="D2979" s="23" t="s">
        <v>339</v>
      </c>
      <c r="E2979" s="19" t="n">
        <v>7.232</v>
      </c>
      <c r="F2979" s="21" t="n">
        <v>1</v>
      </c>
      <c r="G2979" s="21"/>
      <c r="H2979" s="21"/>
      <c r="I2979" s="21"/>
      <c r="J2979" s="21"/>
      <c r="K2979" s="22" t="n">
        <f aca="false">INDEX('Porte Honorário'!B:D,MATCH(TabJud!D2979,'Porte Honorário'!A:A,0),1)</f>
        <v>991.29</v>
      </c>
      <c r="L2979" s="22" t="n">
        <f aca="false">ROUND(C2979*K2979,2)</f>
        <v>991.29</v>
      </c>
      <c r="M2979" s="22" t="n">
        <f aca="false">IF(E2979&gt;0,ROUND(E2979*'UCO e Filme'!$A$2,2),0)</f>
        <v>136.4</v>
      </c>
      <c r="N2979" s="22" t="n">
        <f aca="false">IF(I2979&gt;0,ROUND(I2979*'UCO e Filme'!$A$11,2),0)</f>
        <v>0</v>
      </c>
      <c r="O2979" s="22" t="n">
        <f aca="false">ROUND(L2979+M2979+N2979,2)</f>
        <v>1127.69</v>
      </c>
    </row>
    <row r="2980" customFormat="false" ht="11.25" hidden="false" customHeight="true" outlineLevel="0" collapsed="false">
      <c r="A2980" s="17" t="n">
        <v>40202356</v>
      </c>
      <c r="B2980" s="17" t="s">
        <v>2994</v>
      </c>
      <c r="C2980" s="23" t="n">
        <v>1</v>
      </c>
      <c r="D2980" s="23" t="s">
        <v>385</v>
      </c>
      <c r="E2980" s="19" t="n">
        <v>63.139</v>
      </c>
      <c r="F2980" s="21" t="n">
        <v>1</v>
      </c>
      <c r="G2980" s="21"/>
      <c r="H2980" s="21"/>
      <c r="I2980" s="21"/>
      <c r="J2980" s="21"/>
      <c r="K2980" s="22" t="n">
        <f aca="false">INDEX('Porte Honorário'!B:D,MATCH(TabJud!D2980,'Porte Honorário'!A:A,0),1)</f>
        <v>766.81</v>
      </c>
      <c r="L2980" s="22" t="n">
        <f aca="false">ROUND(C2980*K2980,2)</f>
        <v>766.81</v>
      </c>
      <c r="M2980" s="22" t="n">
        <f aca="false">IF(E2980&gt;0,ROUND(E2980*'UCO e Filme'!$A$2,2),0)</f>
        <v>1190.8</v>
      </c>
      <c r="N2980" s="22" t="n">
        <f aca="false">IF(I2980&gt;0,ROUND(I2980*'UCO e Filme'!$A$11,2),0)</f>
        <v>0</v>
      </c>
      <c r="O2980" s="22" t="n">
        <f aca="false">ROUND(L2980+M2980+N2980,2)</f>
        <v>1957.61</v>
      </c>
    </row>
    <row r="2981" customFormat="false" ht="11.25" hidden="false" customHeight="true" outlineLevel="0" collapsed="false">
      <c r="A2981" s="17" t="n">
        <v>40202364</v>
      </c>
      <c r="B2981" s="17" t="s">
        <v>2995</v>
      </c>
      <c r="C2981" s="23" t="n">
        <v>1</v>
      </c>
      <c r="D2981" s="23" t="s">
        <v>73</v>
      </c>
      <c r="E2981" s="19" t="n">
        <v>16</v>
      </c>
      <c r="F2981" s="21"/>
      <c r="G2981" s="21"/>
      <c r="H2981" s="21"/>
      <c r="I2981" s="21"/>
      <c r="J2981" s="21"/>
      <c r="K2981" s="22" t="n">
        <f aca="false">INDEX('Porte Honorário'!B:D,MATCH(TabJud!D2981,'Porte Honorário'!A:A,0),1)</f>
        <v>360.46</v>
      </c>
      <c r="L2981" s="22" t="n">
        <f aca="false">ROUND(C2981*K2981,2)</f>
        <v>360.46</v>
      </c>
      <c r="M2981" s="22" t="n">
        <f aca="false">IF(E2981&gt;0,ROUND(E2981*'UCO e Filme'!$A$2,2),0)</f>
        <v>301.76</v>
      </c>
      <c r="N2981" s="22" t="n">
        <f aca="false">IF(I2981&gt;0,ROUND(I2981*'UCO e Filme'!$A$11,2),0)</f>
        <v>0</v>
      </c>
      <c r="O2981" s="22" t="n">
        <f aca="false">ROUND(L2981+M2981+N2981,2)</f>
        <v>662.22</v>
      </c>
    </row>
    <row r="2982" customFormat="false" ht="11.25" hidden="false" customHeight="true" outlineLevel="0" collapsed="false">
      <c r="A2982" s="17" t="n">
        <v>40202372</v>
      </c>
      <c r="B2982" s="17" t="s">
        <v>2996</v>
      </c>
      <c r="C2982" s="23" t="n">
        <v>1</v>
      </c>
      <c r="D2982" s="23" t="s">
        <v>103</v>
      </c>
      <c r="E2982" s="19" t="n">
        <v>13</v>
      </c>
      <c r="F2982" s="21"/>
      <c r="G2982" s="21"/>
      <c r="H2982" s="21"/>
      <c r="I2982" s="21"/>
      <c r="J2982" s="21"/>
      <c r="K2982" s="22" t="n">
        <f aca="false">INDEX('Porte Honorário'!B:D,MATCH(TabJud!D2982,'Porte Honorário'!A:A,0),1)</f>
        <v>183.5</v>
      </c>
      <c r="L2982" s="22" t="n">
        <f aca="false">ROUND(C2982*K2982,2)</f>
        <v>183.5</v>
      </c>
      <c r="M2982" s="22" t="n">
        <f aca="false">IF(E2982&gt;0,ROUND(E2982*'UCO e Filme'!$A$2,2),0)</f>
        <v>245.18</v>
      </c>
      <c r="N2982" s="22" t="n">
        <f aca="false">IF(I2982&gt;0,ROUND(I2982*'UCO e Filme'!$A$11,2),0)</f>
        <v>0</v>
      </c>
      <c r="O2982" s="22" t="n">
        <f aca="false">ROUND(L2982+M2982+N2982,2)</f>
        <v>428.68</v>
      </c>
    </row>
    <row r="2983" customFormat="false" ht="11.25" hidden="false" customHeight="true" outlineLevel="0" collapsed="false">
      <c r="A2983" s="17" t="n">
        <v>40202399</v>
      </c>
      <c r="B2983" s="17" t="s">
        <v>2997</v>
      </c>
      <c r="C2983" s="23" t="n">
        <v>1</v>
      </c>
      <c r="D2983" s="23" t="s">
        <v>370</v>
      </c>
      <c r="E2983" s="19" t="n">
        <v>13</v>
      </c>
      <c r="F2983" s="21"/>
      <c r="G2983" s="21"/>
      <c r="H2983" s="21"/>
      <c r="I2983" s="21"/>
      <c r="J2983" s="21"/>
      <c r="K2983" s="22" t="n">
        <f aca="false">INDEX('Porte Honorário'!B:D,MATCH(TabJud!D2983,'Porte Honorário'!A:A,0),1)</f>
        <v>383.42</v>
      </c>
      <c r="L2983" s="22" t="n">
        <f aca="false">ROUND(C2983*K2983,2)</f>
        <v>383.42</v>
      </c>
      <c r="M2983" s="22" t="n">
        <f aca="false">IF(E2983&gt;0,ROUND(E2983*'UCO e Filme'!$A$2,2),0)</f>
        <v>245.18</v>
      </c>
      <c r="N2983" s="22" t="n">
        <f aca="false">IF(I2983&gt;0,ROUND(I2983*'UCO e Filme'!$A$11,2),0)</f>
        <v>0</v>
      </c>
      <c r="O2983" s="22" t="n">
        <f aca="false">ROUND(L2983+M2983+N2983,2)</f>
        <v>628.6</v>
      </c>
    </row>
    <row r="2984" customFormat="false" ht="11.25" hidden="false" customHeight="true" outlineLevel="0" collapsed="false">
      <c r="A2984" s="17" t="n">
        <v>40202429</v>
      </c>
      <c r="B2984" s="17" t="s">
        <v>2998</v>
      </c>
      <c r="C2984" s="23" t="n">
        <v>1</v>
      </c>
      <c r="D2984" s="23" t="s">
        <v>71</v>
      </c>
      <c r="E2984" s="19" t="n">
        <v>2.78</v>
      </c>
      <c r="F2984" s="21"/>
      <c r="G2984" s="21"/>
      <c r="H2984" s="21"/>
      <c r="I2984" s="21"/>
      <c r="J2984" s="21"/>
      <c r="K2984" s="22" t="n">
        <f aca="false">INDEX('Porte Honorário'!B:D,MATCH(TabJud!D2984,'Porte Honorário'!A:A,0),1)</f>
        <v>309.68</v>
      </c>
      <c r="L2984" s="22" t="n">
        <f aca="false">ROUND(C2984*K2984,2)</f>
        <v>309.68</v>
      </c>
      <c r="M2984" s="22" t="n">
        <f aca="false">IF(E2984&gt;0,ROUND(E2984*'UCO e Filme'!$A$2,2),0)</f>
        <v>52.43</v>
      </c>
      <c r="N2984" s="22" t="n">
        <f aca="false">IF(I2984&gt;0,ROUND(I2984*'UCO e Filme'!$A$11,2),0)</f>
        <v>0</v>
      </c>
      <c r="O2984" s="22" t="n">
        <f aca="false">ROUND(L2984+M2984+N2984,2)</f>
        <v>362.11</v>
      </c>
    </row>
    <row r="2985" customFormat="false" ht="11.25" hidden="false" customHeight="true" outlineLevel="0" collapsed="false">
      <c r="A2985" s="17" t="n">
        <v>40202437</v>
      </c>
      <c r="B2985" s="17" t="s">
        <v>2999</v>
      </c>
      <c r="C2985" s="23" t="n">
        <v>1</v>
      </c>
      <c r="D2985" s="23" t="s">
        <v>103</v>
      </c>
      <c r="E2985" s="19" t="n">
        <v>5.2</v>
      </c>
      <c r="F2985" s="21"/>
      <c r="G2985" s="21"/>
      <c r="H2985" s="21"/>
      <c r="I2985" s="21"/>
      <c r="J2985" s="21"/>
      <c r="K2985" s="22" t="n">
        <f aca="false">INDEX('Porte Honorário'!B:D,MATCH(TabJud!D2985,'Porte Honorário'!A:A,0),1)</f>
        <v>183.5</v>
      </c>
      <c r="L2985" s="22" t="n">
        <f aca="false">ROUND(C2985*K2985,2)</f>
        <v>183.5</v>
      </c>
      <c r="M2985" s="22" t="n">
        <f aca="false">IF(E2985&gt;0,ROUND(E2985*'UCO e Filme'!$A$2,2),0)</f>
        <v>98.07</v>
      </c>
      <c r="N2985" s="22" t="n">
        <f aca="false">IF(I2985&gt;0,ROUND(I2985*'UCO e Filme'!$A$11,2),0)</f>
        <v>0</v>
      </c>
      <c r="O2985" s="22" t="n">
        <f aca="false">ROUND(L2985+M2985+N2985,2)</f>
        <v>281.57</v>
      </c>
    </row>
    <row r="2986" customFormat="false" ht="11.25" hidden="false" customHeight="true" outlineLevel="0" collapsed="false">
      <c r="A2986" s="17" t="n">
        <v>40202445</v>
      </c>
      <c r="B2986" s="17" t="s">
        <v>3000</v>
      </c>
      <c r="C2986" s="23" t="n">
        <v>1</v>
      </c>
      <c r="D2986" s="23" t="s">
        <v>71</v>
      </c>
      <c r="E2986" s="19" t="n">
        <v>5.2</v>
      </c>
      <c r="F2986" s="21"/>
      <c r="G2986" s="21"/>
      <c r="H2986" s="21"/>
      <c r="I2986" s="21"/>
      <c r="J2986" s="21"/>
      <c r="K2986" s="22" t="n">
        <f aca="false">INDEX('Porte Honorário'!B:D,MATCH(TabJud!D2986,'Porte Honorário'!A:A,0),1)</f>
        <v>309.68</v>
      </c>
      <c r="L2986" s="22" t="n">
        <f aca="false">ROUND(C2986*K2986,2)</f>
        <v>309.68</v>
      </c>
      <c r="M2986" s="22" t="n">
        <f aca="false">IF(E2986&gt;0,ROUND(E2986*'UCO e Filme'!$A$2,2),0)</f>
        <v>98.07</v>
      </c>
      <c r="N2986" s="22" t="n">
        <f aca="false">IF(I2986&gt;0,ROUND(I2986*'UCO e Filme'!$A$11,2),0)</f>
        <v>0</v>
      </c>
      <c r="O2986" s="22" t="n">
        <f aca="false">ROUND(L2986+M2986+N2986,2)</f>
        <v>407.75</v>
      </c>
    </row>
    <row r="2987" customFormat="false" ht="11.25" hidden="false" customHeight="true" outlineLevel="0" collapsed="false">
      <c r="A2987" s="17" t="n">
        <v>40202453</v>
      </c>
      <c r="B2987" s="17" t="s">
        <v>3001</v>
      </c>
      <c r="C2987" s="23" t="n">
        <v>1</v>
      </c>
      <c r="D2987" s="23" t="s">
        <v>296</v>
      </c>
      <c r="E2987" s="19" t="n">
        <v>14.806</v>
      </c>
      <c r="F2987" s="21"/>
      <c r="G2987" s="21"/>
      <c r="H2987" s="21"/>
      <c r="I2987" s="21"/>
      <c r="J2987" s="21"/>
      <c r="K2987" s="22" t="n">
        <f aca="false">INDEX('Porte Honorário'!B:D,MATCH(TabJud!D2987,'Porte Honorário'!A:A,0),1)</f>
        <v>709.46</v>
      </c>
      <c r="L2987" s="22" t="n">
        <f aca="false">ROUND(C2987*K2987,2)</f>
        <v>709.46</v>
      </c>
      <c r="M2987" s="22" t="n">
        <f aca="false">IF(E2987&gt;0,ROUND(E2987*'UCO e Filme'!$A$2,2),0)</f>
        <v>279.24</v>
      </c>
      <c r="N2987" s="22" t="n">
        <f aca="false">IF(I2987&gt;0,ROUND(I2987*'UCO e Filme'!$A$11,2),0)</f>
        <v>0</v>
      </c>
      <c r="O2987" s="22" t="n">
        <f aca="false">ROUND(L2987+M2987+N2987,2)</f>
        <v>988.7</v>
      </c>
    </row>
    <row r="2988" customFormat="false" ht="11.25" hidden="false" customHeight="true" outlineLevel="0" collapsed="false">
      <c r="A2988" s="17" t="n">
        <v>40202470</v>
      </c>
      <c r="B2988" s="17" t="s">
        <v>3002</v>
      </c>
      <c r="C2988" s="23" t="n">
        <v>1</v>
      </c>
      <c r="D2988" s="23" t="s">
        <v>339</v>
      </c>
      <c r="E2988" s="19" t="n">
        <v>14.806</v>
      </c>
      <c r="F2988" s="21"/>
      <c r="G2988" s="21"/>
      <c r="H2988" s="21"/>
      <c r="I2988" s="21"/>
      <c r="J2988" s="21"/>
      <c r="K2988" s="22" t="n">
        <f aca="false">INDEX('Porte Honorário'!B:D,MATCH(TabJud!D2988,'Porte Honorário'!A:A,0),1)</f>
        <v>991.29</v>
      </c>
      <c r="L2988" s="22" t="n">
        <f aca="false">ROUND(C2988*K2988,2)</f>
        <v>991.29</v>
      </c>
      <c r="M2988" s="22" t="n">
        <f aca="false">IF(E2988&gt;0,ROUND(E2988*'UCO e Filme'!$A$2,2),0)</f>
        <v>279.24</v>
      </c>
      <c r="N2988" s="22" t="n">
        <f aca="false">IF(I2988&gt;0,ROUND(I2988*'UCO e Filme'!$A$11,2),0)</f>
        <v>0</v>
      </c>
      <c r="O2988" s="22" t="n">
        <f aca="false">ROUND(L2988+M2988+N2988,2)</f>
        <v>1270.53</v>
      </c>
    </row>
    <row r="2989" customFormat="false" ht="11.25" hidden="false" customHeight="true" outlineLevel="0" collapsed="false">
      <c r="A2989" s="17" t="n">
        <v>40202488</v>
      </c>
      <c r="B2989" s="17" t="s">
        <v>3003</v>
      </c>
      <c r="C2989" s="23" t="n">
        <v>1</v>
      </c>
      <c r="D2989" s="23" t="s">
        <v>82</v>
      </c>
      <c r="E2989" s="19" t="n">
        <v>5.2</v>
      </c>
      <c r="F2989" s="21"/>
      <c r="G2989" s="21"/>
      <c r="H2989" s="21"/>
      <c r="I2989" s="21"/>
      <c r="J2989" s="21"/>
      <c r="K2989" s="22" t="n">
        <f aca="false">INDEX('Porte Honorário'!B:D,MATCH(TabJud!D2989,'Porte Honorário'!A:A,0),1)</f>
        <v>88.48</v>
      </c>
      <c r="L2989" s="22" t="n">
        <f aca="false">ROUND(C2989*K2989,2)</f>
        <v>88.48</v>
      </c>
      <c r="M2989" s="22" t="n">
        <f aca="false">IF(E2989&gt;0,ROUND(E2989*'UCO e Filme'!$A$2,2),0)</f>
        <v>98.07</v>
      </c>
      <c r="N2989" s="22" t="n">
        <f aca="false">IF(I2989&gt;0,ROUND(I2989*'UCO e Filme'!$A$11,2),0)</f>
        <v>0</v>
      </c>
      <c r="O2989" s="22" t="n">
        <f aca="false">ROUND(L2989+M2989+N2989,2)</f>
        <v>186.55</v>
      </c>
    </row>
    <row r="2990" customFormat="false" ht="11.25" hidden="false" customHeight="true" outlineLevel="0" collapsed="false">
      <c r="A2990" s="17" t="n">
        <v>40202496</v>
      </c>
      <c r="B2990" s="17" t="s">
        <v>3004</v>
      </c>
      <c r="C2990" s="23" t="n">
        <v>1</v>
      </c>
      <c r="D2990" s="23" t="s">
        <v>339</v>
      </c>
      <c r="E2990" s="19" t="n">
        <v>30.517</v>
      </c>
      <c r="F2990" s="21" t="n">
        <v>1</v>
      </c>
      <c r="G2990" s="21"/>
      <c r="H2990" s="21"/>
      <c r="I2990" s="21"/>
      <c r="J2990" s="21"/>
      <c r="K2990" s="22" t="n">
        <f aca="false">INDEX('Porte Honorário'!B:D,MATCH(TabJud!D2990,'Porte Honorário'!A:A,0),1)</f>
        <v>991.29</v>
      </c>
      <c r="L2990" s="22" t="n">
        <f aca="false">ROUND(C2990*K2990,2)</f>
        <v>991.29</v>
      </c>
      <c r="M2990" s="22" t="n">
        <f aca="false">IF(E2990&gt;0,ROUND(E2990*'UCO e Filme'!$A$2,2),0)</f>
        <v>575.55</v>
      </c>
      <c r="N2990" s="22" t="n">
        <f aca="false">IF(I2990&gt;0,ROUND(I2990*'UCO e Filme'!$A$11,2),0)</f>
        <v>0</v>
      </c>
      <c r="O2990" s="22" t="n">
        <f aca="false">ROUND(L2990+M2990+N2990,2)</f>
        <v>1566.84</v>
      </c>
    </row>
    <row r="2991" customFormat="false" ht="11.25" hidden="false" customHeight="true" outlineLevel="0" collapsed="false">
      <c r="A2991" s="17" t="n">
        <v>40202500</v>
      </c>
      <c r="B2991" s="17" t="s">
        <v>3005</v>
      </c>
      <c r="C2991" s="23" t="n">
        <v>1</v>
      </c>
      <c r="D2991" s="23" t="s">
        <v>339</v>
      </c>
      <c r="E2991" s="19" t="n">
        <v>30.517</v>
      </c>
      <c r="F2991" s="21" t="n">
        <v>1</v>
      </c>
      <c r="G2991" s="21"/>
      <c r="H2991" s="21"/>
      <c r="I2991" s="21"/>
      <c r="J2991" s="21"/>
      <c r="K2991" s="22" t="n">
        <f aca="false">INDEX('Porte Honorário'!B:D,MATCH(TabJud!D2991,'Porte Honorário'!A:A,0),1)</f>
        <v>991.29</v>
      </c>
      <c r="L2991" s="22" t="n">
        <f aca="false">ROUND(C2991*K2991,2)</f>
        <v>991.29</v>
      </c>
      <c r="M2991" s="22" t="n">
        <f aca="false">IF(E2991&gt;0,ROUND(E2991*'UCO e Filme'!$A$2,2),0)</f>
        <v>575.55</v>
      </c>
      <c r="N2991" s="22" t="n">
        <f aca="false">IF(I2991&gt;0,ROUND(I2991*'UCO e Filme'!$A$11,2),0)</f>
        <v>0</v>
      </c>
      <c r="O2991" s="22" t="n">
        <f aca="false">ROUND(L2991+M2991+N2991,2)</f>
        <v>1566.84</v>
      </c>
    </row>
    <row r="2992" customFormat="false" ht="11.25" hidden="false" customHeight="true" outlineLevel="0" collapsed="false">
      <c r="A2992" s="17" t="n">
        <v>40202518</v>
      </c>
      <c r="B2992" s="17" t="s">
        <v>3006</v>
      </c>
      <c r="C2992" s="23" t="n">
        <v>1</v>
      </c>
      <c r="D2992" s="23" t="s">
        <v>335</v>
      </c>
      <c r="E2992" s="19" t="n">
        <v>30.517</v>
      </c>
      <c r="F2992" s="21" t="n">
        <v>1</v>
      </c>
      <c r="G2992" s="21"/>
      <c r="H2992" s="21"/>
      <c r="I2992" s="21"/>
      <c r="J2992" s="21"/>
      <c r="K2992" s="22" t="n">
        <f aca="false">INDEX('Porte Honorário'!B:D,MATCH(TabJud!D2992,'Porte Honorário'!A:A,0),1)</f>
        <v>1091.25</v>
      </c>
      <c r="L2992" s="22" t="n">
        <f aca="false">ROUND(C2992*K2992,2)</f>
        <v>1091.25</v>
      </c>
      <c r="M2992" s="22" t="n">
        <f aca="false">IF(E2992&gt;0,ROUND(E2992*'UCO e Filme'!$A$2,2),0)</f>
        <v>575.55</v>
      </c>
      <c r="N2992" s="22" t="n">
        <f aca="false">IF(I2992&gt;0,ROUND(I2992*'UCO e Filme'!$A$11,2),0)</f>
        <v>0</v>
      </c>
      <c r="O2992" s="22" t="n">
        <f aca="false">ROUND(L2992+M2992+N2992,2)</f>
        <v>1666.8</v>
      </c>
    </row>
    <row r="2993" customFormat="false" ht="11.25" hidden="false" customHeight="true" outlineLevel="0" collapsed="false">
      <c r="A2993" s="17" t="n">
        <v>40202526</v>
      </c>
      <c r="B2993" s="17" t="s">
        <v>3007</v>
      </c>
      <c r="C2993" s="23" t="n">
        <v>1</v>
      </c>
      <c r="D2993" s="23" t="s">
        <v>436</v>
      </c>
      <c r="E2993" s="19" t="n">
        <v>30.517</v>
      </c>
      <c r="F2993" s="21" t="n">
        <v>1</v>
      </c>
      <c r="G2993" s="21"/>
      <c r="H2993" s="21"/>
      <c r="I2993" s="21"/>
      <c r="J2993" s="21"/>
      <c r="K2993" s="22" t="n">
        <f aca="false">INDEX('Porte Honorário'!B:D,MATCH(TabJud!D2993,'Porte Honorário'!A:A,0),1)</f>
        <v>1269.81</v>
      </c>
      <c r="L2993" s="22" t="n">
        <f aca="false">ROUND(C2993*K2993,2)</f>
        <v>1269.81</v>
      </c>
      <c r="M2993" s="22" t="n">
        <f aca="false">IF(E2993&gt;0,ROUND(E2993*'UCO e Filme'!$A$2,2),0)</f>
        <v>575.55</v>
      </c>
      <c r="N2993" s="22" t="n">
        <f aca="false">IF(I2993&gt;0,ROUND(I2993*'UCO e Filme'!$A$11,2),0)</f>
        <v>0</v>
      </c>
      <c r="O2993" s="22" t="n">
        <f aca="false">ROUND(L2993+M2993+N2993,2)</f>
        <v>1845.36</v>
      </c>
    </row>
    <row r="2994" customFormat="false" ht="11.25" hidden="false" customHeight="true" outlineLevel="0" collapsed="false">
      <c r="A2994" s="17" t="n">
        <v>40202534</v>
      </c>
      <c r="B2994" s="17" t="s">
        <v>3008</v>
      </c>
      <c r="C2994" s="23" t="n">
        <v>1</v>
      </c>
      <c r="D2994" s="23" t="s">
        <v>370</v>
      </c>
      <c r="E2994" s="19" t="n">
        <v>8.284</v>
      </c>
      <c r="F2994" s="21"/>
      <c r="G2994" s="21"/>
      <c r="H2994" s="21"/>
      <c r="I2994" s="21"/>
      <c r="J2994" s="21"/>
      <c r="K2994" s="22" t="n">
        <f aca="false">INDEX('Porte Honorário'!B:D,MATCH(TabJud!D2994,'Porte Honorário'!A:A,0),1)</f>
        <v>383.42</v>
      </c>
      <c r="L2994" s="22" t="n">
        <f aca="false">ROUND(C2994*K2994,2)</f>
        <v>383.42</v>
      </c>
      <c r="M2994" s="22" t="n">
        <f aca="false">IF(E2994&gt;0,ROUND(E2994*'UCO e Filme'!$A$2,2),0)</f>
        <v>156.24</v>
      </c>
      <c r="N2994" s="22" t="n">
        <f aca="false">IF(I2994&gt;0,ROUND(I2994*'UCO e Filme'!$A$11,2),0)</f>
        <v>0</v>
      </c>
      <c r="O2994" s="22" t="n">
        <f aca="false">ROUND(L2994+M2994+N2994,2)</f>
        <v>539.66</v>
      </c>
    </row>
    <row r="2995" customFormat="false" ht="11.25" hidden="false" customHeight="true" outlineLevel="0" collapsed="false">
      <c r="A2995" s="17" t="n">
        <v>40202542</v>
      </c>
      <c r="B2995" s="17" t="s">
        <v>3009</v>
      </c>
      <c r="C2995" s="23" t="n">
        <v>1</v>
      </c>
      <c r="D2995" s="23" t="s">
        <v>339</v>
      </c>
      <c r="E2995" s="19" t="n">
        <v>17.409</v>
      </c>
      <c r="F2995" s="21"/>
      <c r="G2995" s="21"/>
      <c r="H2995" s="21"/>
      <c r="I2995" s="21"/>
      <c r="J2995" s="21"/>
      <c r="K2995" s="22" t="n">
        <f aca="false">INDEX('Porte Honorário'!B:D,MATCH(TabJud!D2995,'Porte Honorário'!A:A,0),1)</f>
        <v>991.29</v>
      </c>
      <c r="L2995" s="22" t="n">
        <f aca="false">ROUND(C2995*K2995,2)</f>
        <v>991.29</v>
      </c>
      <c r="M2995" s="22" t="n">
        <f aca="false">IF(E2995&gt;0,ROUND(E2995*'UCO e Filme'!$A$2,2),0)</f>
        <v>328.33</v>
      </c>
      <c r="N2995" s="22" t="n">
        <f aca="false">IF(I2995&gt;0,ROUND(I2995*'UCO e Filme'!$A$11,2),0)</f>
        <v>0</v>
      </c>
      <c r="O2995" s="22" t="n">
        <f aca="false">ROUND(L2995+M2995+N2995,2)</f>
        <v>1319.62</v>
      </c>
    </row>
    <row r="2996" customFormat="false" ht="11.25" hidden="false" customHeight="true" outlineLevel="0" collapsed="false">
      <c r="A2996" s="17" t="n">
        <v>40202550</v>
      </c>
      <c r="B2996" s="17" t="s">
        <v>3010</v>
      </c>
      <c r="C2996" s="23" t="n">
        <v>1</v>
      </c>
      <c r="D2996" s="23" t="s">
        <v>296</v>
      </c>
      <c r="E2996" s="19" t="n">
        <v>14.806</v>
      </c>
      <c r="F2996" s="21"/>
      <c r="G2996" s="21"/>
      <c r="H2996" s="21"/>
      <c r="I2996" s="21"/>
      <c r="J2996" s="21"/>
      <c r="K2996" s="22" t="n">
        <f aca="false">INDEX('Porte Honorário'!B:D,MATCH(TabJud!D2996,'Porte Honorário'!A:A,0),1)</f>
        <v>709.46</v>
      </c>
      <c r="L2996" s="22" t="n">
        <f aca="false">ROUND(C2996*K2996,2)</f>
        <v>709.46</v>
      </c>
      <c r="M2996" s="22" t="n">
        <f aca="false">IF(E2996&gt;0,ROUND(E2996*'UCO e Filme'!$A$2,2),0)</f>
        <v>279.24</v>
      </c>
      <c r="N2996" s="22" t="n">
        <f aca="false">IF(I2996&gt;0,ROUND(I2996*'UCO e Filme'!$A$11,2),0)</f>
        <v>0</v>
      </c>
      <c r="O2996" s="22" t="n">
        <f aca="false">ROUND(L2996+M2996+N2996,2)</f>
        <v>988.7</v>
      </c>
    </row>
    <row r="2997" customFormat="false" ht="11.25" hidden="false" customHeight="true" outlineLevel="0" collapsed="false">
      <c r="A2997" s="17" t="n">
        <v>40202569</v>
      </c>
      <c r="B2997" s="17" t="s">
        <v>3011</v>
      </c>
      <c r="C2997" s="23" t="n">
        <v>1</v>
      </c>
      <c r="D2997" s="23" t="s">
        <v>247</v>
      </c>
      <c r="E2997" s="19" t="n">
        <v>25.197</v>
      </c>
      <c r="F2997" s="21"/>
      <c r="G2997" s="21"/>
      <c r="H2997" s="21"/>
      <c r="I2997" s="21"/>
      <c r="J2997" s="21"/>
      <c r="K2997" s="22" t="n">
        <f aca="false">INDEX('Porte Honorário'!B:D,MATCH(TabJud!D2997,'Porte Honorário'!A:A,0),1)</f>
        <v>542.33</v>
      </c>
      <c r="L2997" s="22" t="n">
        <f aca="false">ROUND(C2997*K2997,2)</f>
        <v>542.33</v>
      </c>
      <c r="M2997" s="22" t="n">
        <f aca="false">IF(E2997&gt;0,ROUND(E2997*'UCO e Filme'!$A$2,2),0)</f>
        <v>475.22</v>
      </c>
      <c r="N2997" s="22" t="n">
        <f aca="false">IF(I2997&gt;0,ROUND(I2997*'UCO e Filme'!$A$11,2),0)</f>
        <v>0</v>
      </c>
      <c r="O2997" s="22" t="n">
        <f aca="false">ROUND(L2997+M2997+N2997,2)</f>
        <v>1017.55</v>
      </c>
    </row>
    <row r="2998" customFormat="false" ht="11.25" hidden="false" customHeight="true" outlineLevel="0" collapsed="false">
      <c r="A2998" s="17" t="n">
        <v>40202577</v>
      </c>
      <c r="B2998" s="17" t="s">
        <v>3012</v>
      </c>
      <c r="C2998" s="23" t="n">
        <v>1</v>
      </c>
      <c r="D2998" s="23" t="s">
        <v>337</v>
      </c>
      <c r="E2998" s="19" t="n">
        <v>20.226</v>
      </c>
      <c r="F2998" s="21"/>
      <c r="G2998" s="21"/>
      <c r="H2998" s="21"/>
      <c r="I2998" s="21"/>
      <c r="J2998" s="21"/>
      <c r="K2998" s="22" t="n">
        <f aca="false">INDEX('Porte Honorário'!B:D,MATCH(TabJud!D2998,'Porte Honorário'!A:A,0),1)</f>
        <v>417.82</v>
      </c>
      <c r="L2998" s="22" t="n">
        <f aca="false">ROUND(C2998*K2998,2)</f>
        <v>417.82</v>
      </c>
      <c r="M2998" s="22" t="n">
        <f aca="false">IF(E2998&gt;0,ROUND(E2998*'UCO e Filme'!$A$2,2),0)</f>
        <v>381.46</v>
      </c>
      <c r="N2998" s="22" t="n">
        <f aca="false">IF(I2998&gt;0,ROUND(I2998*'UCO e Filme'!$A$11,2),0)</f>
        <v>0</v>
      </c>
      <c r="O2998" s="22" t="n">
        <f aca="false">ROUND(L2998+M2998+N2998,2)</f>
        <v>799.28</v>
      </c>
    </row>
    <row r="2999" customFormat="false" ht="11.25" hidden="false" customHeight="true" outlineLevel="0" collapsed="false">
      <c r="A2999" s="17" t="n">
        <v>40202585</v>
      </c>
      <c r="B2999" s="17" t="s">
        <v>3013</v>
      </c>
      <c r="C2999" s="23" t="n">
        <v>1</v>
      </c>
      <c r="D2999" s="23" t="s">
        <v>337</v>
      </c>
      <c r="E2999" s="19" t="n">
        <v>5.2</v>
      </c>
      <c r="F2999" s="21"/>
      <c r="G2999" s="21"/>
      <c r="H2999" s="21"/>
      <c r="I2999" s="21"/>
      <c r="J2999" s="21"/>
      <c r="K2999" s="22" t="n">
        <f aca="false">INDEX('Porte Honorário'!B:D,MATCH(TabJud!D2999,'Porte Honorário'!A:A,0),1)</f>
        <v>417.82</v>
      </c>
      <c r="L2999" s="22" t="n">
        <f aca="false">ROUND(C2999*K2999,2)</f>
        <v>417.82</v>
      </c>
      <c r="M2999" s="22" t="n">
        <f aca="false">IF(E2999&gt;0,ROUND(E2999*'UCO e Filme'!$A$2,2),0)</f>
        <v>98.07</v>
      </c>
      <c r="N2999" s="22" t="n">
        <f aca="false">IF(I2999&gt;0,ROUND(I2999*'UCO e Filme'!$A$11,2),0)</f>
        <v>0</v>
      </c>
      <c r="O2999" s="22" t="n">
        <f aca="false">ROUND(L2999+M2999+N2999,2)</f>
        <v>515.89</v>
      </c>
    </row>
    <row r="3000" customFormat="false" ht="11.25" hidden="false" customHeight="true" outlineLevel="0" collapsed="false">
      <c r="A3000" s="17" t="n">
        <v>40202593</v>
      </c>
      <c r="B3000" s="17" t="s">
        <v>3014</v>
      </c>
      <c r="C3000" s="23" t="n">
        <v>1</v>
      </c>
      <c r="D3000" s="23" t="s">
        <v>600</v>
      </c>
      <c r="E3000" s="19" t="n">
        <v>8.775</v>
      </c>
      <c r="F3000" s="21"/>
      <c r="G3000" s="21"/>
      <c r="H3000" s="21"/>
      <c r="I3000" s="21"/>
      <c r="J3000" s="21"/>
      <c r="K3000" s="22" t="n">
        <f aca="false">INDEX('Porte Honorário'!B:D,MATCH(TabJud!D3000,'Porte Honorário'!A:A,0),1)</f>
        <v>599.66</v>
      </c>
      <c r="L3000" s="22" t="n">
        <f aca="false">ROUND(C3000*K3000,2)</f>
        <v>599.66</v>
      </c>
      <c r="M3000" s="22" t="n">
        <f aca="false">IF(E3000&gt;0,ROUND(E3000*'UCO e Filme'!$A$2,2),0)</f>
        <v>165.5</v>
      </c>
      <c r="N3000" s="22" t="n">
        <f aca="false">IF(I3000&gt;0,ROUND(I3000*'UCO e Filme'!$A$11,2),0)</f>
        <v>0</v>
      </c>
      <c r="O3000" s="22" t="n">
        <f aca="false">ROUND(L3000+M3000+N3000,2)</f>
        <v>765.16</v>
      </c>
    </row>
    <row r="3001" customFormat="false" ht="11.25" hidden="false" customHeight="true" outlineLevel="0" collapsed="false">
      <c r="A3001" s="17" t="n">
        <v>40202607</v>
      </c>
      <c r="B3001" s="17" t="s">
        <v>3015</v>
      </c>
      <c r="C3001" s="23" t="n">
        <v>1</v>
      </c>
      <c r="D3001" s="23" t="s">
        <v>337</v>
      </c>
      <c r="E3001" s="19" t="n">
        <v>7.232</v>
      </c>
      <c r="F3001" s="21"/>
      <c r="G3001" s="21"/>
      <c r="H3001" s="21"/>
      <c r="I3001" s="21"/>
      <c r="J3001" s="21"/>
      <c r="K3001" s="22" t="n">
        <f aca="false">INDEX('Porte Honorário'!B:D,MATCH(TabJud!D3001,'Porte Honorário'!A:A,0),1)</f>
        <v>417.82</v>
      </c>
      <c r="L3001" s="22" t="n">
        <f aca="false">ROUND(C3001*K3001,2)</f>
        <v>417.82</v>
      </c>
      <c r="M3001" s="22" t="n">
        <f aca="false">IF(E3001&gt;0,ROUND(E3001*'UCO e Filme'!$A$2,2),0)</f>
        <v>136.4</v>
      </c>
      <c r="N3001" s="22" t="n">
        <f aca="false">IF(I3001&gt;0,ROUND(I3001*'UCO e Filme'!$A$11,2),0)</f>
        <v>0</v>
      </c>
      <c r="O3001" s="22" t="n">
        <f aca="false">ROUND(L3001+M3001+N3001,2)</f>
        <v>554.22</v>
      </c>
    </row>
    <row r="3002" customFormat="false" ht="11.25" hidden="false" customHeight="true" outlineLevel="0" collapsed="false">
      <c r="A3002" s="17" t="n">
        <v>40202615</v>
      </c>
      <c r="B3002" s="17" t="s">
        <v>3016</v>
      </c>
      <c r="C3002" s="23" t="n">
        <v>1</v>
      </c>
      <c r="D3002" s="23" t="s">
        <v>71</v>
      </c>
      <c r="E3002" s="19" t="n">
        <v>13.67</v>
      </c>
      <c r="F3002" s="21"/>
      <c r="G3002" s="21"/>
      <c r="H3002" s="21"/>
      <c r="I3002" s="21"/>
      <c r="J3002" s="21"/>
      <c r="K3002" s="22" t="n">
        <f aca="false">INDEX('Porte Honorário'!B:D,MATCH(TabJud!D3002,'Porte Honorário'!A:A,0),1)</f>
        <v>309.68</v>
      </c>
      <c r="L3002" s="22" t="n">
        <f aca="false">ROUND(C3002*K3002,2)</f>
        <v>309.68</v>
      </c>
      <c r="M3002" s="22" t="n">
        <f aca="false">IF(E3002&gt;0,ROUND(E3002*'UCO e Filme'!$A$2,2),0)</f>
        <v>257.82</v>
      </c>
      <c r="N3002" s="22" t="n">
        <f aca="false">IF(I3002&gt;0,ROUND(I3002*'UCO e Filme'!$A$11,2),0)</f>
        <v>0</v>
      </c>
      <c r="O3002" s="22" t="n">
        <f aca="false">ROUND(L3002+M3002+N3002,2)</f>
        <v>567.5</v>
      </c>
    </row>
    <row r="3003" customFormat="false" ht="11.25" hidden="false" customHeight="true" outlineLevel="0" collapsed="false">
      <c r="A3003" s="17" t="n">
        <v>40202623</v>
      </c>
      <c r="B3003" s="17" t="s">
        <v>3017</v>
      </c>
      <c r="C3003" s="23" t="n">
        <v>1</v>
      </c>
      <c r="D3003" s="23" t="s">
        <v>73</v>
      </c>
      <c r="E3003" s="19"/>
      <c r="F3003" s="21"/>
      <c r="G3003" s="21"/>
      <c r="H3003" s="21"/>
      <c r="I3003" s="21"/>
      <c r="J3003" s="21"/>
      <c r="K3003" s="22" t="n">
        <f aca="false">INDEX('Porte Honorário'!B:D,MATCH(TabJud!D3003,'Porte Honorário'!A:A,0),1)</f>
        <v>360.46</v>
      </c>
      <c r="L3003" s="22" t="n">
        <f aca="false">ROUND(C3003*K3003,2)</f>
        <v>360.46</v>
      </c>
      <c r="M3003" s="22" t="n">
        <f aca="false">IF(E3003&gt;0,ROUND(E3003*'UCO e Filme'!$A$2,2),0)</f>
        <v>0</v>
      </c>
      <c r="N3003" s="22" t="n">
        <f aca="false">IF(I3003&gt;0,ROUND(I3003*'UCO e Filme'!$A$11,2),0)</f>
        <v>0</v>
      </c>
      <c r="O3003" s="22" t="n">
        <f aca="false">ROUND(L3003+M3003+N3003,2)</f>
        <v>360.46</v>
      </c>
    </row>
    <row r="3004" customFormat="false" ht="11.25" hidden="false" customHeight="true" outlineLevel="0" collapsed="false">
      <c r="A3004" s="17" t="n">
        <v>40202631</v>
      </c>
      <c r="B3004" s="17" t="s">
        <v>3018</v>
      </c>
      <c r="C3004" s="23" t="n">
        <v>1</v>
      </c>
      <c r="D3004" s="23" t="s">
        <v>385</v>
      </c>
      <c r="E3004" s="19" t="n">
        <v>8.775</v>
      </c>
      <c r="F3004" s="21"/>
      <c r="G3004" s="21"/>
      <c r="H3004" s="21"/>
      <c r="I3004" s="21"/>
      <c r="J3004" s="21"/>
      <c r="K3004" s="22" t="n">
        <f aca="false">INDEX('Porte Honorário'!B:D,MATCH(TabJud!D3004,'Porte Honorário'!A:A,0),1)</f>
        <v>766.81</v>
      </c>
      <c r="L3004" s="22" t="n">
        <f aca="false">ROUND(C3004*K3004,2)</f>
        <v>766.81</v>
      </c>
      <c r="M3004" s="22" t="n">
        <f aca="false">IF(E3004&gt;0,ROUND(E3004*'UCO e Filme'!$A$2,2),0)</f>
        <v>165.5</v>
      </c>
      <c r="N3004" s="22" t="n">
        <f aca="false">IF(I3004&gt;0,ROUND(I3004*'UCO e Filme'!$A$11,2),0)</f>
        <v>0</v>
      </c>
      <c r="O3004" s="22" t="n">
        <f aca="false">ROUND(L3004+M3004+N3004,2)</f>
        <v>932.31</v>
      </c>
    </row>
    <row r="3005" customFormat="false" ht="11.25" hidden="false" customHeight="true" outlineLevel="0" collapsed="false">
      <c r="A3005" s="17" t="n">
        <v>40202640</v>
      </c>
      <c r="B3005" s="17" t="s">
        <v>3019</v>
      </c>
      <c r="C3005" s="23" t="n">
        <v>1</v>
      </c>
      <c r="D3005" s="23" t="s">
        <v>251</v>
      </c>
      <c r="E3005" s="19" t="n">
        <v>2.12</v>
      </c>
      <c r="F3005" s="21"/>
      <c r="G3005" s="21"/>
      <c r="H3005" s="21"/>
      <c r="I3005" s="21"/>
      <c r="J3005" s="21"/>
      <c r="K3005" s="22" t="n">
        <f aca="false">INDEX('Porte Honorário'!B:D,MATCH(TabJud!D3005,'Porte Honorário'!A:A,0),1)</f>
        <v>275.28</v>
      </c>
      <c r="L3005" s="22" t="n">
        <f aca="false">ROUND(C3005*K3005,2)</f>
        <v>275.28</v>
      </c>
      <c r="M3005" s="22" t="n">
        <f aca="false">IF(E3005&gt;0,ROUND(E3005*'UCO e Filme'!$A$2,2),0)</f>
        <v>39.98</v>
      </c>
      <c r="N3005" s="22" t="n">
        <f aca="false">IF(I3005&gt;0,ROUND(I3005*'UCO e Filme'!$A$11,2),0)</f>
        <v>0</v>
      </c>
      <c r="O3005" s="22" t="n">
        <f aca="false">ROUND(L3005+M3005+N3005,2)</f>
        <v>315.26</v>
      </c>
    </row>
    <row r="3006" customFormat="false" ht="11.25" hidden="false" customHeight="true" outlineLevel="0" collapsed="false">
      <c r="A3006" s="17" t="n">
        <v>40202666</v>
      </c>
      <c r="B3006" s="17" t="s">
        <v>3020</v>
      </c>
      <c r="C3006" s="23" t="n">
        <v>1</v>
      </c>
      <c r="D3006" s="23" t="s">
        <v>504</v>
      </c>
      <c r="E3006" s="19" t="n">
        <v>15.45</v>
      </c>
      <c r="F3006" s="21"/>
      <c r="G3006" s="21"/>
      <c r="H3006" s="21"/>
      <c r="I3006" s="21"/>
      <c r="J3006" s="21"/>
      <c r="K3006" s="22" t="n">
        <f aca="false">INDEX('Porte Honorário'!B:D,MATCH(TabJud!D3006,'Porte Honorário'!A:A,0),1)</f>
        <v>458.79</v>
      </c>
      <c r="L3006" s="22" t="n">
        <f aca="false">ROUND(C3006*K3006,2)</f>
        <v>458.79</v>
      </c>
      <c r="M3006" s="22" t="n">
        <f aca="false">IF(E3006&gt;0,ROUND(E3006*'UCO e Filme'!$A$2,2),0)</f>
        <v>291.39</v>
      </c>
      <c r="N3006" s="22" t="n">
        <f aca="false">IF(I3006&gt;0,ROUND(I3006*'UCO e Filme'!$A$11,2),0)</f>
        <v>0</v>
      </c>
      <c r="O3006" s="22" t="n">
        <f aca="false">ROUND(L3006+M3006+N3006,2)</f>
        <v>750.18</v>
      </c>
    </row>
    <row r="3007" customFormat="false" ht="11.25" hidden="false" customHeight="true" outlineLevel="0" collapsed="false">
      <c r="A3007" s="17" t="n">
        <v>40202674</v>
      </c>
      <c r="B3007" s="17" t="s">
        <v>3021</v>
      </c>
      <c r="C3007" s="23" t="n">
        <v>1</v>
      </c>
      <c r="D3007" s="23" t="s">
        <v>247</v>
      </c>
      <c r="E3007" s="19" t="n">
        <v>17.409</v>
      </c>
      <c r="F3007" s="21"/>
      <c r="G3007" s="21"/>
      <c r="H3007" s="21"/>
      <c r="I3007" s="21"/>
      <c r="J3007" s="21"/>
      <c r="K3007" s="22" t="n">
        <f aca="false">INDEX('Porte Honorário'!B:D,MATCH(TabJud!D3007,'Porte Honorário'!A:A,0),1)</f>
        <v>542.33</v>
      </c>
      <c r="L3007" s="22" t="n">
        <f aca="false">ROUND(C3007*K3007,2)</f>
        <v>542.33</v>
      </c>
      <c r="M3007" s="22" t="n">
        <f aca="false">IF(E3007&gt;0,ROUND(E3007*'UCO e Filme'!$A$2,2),0)</f>
        <v>328.33</v>
      </c>
      <c r="N3007" s="22" t="n">
        <f aca="false">IF(I3007&gt;0,ROUND(I3007*'UCO e Filme'!$A$11,2),0)</f>
        <v>0</v>
      </c>
      <c r="O3007" s="22" t="n">
        <f aca="false">ROUND(L3007+M3007+N3007,2)</f>
        <v>870.66</v>
      </c>
    </row>
    <row r="3008" customFormat="false" ht="11.25" hidden="false" customHeight="true" outlineLevel="0" collapsed="false">
      <c r="A3008" s="17" t="n">
        <v>40202682</v>
      </c>
      <c r="B3008" s="17" t="s">
        <v>3022</v>
      </c>
      <c r="C3008" s="23" t="n">
        <v>1</v>
      </c>
      <c r="D3008" s="23" t="s">
        <v>93</v>
      </c>
      <c r="E3008" s="19" t="n">
        <v>4.059</v>
      </c>
      <c r="F3008" s="21"/>
      <c r="G3008" s="21"/>
      <c r="H3008" s="21"/>
      <c r="I3008" s="21"/>
      <c r="J3008" s="21"/>
      <c r="K3008" s="22" t="n">
        <f aca="false">INDEX('Porte Honorário'!B:D,MATCH(TabJud!D3008,'Porte Honorário'!A:A,0),1)</f>
        <v>250.68</v>
      </c>
      <c r="L3008" s="22" t="n">
        <f aca="false">ROUND(C3008*K3008,2)</f>
        <v>250.68</v>
      </c>
      <c r="M3008" s="22" t="n">
        <f aca="false">IF(E3008&gt;0,ROUND(E3008*'UCO e Filme'!$A$2,2),0)</f>
        <v>76.55</v>
      </c>
      <c r="N3008" s="22" t="n">
        <f aca="false">IF(I3008&gt;0,ROUND(I3008*'UCO e Filme'!$A$11,2),0)</f>
        <v>0</v>
      </c>
      <c r="O3008" s="22" t="n">
        <f aca="false">ROUND(L3008+M3008+N3008,2)</f>
        <v>327.23</v>
      </c>
    </row>
    <row r="3009" customFormat="false" ht="11.25" hidden="false" customHeight="true" outlineLevel="0" collapsed="false">
      <c r="A3009" s="17" t="n">
        <v>40202690</v>
      </c>
      <c r="B3009" s="17" t="s">
        <v>3023</v>
      </c>
      <c r="C3009" s="23" t="n">
        <v>1</v>
      </c>
      <c r="D3009" s="23" t="s">
        <v>69</v>
      </c>
      <c r="E3009" s="19" t="n">
        <v>4.059</v>
      </c>
      <c r="F3009" s="21"/>
      <c r="G3009" s="21"/>
      <c r="H3009" s="21"/>
      <c r="I3009" s="21"/>
      <c r="J3009" s="21"/>
      <c r="K3009" s="22" t="n">
        <f aca="false">INDEX('Porte Honorário'!B:D,MATCH(TabJud!D3009,'Porte Honorário'!A:A,0),1)</f>
        <v>209.71</v>
      </c>
      <c r="L3009" s="22" t="n">
        <f aca="false">ROUND(C3009*K3009,2)</f>
        <v>209.71</v>
      </c>
      <c r="M3009" s="22" t="n">
        <f aca="false">IF(E3009&gt;0,ROUND(E3009*'UCO e Filme'!$A$2,2),0)</f>
        <v>76.55</v>
      </c>
      <c r="N3009" s="22" t="n">
        <f aca="false">IF(I3009&gt;0,ROUND(I3009*'UCO e Filme'!$A$11,2),0)</f>
        <v>0</v>
      </c>
      <c r="O3009" s="22" t="n">
        <f aca="false">ROUND(L3009+M3009+N3009,2)</f>
        <v>286.26</v>
      </c>
    </row>
    <row r="3010" customFormat="false" ht="11.25" hidden="false" customHeight="true" outlineLevel="0" collapsed="false">
      <c r="A3010" s="17" t="n">
        <v>40202704</v>
      </c>
      <c r="B3010" s="17" t="s">
        <v>3024</v>
      </c>
      <c r="C3010" s="23" t="n">
        <v>1</v>
      </c>
      <c r="D3010" s="23" t="s">
        <v>436</v>
      </c>
      <c r="E3010" s="19" t="n">
        <v>17.409</v>
      </c>
      <c r="F3010" s="21" t="n">
        <v>1</v>
      </c>
      <c r="G3010" s="21"/>
      <c r="H3010" s="21"/>
      <c r="I3010" s="21"/>
      <c r="J3010" s="21"/>
      <c r="K3010" s="22" t="n">
        <f aca="false">INDEX('Porte Honorário'!B:D,MATCH(TabJud!D3010,'Porte Honorário'!A:A,0),1)</f>
        <v>1269.81</v>
      </c>
      <c r="L3010" s="22" t="n">
        <f aca="false">ROUND(C3010*K3010,2)</f>
        <v>1269.81</v>
      </c>
      <c r="M3010" s="22" t="n">
        <f aca="false">IF(E3010&gt;0,ROUND(E3010*'UCO e Filme'!$A$2,2),0)</f>
        <v>328.33</v>
      </c>
      <c r="N3010" s="22" t="n">
        <f aca="false">IF(I3010&gt;0,ROUND(I3010*'UCO e Filme'!$A$11,2),0)</f>
        <v>0</v>
      </c>
      <c r="O3010" s="22" t="n">
        <f aca="false">ROUND(L3010+M3010+N3010,2)</f>
        <v>1598.14</v>
      </c>
    </row>
    <row r="3011" customFormat="false" ht="11.25" hidden="false" customHeight="true" outlineLevel="0" collapsed="false">
      <c r="A3011" s="17" t="n">
        <v>40202712</v>
      </c>
      <c r="B3011" s="17" t="s">
        <v>3025</v>
      </c>
      <c r="C3011" s="23" t="n">
        <v>1</v>
      </c>
      <c r="D3011" s="23" t="s">
        <v>339</v>
      </c>
      <c r="E3011" s="19" t="n">
        <v>17.409</v>
      </c>
      <c r="F3011" s="21"/>
      <c r="G3011" s="21"/>
      <c r="H3011" s="21"/>
      <c r="I3011" s="21"/>
      <c r="J3011" s="21"/>
      <c r="K3011" s="22" t="n">
        <f aca="false">INDEX('Porte Honorário'!B:D,MATCH(TabJud!D3011,'Porte Honorário'!A:A,0),1)</f>
        <v>991.29</v>
      </c>
      <c r="L3011" s="22" t="n">
        <f aca="false">ROUND(C3011*K3011,2)</f>
        <v>991.29</v>
      </c>
      <c r="M3011" s="22" t="n">
        <f aca="false">IF(E3011&gt;0,ROUND(E3011*'UCO e Filme'!$A$2,2),0)</f>
        <v>328.33</v>
      </c>
      <c r="N3011" s="22" t="n">
        <f aca="false">IF(I3011&gt;0,ROUND(I3011*'UCO e Filme'!$A$11,2),0)</f>
        <v>0</v>
      </c>
      <c r="O3011" s="22" t="n">
        <f aca="false">ROUND(L3011+M3011+N3011,2)</f>
        <v>1319.62</v>
      </c>
    </row>
    <row r="3012" customFormat="false" ht="11.25" hidden="false" customHeight="true" outlineLevel="0" collapsed="false">
      <c r="A3012" s="17" t="n">
        <v>40202720</v>
      </c>
      <c r="B3012" s="17" t="s">
        <v>3026</v>
      </c>
      <c r="C3012" s="23" t="n">
        <v>1</v>
      </c>
      <c r="D3012" s="23" t="s">
        <v>146</v>
      </c>
      <c r="E3012" s="19" t="n">
        <v>3</v>
      </c>
      <c r="F3012" s="21"/>
      <c r="G3012" s="21"/>
      <c r="H3012" s="21"/>
      <c r="I3012" s="21"/>
      <c r="J3012" s="21"/>
      <c r="K3012" s="22" t="n">
        <f aca="false">INDEX('Porte Honorário'!B:D,MATCH(TabJud!D3012,'Porte Honorário'!A:A,0),1)</f>
        <v>104.87</v>
      </c>
      <c r="L3012" s="22" t="n">
        <f aca="false">ROUND(C3012*K3012,2)</f>
        <v>104.87</v>
      </c>
      <c r="M3012" s="22" t="n">
        <f aca="false">IF(E3012&gt;0,ROUND(E3012*'UCO e Filme'!$A$2,2),0)</f>
        <v>56.58</v>
      </c>
      <c r="N3012" s="22" t="n">
        <f aca="false">IF(I3012&gt;0,ROUND(I3012*'UCO e Filme'!$A$11,2),0)</f>
        <v>0</v>
      </c>
      <c r="O3012" s="22" t="n">
        <f aca="false">ROUND(L3012+M3012+N3012,2)</f>
        <v>161.45</v>
      </c>
    </row>
    <row r="3013" customFormat="false" ht="11.25" hidden="false" customHeight="true" outlineLevel="0" collapsed="false">
      <c r="A3013" s="17" t="n">
        <v>40202739</v>
      </c>
      <c r="B3013" s="17" t="s">
        <v>3027</v>
      </c>
      <c r="C3013" s="23" t="n">
        <v>1</v>
      </c>
      <c r="D3013" s="23" t="s">
        <v>69</v>
      </c>
      <c r="E3013" s="19" t="n">
        <v>3</v>
      </c>
      <c r="F3013" s="21"/>
      <c r="G3013" s="21"/>
      <c r="H3013" s="21"/>
      <c r="I3013" s="21"/>
      <c r="J3013" s="21"/>
      <c r="K3013" s="22" t="n">
        <f aca="false">INDEX('Porte Honorário'!B:D,MATCH(TabJud!D3013,'Porte Honorário'!A:A,0),1)</f>
        <v>209.71</v>
      </c>
      <c r="L3013" s="22" t="n">
        <f aca="false">ROUND(C3013*K3013,2)</f>
        <v>209.71</v>
      </c>
      <c r="M3013" s="22" t="n">
        <f aca="false">IF(E3013&gt;0,ROUND(E3013*'UCO e Filme'!$A$2,2),0)</f>
        <v>56.58</v>
      </c>
      <c r="N3013" s="22" t="n">
        <f aca="false">IF(I3013&gt;0,ROUND(I3013*'UCO e Filme'!$A$11,2),0)</f>
        <v>0</v>
      </c>
      <c r="O3013" s="22" t="n">
        <f aca="false">ROUND(L3013+M3013+N3013,2)</f>
        <v>266.29</v>
      </c>
    </row>
    <row r="3014" customFormat="false" ht="11.25" hidden="false" customHeight="true" outlineLevel="0" collapsed="false">
      <c r="A3014" s="17" t="n">
        <v>40202747</v>
      </c>
      <c r="B3014" s="17" t="s">
        <v>3028</v>
      </c>
      <c r="C3014" s="23" t="n">
        <v>1</v>
      </c>
      <c r="D3014" s="23" t="s">
        <v>251</v>
      </c>
      <c r="E3014" s="19" t="n">
        <v>15.45</v>
      </c>
      <c r="F3014" s="21"/>
      <c r="G3014" s="21"/>
      <c r="H3014" s="21"/>
      <c r="I3014" s="21"/>
      <c r="J3014" s="21"/>
      <c r="K3014" s="22" t="n">
        <f aca="false">INDEX('Porte Honorário'!B:D,MATCH(TabJud!D3014,'Porte Honorário'!A:A,0),1)</f>
        <v>275.28</v>
      </c>
      <c r="L3014" s="22" t="n">
        <f aca="false">ROUND(C3014*K3014,2)</f>
        <v>275.28</v>
      </c>
      <c r="M3014" s="22" t="n">
        <f aca="false">IF(E3014&gt;0,ROUND(E3014*'UCO e Filme'!$A$2,2),0)</f>
        <v>291.39</v>
      </c>
      <c r="N3014" s="22" t="n">
        <f aca="false">IF(I3014&gt;0,ROUND(I3014*'UCO e Filme'!$A$11,2),0)</f>
        <v>0</v>
      </c>
      <c r="O3014" s="22" t="n">
        <f aca="false">ROUND(L3014+M3014+N3014,2)</f>
        <v>566.67</v>
      </c>
    </row>
    <row r="3015" customFormat="false" ht="11.25" hidden="false" customHeight="true" outlineLevel="0" collapsed="false">
      <c r="A3015" s="17" t="n">
        <v>40202755</v>
      </c>
      <c r="B3015" s="17" t="s">
        <v>3029</v>
      </c>
      <c r="C3015" s="23" t="n">
        <v>1</v>
      </c>
      <c r="D3015" s="23" t="s">
        <v>144</v>
      </c>
      <c r="E3015" s="19" t="n">
        <v>9.835</v>
      </c>
      <c r="F3015" s="21"/>
      <c r="G3015" s="21"/>
      <c r="H3015" s="21"/>
      <c r="I3015" s="21"/>
      <c r="J3015" s="21"/>
      <c r="K3015" s="22" t="n">
        <f aca="false">INDEX('Porte Honorário'!B:D,MATCH(TabJud!D3015,'Porte Honorário'!A:A,0),1)</f>
        <v>501.37</v>
      </c>
      <c r="L3015" s="22" t="n">
        <f aca="false">ROUND(C3015*K3015,2)</f>
        <v>501.37</v>
      </c>
      <c r="M3015" s="22" t="n">
        <f aca="false">IF(E3015&gt;0,ROUND(E3015*'UCO e Filme'!$A$2,2),0)</f>
        <v>185.49</v>
      </c>
      <c r="N3015" s="22" t="n">
        <f aca="false">IF(I3015&gt;0,ROUND(I3015*'UCO e Filme'!$A$11,2),0)</f>
        <v>0</v>
      </c>
      <c r="O3015" s="22" t="n">
        <f aca="false">ROUND(L3015+M3015+N3015,2)</f>
        <v>686.86</v>
      </c>
    </row>
    <row r="3016" customFormat="false" ht="11.25" hidden="false" customHeight="true" outlineLevel="0" collapsed="false">
      <c r="A3016" s="17" t="n">
        <v>40202763</v>
      </c>
      <c r="B3016" s="17" t="s">
        <v>3030</v>
      </c>
      <c r="C3016" s="23" t="n">
        <v>1</v>
      </c>
      <c r="D3016" s="23" t="s">
        <v>296</v>
      </c>
      <c r="E3016" s="19" t="n">
        <v>52</v>
      </c>
      <c r="F3016" s="21" t="n">
        <v>1</v>
      </c>
      <c r="G3016" s="21"/>
      <c r="H3016" s="21"/>
      <c r="I3016" s="21"/>
      <c r="J3016" s="21"/>
      <c r="K3016" s="22" t="n">
        <f aca="false">INDEX('Porte Honorário'!B:D,MATCH(TabJud!D3016,'Porte Honorário'!A:A,0),1)</f>
        <v>709.46</v>
      </c>
      <c r="L3016" s="22" t="n">
        <f aca="false">ROUND(C3016*K3016,2)</f>
        <v>709.46</v>
      </c>
      <c r="M3016" s="22" t="n">
        <f aca="false">IF(E3016&gt;0,ROUND(E3016*'UCO e Filme'!$A$2,2),0)</f>
        <v>980.72</v>
      </c>
      <c r="N3016" s="22" t="n">
        <f aca="false">IF(I3016&gt;0,ROUND(I3016*'UCO e Filme'!$A$11,2),0)</f>
        <v>0</v>
      </c>
      <c r="O3016" s="22" t="n">
        <f aca="false">ROUND(L3016+M3016+N3016,2)</f>
        <v>1690.18</v>
      </c>
    </row>
    <row r="3017" customFormat="false" ht="14.45" hidden="false" customHeight="true" outlineLevel="0" collapsed="false">
      <c r="A3017" s="22"/>
      <c r="B3017" s="22"/>
      <c r="C3017" s="22"/>
      <c r="D3017" s="22"/>
      <c r="E3017" s="34"/>
      <c r="F3017" s="22"/>
      <c r="G3017" s="22"/>
      <c r="H3017" s="22"/>
      <c r="I3017" s="22"/>
      <c r="J3017" s="22"/>
      <c r="K3017" s="22"/>
      <c r="L3017" s="22"/>
      <c r="M3017" s="22"/>
      <c r="N3017" s="22"/>
      <c r="O3017" s="22"/>
    </row>
    <row r="3018" customFormat="false" ht="15" hidden="false" customHeight="true" outlineLevel="0" collapsed="false">
      <c r="A3018" s="15" t="s">
        <v>3031</v>
      </c>
      <c r="B3018" s="15"/>
      <c r="C3018" s="15"/>
      <c r="D3018" s="15"/>
      <c r="E3018" s="15"/>
      <c r="F3018" s="15"/>
      <c r="G3018" s="15"/>
      <c r="H3018" s="15"/>
      <c r="I3018" s="15"/>
      <c r="J3018" s="15"/>
      <c r="K3018" s="15"/>
      <c r="L3018" s="15"/>
      <c r="M3018" s="15"/>
      <c r="N3018" s="15"/>
      <c r="O3018" s="15"/>
    </row>
    <row r="3019" customFormat="false" ht="15" hidden="false" customHeight="true" outlineLevel="0" collapsed="false">
      <c r="A3019" s="15" t="s">
        <v>3032</v>
      </c>
      <c r="B3019" s="15"/>
      <c r="C3019" s="15"/>
      <c r="D3019" s="15"/>
      <c r="E3019" s="15"/>
      <c r="F3019" s="15"/>
      <c r="G3019" s="15"/>
      <c r="H3019" s="15"/>
      <c r="I3019" s="15"/>
      <c r="J3019" s="15"/>
      <c r="K3019" s="15"/>
      <c r="L3019" s="15"/>
      <c r="M3019" s="15"/>
      <c r="N3019" s="15"/>
      <c r="O3019" s="15"/>
    </row>
    <row r="3020" customFormat="false" ht="24" hidden="false" customHeight="true" outlineLevel="0" collapsed="false">
      <c r="A3020" s="15" t="s">
        <v>3033</v>
      </c>
      <c r="B3020" s="15"/>
      <c r="C3020" s="15"/>
      <c r="D3020" s="15"/>
      <c r="E3020" s="15"/>
      <c r="F3020" s="15"/>
      <c r="G3020" s="15"/>
      <c r="H3020" s="15"/>
      <c r="I3020" s="15"/>
      <c r="J3020" s="15"/>
      <c r="K3020" s="15"/>
      <c r="L3020" s="15"/>
      <c r="M3020" s="15"/>
      <c r="N3020" s="15"/>
      <c r="O3020" s="15"/>
    </row>
    <row r="3021" customFormat="false" ht="24" hidden="false" customHeight="true" outlineLevel="0" collapsed="false">
      <c r="A3021" s="15" t="s">
        <v>3034</v>
      </c>
      <c r="B3021" s="15"/>
      <c r="C3021" s="15"/>
      <c r="D3021" s="15"/>
      <c r="E3021" s="15"/>
      <c r="F3021" s="15"/>
      <c r="G3021" s="15"/>
      <c r="H3021" s="15"/>
      <c r="I3021" s="15"/>
      <c r="J3021" s="15"/>
      <c r="K3021" s="15"/>
      <c r="L3021" s="15"/>
      <c r="M3021" s="15"/>
      <c r="N3021" s="15"/>
      <c r="O3021" s="15"/>
    </row>
    <row r="3022" customFormat="false" ht="23.25" hidden="false" customHeight="true" outlineLevel="0" collapsed="false">
      <c r="A3022" s="15" t="s">
        <v>3035</v>
      </c>
      <c r="B3022" s="15"/>
      <c r="C3022" s="15"/>
      <c r="D3022" s="15"/>
      <c r="E3022" s="15"/>
      <c r="F3022" s="15"/>
      <c r="G3022" s="15"/>
      <c r="H3022" s="15"/>
      <c r="I3022" s="15"/>
      <c r="J3022" s="15"/>
      <c r="K3022" s="15"/>
      <c r="L3022" s="15"/>
      <c r="M3022" s="15"/>
      <c r="N3022" s="15"/>
      <c r="O3022" s="15"/>
    </row>
    <row r="3023" customFormat="false" ht="28.5" hidden="false" customHeight="true" outlineLevel="0" collapsed="false">
      <c r="A3023" s="15" t="s">
        <v>3036</v>
      </c>
      <c r="B3023" s="15"/>
      <c r="C3023" s="15"/>
      <c r="D3023" s="15"/>
      <c r="E3023" s="15"/>
      <c r="F3023" s="15"/>
      <c r="G3023" s="15"/>
      <c r="H3023" s="15"/>
      <c r="I3023" s="15"/>
      <c r="J3023" s="15"/>
      <c r="K3023" s="15"/>
      <c r="L3023" s="15"/>
      <c r="M3023" s="15"/>
      <c r="N3023" s="15"/>
      <c r="O3023" s="15"/>
    </row>
    <row r="3024" customFormat="false" ht="24" hidden="false" customHeight="true" outlineLevel="0" collapsed="false">
      <c r="A3024" s="15" t="s">
        <v>3037</v>
      </c>
      <c r="B3024" s="15"/>
      <c r="C3024" s="15"/>
      <c r="D3024" s="15"/>
      <c r="E3024" s="15"/>
      <c r="F3024" s="15"/>
      <c r="G3024" s="15"/>
      <c r="H3024" s="15"/>
      <c r="I3024" s="15"/>
      <c r="J3024" s="15"/>
      <c r="K3024" s="15"/>
      <c r="L3024" s="15"/>
      <c r="M3024" s="15"/>
      <c r="N3024" s="15"/>
      <c r="O3024" s="15"/>
    </row>
    <row r="3025" customFormat="false" ht="25.5" hidden="false" customHeight="true" outlineLevel="0" collapsed="false">
      <c r="A3025" s="15" t="s">
        <v>3038</v>
      </c>
      <c r="B3025" s="15"/>
      <c r="C3025" s="15"/>
      <c r="D3025" s="15"/>
      <c r="E3025" s="15"/>
      <c r="F3025" s="15"/>
      <c r="G3025" s="15"/>
      <c r="H3025" s="15"/>
      <c r="I3025" s="15"/>
      <c r="J3025" s="15"/>
      <c r="K3025" s="15"/>
      <c r="L3025" s="15"/>
      <c r="M3025" s="15"/>
      <c r="N3025" s="15"/>
      <c r="O3025" s="15"/>
    </row>
    <row r="3026" customFormat="false" ht="27" hidden="false" customHeight="true" outlineLevel="0" collapsed="false">
      <c r="A3026" s="22"/>
      <c r="B3026" s="22"/>
      <c r="C3026" s="22"/>
      <c r="D3026" s="22"/>
      <c r="E3026" s="22"/>
      <c r="F3026" s="22"/>
      <c r="G3026" s="22"/>
      <c r="H3026" s="22"/>
      <c r="I3026" s="22"/>
      <c r="J3026" s="22"/>
      <c r="K3026" s="22"/>
      <c r="L3026" s="22"/>
      <c r="M3026" s="22"/>
      <c r="N3026" s="22"/>
      <c r="O3026" s="22"/>
    </row>
    <row r="3027" customFormat="false" ht="30.95" hidden="false" customHeight="true" outlineLevel="0" collapsed="false">
      <c r="A3027" s="14" t="s">
        <v>3039</v>
      </c>
      <c r="B3027" s="14"/>
      <c r="C3027" s="14"/>
      <c r="D3027" s="14"/>
      <c r="E3027" s="14"/>
      <c r="F3027" s="14"/>
      <c r="G3027" s="14"/>
      <c r="H3027" s="14"/>
      <c r="I3027" s="14"/>
      <c r="J3027" s="14"/>
      <c r="K3027" s="14"/>
      <c r="L3027" s="14"/>
      <c r="M3027" s="14"/>
      <c r="N3027" s="14"/>
      <c r="O3027" s="14"/>
      <c r="P3027" s="35"/>
    </row>
    <row r="3028" customFormat="false" ht="30" hidden="false" customHeight="true" outlineLevel="0" collapsed="false">
      <c r="A3028" s="17" t="n">
        <v>40301010</v>
      </c>
      <c r="B3028" s="17" t="s">
        <v>3040</v>
      </c>
      <c r="C3028" s="23" t="n">
        <v>0.1</v>
      </c>
      <c r="D3028" s="23" t="s">
        <v>133</v>
      </c>
      <c r="E3028" s="19" t="n">
        <v>3.267</v>
      </c>
      <c r="F3028" s="21"/>
      <c r="G3028" s="21"/>
      <c r="H3028" s="21"/>
      <c r="I3028" s="21"/>
      <c r="J3028" s="21"/>
      <c r="K3028" s="22" t="n">
        <f aca="false">INDEX('Porte Honorário'!B:D,MATCH(TabJud!D3028,'Porte Honorário'!A:A,0),2)</f>
        <v>13</v>
      </c>
      <c r="L3028" s="22" t="n">
        <f aca="false">ROUND(C3028*K3028,2)</f>
        <v>1.3</v>
      </c>
      <c r="M3028" s="22" t="n">
        <f aca="false">IF(E3028&gt;0,ROUND(E3028*'UCO e Filme'!$A$5,2),0)</f>
        <v>48.81</v>
      </c>
      <c r="N3028" s="22" t="n">
        <f aca="false">IF(I3028&gt;0,ROUND(I3028*'UCO e Filme'!$A$11,2),0)</f>
        <v>0</v>
      </c>
      <c r="O3028" s="22" t="n">
        <f aca="false">ROUND(L3028+M3028+N3028,2)</f>
        <v>50.11</v>
      </c>
      <c r="P3028" s="36"/>
      <c r="Q3028" s="36"/>
    </row>
    <row r="3029" customFormat="false" ht="11.25" hidden="false" customHeight="true" outlineLevel="0" collapsed="false">
      <c r="A3029" s="17" t="n">
        <v>40301028</v>
      </c>
      <c r="B3029" s="17" t="s">
        <v>3041</v>
      </c>
      <c r="C3029" s="23" t="n">
        <v>0.1</v>
      </c>
      <c r="D3029" s="23" t="s">
        <v>133</v>
      </c>
      <c r="E3029" s="19" t="n">
        <v>1.764</v>
      </c>
      <c r="F3029" s="21"/>
      <c r="G3029" s="21"/>
      <c r="H3029" s="21"/>
      <c r="I3029" s="21"/>
      <c r="J3029" s="21"/>
      <c r="K3029" s="22" t="n">
        <f aca="false">INDEX('Porte Honorário'!B:D,MATCH(TabJud!D3029,'Porte Honorário'!A:A,0),2)</f>
        <v>13</v>
      </c>
      <c r="L3029" s="22" t="n">
        <f aca="false">ROUND(C3029*K3029,2)</f>
        <v>1.3</v>
      </c>
      <c r="M3029" s="22" t="n">
        <f aca="false">IF(E3029&gt;0,ROUND(E3029*'UCO e Filme'!$A$5,2),0)</f>
        <v>26.35</v>
      </c>
      <c r="N3029" s="22" t="n">
        <f aca="false">IF(I3029&gt;0,ROUND(I3029*'UCO e Filme'!$A$11,2),0)</f>
        <v>0</v>
      </c>
      <c r="O3029" s="22" t="n">
        <f aca="false">ROUND(L3029+M3029+N3029,2)</f>
        <v>27.65</v>
      </c>
      <c r="P3029" s="36"/>
      <c r="Q3029" s="36"/>
    </row>
    <row r="3030" customFormat="false" ht="11.25" hidden="false" customHeight="true" outlineLevel="0" collapsed="false">
      <c r="A3030" s="17" t="n">
        <v>40301036</v>
      </c>
      <c r="B3030" s="17" t="s">
        <v>3042</v>
      </c>
      <c r="C3030" s="23" t="n">
        <v>0.1</v>
      </c>
      <c r="D3030" s="23" t="s">
        <v>133</v>
      </c>
      <c r="E3030" s="19" t="n">
        <v>3.267</v>
      </c>
      <c r="F3030" s="21"/>
      <c r="G3030" s="21"/>
      <c r="H3030" s="21"/>
      <c r="I3030" s="21"/>
      <c r="J3030" s="21"/>
      <c r="K3030" s="22" t="n">
        <f aca="false">INDEX('Porte Honorário'!B:D,MATCH(TabJud!D3030,'Porte Honorário'!A:A,0),2)</f>
        <v>13</v>
      </c>
      <c r="L3030" s="22" t="n">
        <f aca="false">ROUND(C3030*K3030,2)</f>
        <v>1.3</v>
      </c>
      <c r="M3030" s="22" t="n">
        <f aca="false">IF(E3030&gt;0,ROUND(E3030*'UCO e Filme'!$A$5,2),0)</f>
        <v>48.81</v>
      </c>
      <c r="N3030" s="22" t="n">
        <f aca="false">IF(I3030&gt;0,ROUND(I3030*'UCO e Filme'!$A$11,2),0)</f>
        <v>0</v>
      </c>
      <c r="O3030" s="22" t="n">
        <f aca="false">ROUND(L3030+M3030+N3030,2)</f>
        <v>50.11</v>
      </c>
      <c r="P3030" s="36"/>
      <c r="Q3030" s="36"/>
    </row>
    <row r="3031" customFormat="false" ht="11.25" hidden="false" customHeight="true" outlineLevel="0" collapsed="false">
      <c r="A3031" s="17" t="n">
        <v>40301044</v>
      </c>
      <c r="B3031" s="17" t="s">
        <v>3043</v>
      </c>
      <c r="C3031" s="23" t="n">
        <v>0.1</v>
      </c>
      <c r="D3031" s="23" t="s">
        <v>133</v>
      </c>
      <c r="E3031" s="19" t="n">
        <v>1.764</v>
      </c>
      <c r="F3031" s="21"/>
      <c r="G3031" s="21"/>
      <c r="H3031" s="21"/>
      <c r="I3031" s="21"/>
      <c r="J3031" s="21"/>
      <c r="K3031" s="22" t="n">
        <f aca="false">INDEX('Porte Honorário'!B:D,MATCH(TabJud!D3031,'Porte Honorário'!A:A,0),2)</f>
        <v>13</v>
      </c>
      <c r="L3031" s="22" t="n">
        <f aca="false">ROUND(C3031*K3031,2)</f>
        <v>1.3</v>
      </c>
      <c r="M3031" s="22" t="n">
        <f aca="false">IF(E3031&gt;0,ROUND(E3031*'UCO e Filme'!$A$5,2),0)</f>
        <v>26.35</v>
      </c>
      <c r="N3031" s="22" t="n">
        <f aca="false">IF(I3031&gt;0,ROUND(I3031*'UCO e Filme'!$A$11,2),0)</f>
        <v>0</v>
      </c>
      <c r="O3031" s="22" t="n">
        <f aca="false">ROUND(L3031+M3031+N3031,2)</f>
        <v>27.65</v>
      </c>
      <c r="P3031" s="36"/>
      <c r="Q3031" s="36"/>
    </row>
    <row r="3032" customFormat="false" ht="11.25" hidden="false" customHeight="true" outlineLevel="0" collapsed="false">
      <c r="A3032" s="17" t="n">
        <v>40301052</v>
      </c>
      <c r="B3032" s="17" t="s">
        <v>3044</v>
      </c>
      <c r="C3032" s="23" t="n">
        <v>0.1</v>
      </c>
      <c r="D3032" s="23" t="s">
        <v>133</v>
      </c>
      <c r="E3032" s="19" t="n">
        <v>2.097</v>
      </c>
      <c r="F3032" s="21"/>
      <c r="G3032" s="21"/>
      <c r="H3032" s="21"/>
      <c r="I3032" s="21"/>
      <c r="J3032" s="21"/>
      <c r="K3032" s="22" t="n">
        <f aca="false">INDEX('Porte Honorário'!B:D,MATCH(TabJud!D3032,'Porte Honorário'!A:A,0),2)</f>
        <v>13</v>
      </c>
      <c r="L3032" s="22" t="n">
        <f aca="false">ROUND(C3032*K3032,2)</f>
        <v>1.3</v>
      </c>
      <c r="M3032" s="22" t="n">
        <f aca="false">IF(E3032&gt;0,ROUND(E3032*'UCO e Filme'!$A$5,2),0)</f>
        <v>31.33</v>
      </c>
      <c r="N3032" s="22" t="n">
        <f aca="false">IF(I3032&gt;0,ROUND(I3032*'UCO e Filme'!$A$11,2),0)</f>
        <v>0</v>
      </c>
      <c r="O3032" s="22" t="n">
        <f aca="false">ROUND(L3032+M3032+N3032,2)</f>
        <v>32.63</v>
      </c>
      <c r="P3032" s="36"/>
      <c r="Q3032" s="36"/>
    </row>
    <row r="3033" customFormat="false" ht="11.25" hidden="false" customHeight="true" outlineLevel="0" collapsed="false">
      <c r="A3033" s="17" t="n">
        <v>40301060</v>
      </c>
      <c r="B3033" s="17" t="s">
        <v>3045</v>
      </c>
      <c r="C3033" s="23" t="n">
        <v>0.1</v>
      </c>
      <c r="D3033" s="23" t="s">
        <v>133</v>
      </c>
      <c r="E3033" s="19" t="n">
        <v>2.097</v>
      </c>
      <c r="F3033" s="21"/>
      <c r="G3033" s="21"/>
      <c r="H3033" s="21"/>
      <c r="I3033" s="21"/>
      <c r="J3033" s="21"/>
      <c r="K3033" s="22" t="n">
        <f aca="false">INDEX('Porte Honorário'!B:D,MATCH(TabJud!D3033,'Porte Honorário'!A:A,0),2)</f>
        <v>13</v>
      </c>
      <c r="L3033" s="22" t="n">
        <f aca="false">ROUND(C3033*K3033,2)</f>
        <v>1.3</v>
      </c>
      <c r="M3033" s="22" t="n">
        <f aca="false">IF(E3033&gt;0,ROUND(E3033*'UCO e Filme'!$A$5,2),0)</f>
        <v>31.33</v>
      </c>
      <c r="N3033" s="22" t="n">
        <f aca="false">IF(I3033&gt;0,ROUND(I3033*'UCO e Filme'!$A$11,2),0)</f>
        <v>0</v>
      </c>
      <c r="O3033" s="22" t="n">
        <f aca="false">ROUND(L3033+M3033+N3033,2)</f>
        <v>32.63</v>
      </c>
      <c r="P3033" s="36"/>
      <c r="Q3033" s="36"/>
    </row>
    <row r="3034" customFormat="false" ht="11.25" hidden="false" customHeight="true" outlineLevel="0" collapsed="false">
      <c r="A3034" s="17" t="n">
        <v>40301079</v>
      </c>
      <c r="B3034" s="17" t="s">
        <v>3046</v>
      </c>
      <c r="C3034" s="23" t="n">
        <v>0.1</v>
      </c>
      <c r="D3034" s="23" t="s">
        <v>133</v>
      </c>
      <c r="E3034" s="19" t="n">
        <v>1.764</v>
      </c>
      <c r="F3034" s="21"/>
      <c r="G3034" s="21"/>
      <c r="H3034" s="21"/>
      <c r="I3034" s="21"/>
      <c r="J3034" s="21"/>
      <c r="K3034" s="22" t="n">
        <f aca="false">INDEX('Porte Honorário'!B:D,MATCH(TabJud!D3034,'Porte Honorário'!A:A,0),2)</f>
        <v>13</v>
      </c>
      <c r="L3034" s="22" t="n">
        <f aca="false">ROUND(C3034*K3034,2)</f>
        <v>1.3</v>
      </c>
      <c r="M3034" s="22" t="n">
        <f aca="false">IF(E3034&gt;0,ROUND(E3034*'UCO e Filme'!$A$5,2),0)</f>
        <v>26.35</v>
      </c>
      <c r="N3034" s="22" t="n">
        <f aca="false">IF(I3034&gt;0,ROUND(I3034*'UCO e Filme'!$A$11,2),0)</f>
        <v>0</v>
      </c>
      <c r="O3034" s="22" t="n">
        <f aca="false">ROUND(L3034+M3034+N3034,2)</f>
        <v>27.65</v>
      </c>
      <c r="P3034" s="36"/>
      <c r="Q3034" s="36"/>
    </row>
    <row r="3035" customFormat="false" ht="11.25" hidden="false" customHeight="true" outlineLevel="0" collapsed="false">
      <c r="A3035" s="17" t="n">
        <v>40301087</v>
      </c>
      <c r="B3035" s="17" t="s">
        <v>3047</v>
      </c>
      <c r="C3035" s="23" t="n">
        <v>0.1</v>
      </c>
      <c r="D3035" s="23" t="s">
        <v>133</v>
      </c>
      <c r="E3035" s="19" t="n">
        <v>1.764</v>
      </c>
      <c r="F3035" s="21"/>
      <c r="G3035" s="21"/>
      <c r="H3035" s="21"/>
      <c r="I3035" s="21"/>
      <c r="J3035" s="21"/>
      <c r="K3035" s="22" t="n">
        <f aca="false">INDEX('Porte Honorário'!B:D,MATCH(TabJud!D3035,'Porte Honorário'!A:A,0),2)</f>
        <v>13</v>
      </c>
      <c r="L3035" s="22" t="n">
        <f aca="false">ROUND(C3035*K3035,2)</f>
        <v>1.3</v>
      </c>
      <c r="M3035" s="22" t="n">
        <f aca="false">IF(E3035&gt;0,ROUND(E3035*'UCO e Filme'!$A$5,2),0)</f>
        <v>26.35</v>
      </c>
      <c r="N3035" s="22" t="n">
        <f aca="false">IF(I3035&gt;0,ROUND(I3035*'UCO e Filme'!$A$11,2),0)</f>
        <v>0</v>
      </c>
      <c r="O3035" s="22" t="n">
        <f aca="false">ROUND(L3035+M3035+N3035,2)</f>
        <v>27.65</v>
      </c>
      <c r="P3035" s="36"/>
      <c r="Q3035" s="36"/>
    </row>
    <row r="3036" customFormat="false" ht="11.25" hidden="false" customHeight="true" outlineLevel="0" collapsed="false">
      <c r="A3036" s="17" t="n">
        <v>40301095</v>
      </c>
      <c r="B3036" s="17" t="s">
        <v>3048</v>
      </c>
      <c r="C3036" s="23" t="n">
        <v>0.1</v>
      </c>
      <c r="D3036" s="23" t="s">
        <v>133</v>
      </c>
      <c r="E3036" s="19" t="n">
        <v>2.097</v>
      </c>
      <c r="F3036" s="21"/>
      <c r="G3036" s="21"/>
      <c r="H3036" s="21"/>
      <c r="I3036" s="21"/>
      <c r="J3036" s="21"/>
      <c r="K3036" s="22" t="n">
        <f aca="false">INDEX('Porte Honorário'!B:D,MATCH(TabJud!D3036,'Porte Honorário'!A:A,0),2)</f>
        <v>13</v>
      </c>
      <c r="L3036" s="22" t="n">
        <f aca="false">ROUND(C3036*K3036,2)</f>
        <v>1.3</v>
      </c>
      <c r="M3036" s="22" t="n">
        <f aca="false">IF(E3036&gt;0,ROUND(E3036*'UCO e Filme'!$A$5,2),0)</f>
        <v>31.33</v>
      </c>
      <c r="N3036" s="22" t="n">
        <f aca="false">IF(I3036&gt;0,ROUND(I3036*'UCO e Filme'!$A$11,2),0)</f>
        <v>0</v>
      </c>
      <c r="O3036" s="22" t="n">
        <f aca="false">ROUND(L3036+M3036+N3036,2)</f>
        <v>32.63</v>
      </c>
      <c r="P3036" s="36"/>
      <c r="Q3036" s="36"/>
    </row>
    <row r="3037" customFormat="false" ht="11.25" hidden="false" customHeight="true" outlineLevel="0" collapsed="false">
      <c r="A3037" s="17" t="n">
        <v>40301109</v>
      </c>
      <c r="B3037" s="17" t="s">
        <v>3049</v>
      </c>
      <c r="C3037" s="23" t="n">
        <v>0.01</v>
      </c>
      <c r="D3037" s="23" t="s">
        <v>133</v>
      </c>
      <c r="E3037" s="19" t="n">
        <v>0.72</v>
      </c>
      <c r="F3037" s="21"/>
      <c r="G3037" s="21"/>
      <c r="H3037" s="21"/>
      <c r="I3037" s="21"/>
      <c r="J3037" s="21"/>
      <c r="K3037" s="22" t="n">
        <f aca="false">INDEX('Porte Honorário'!B:D,MATCH(TabJud!D3037,'Porte Honorário'!A:A,0),2)</f>
        <v>13</v>
      </c>
      <c r="L3037" s="22" t="n">
        <f aca="false">ROUND(C3037*K3037,2)</f>
        <v>0.13</v>
      </c>
      <c r="M3037" s="22" t="n">
        <f aca="false">IF(E3037&gt;0,ROUND(E3037*'UCO e Filme'!$A$5,2),0)</f>
        <v>10.76</v>
      </c>
      <c r="N3037" s="22" t="n">
        <f aca="false">IF(I3037&gt;0,ROUND(I3037*'UCO e Filme'!$A$11,2),0)</f>
        <v>0</v>
      </c>
      <c r="O3037" s="22" t="n">
        <f aca="false">ROUND(L3037+M3037+N3037,2)</f>
        <v>10.89</v>
      </c>
      <c r="P3037" s="36"/>
      <c r="Q3037" s="36"/>
    </row>
    <row r="3038" customFormat="false" ht="11.25" hidden="false" customHeight="true" outlineLevel="0" collapsed="false">
      <c r="A3038" s="17" t="n">
        <v>40301117</v>
      </c>
      <c r="B3038" s="17" t="s">
        <v>3050</v>
      </c>
      <c r="C3038" s="37" t="n">
        <v>0.75</v>
      </c>
      <c r="D3038" s="23" t="s">
        <v>133</v>
      </c>
      <c r="E3038" s="19" t="n">
        <v>45.234</v>
      </c>
      <c r="F3038" s="21"/>
      <c r="G3038" s="21"/>
      <c r="H3038" s="21"/>
      <c r="I3038" s="21"/>
      <c r="J3038" s="21"/>
      <c r="K3038" s="22" t="n">
        <f aca="false">INDEX('Porte Honorário'!B:D,MATCH(TabJud!D3038,'Porte Honorário'!A:A,0),2)</f>
        <v>13</v>
      </c>
      <c r="L3038" s="22" t="n">
        <f aca="false">ROUND(C3038*K3038,2)</f>
        <v>9.75</v>
      </c>
      <c r="M3038" s="22" t="n">
        <f aca="false">IF(E3038&gt;0,ROUND(E3038*'UCO e Filme'!$A$5,2),0)</f>
        <v>675.8</v>
      </c>
      <c r="N3038" s="22" t="n">
        <f aca="false">IF(I3038&gt;0,ROUND(I3038*'UCO e Filme'!$A$11,2),0)</f>
        <v>0</v>
      </c>
      <c r="O3038" s="22" t="n">
        <f aca="false">ROUND(L3038+M3038+N3038,2)</f>
        <v>685.55</v>
      </c>
      <c r="P3038" s="36"/>
      <c r="Q3038" s="36"/>
    </row>
    <row r="3039" customFormat="false" ht="11.25" hidden="false" customHeight="true" outlineLevel="0" collapsed="false">
      <c r="A3039" s="17" t="n">
        <v>40301125</v>
      </c>
      <c r="B3039" s="17" t="s">
        <v>3051</v>
      </c>
      <c r="C3039" s="37" t="n">
        <v>0.1</v>
      </c>
      <c r="D3039" s="23" t="s">
        <v>133</v>
      </c>
      <c r="E3039" s="19" t="n">
        <v>2.097</v>
      </c>
      <c r="F3039" s="21"/>
      <c r="G3039" s="21"/>
      <c r="H3039" s="21"/>
      <c r="I3039" s="21"/>
      <c r="J3039" s="21"/>
      <c r="K3039" s="22" t="n">
        <f aca="false">INDEX('Porte Honorário'!B:D,MATCH(TabJud!D3039,'Porte Honorário'!A:A,0),2)</f>
        <v>13</v>
      </c>
      <c r="L3039" s="22" t="n">
        <f aca="false">ROUND(C3039*K3039,2)</f>
        <v>1.3</v>
      </c>
      <c r="M3039" s="22" t="n">
        <f aca="false">IF(E3039&gt;0,ROUND(E3039*'UCO e Filme'!$A$5,2),0)</f>
        <v>31.33</v>
      </c>
      <c r="N3039" s="22" t="n">
        <f aca="false">IF(I3039&gt;0,ROUND(I3039*'UCO e Filme'!$A$11,2),0)</f>
        <v>0</v>
      </c>
      <c r="O3039" s="22" t="n">
        <f aca="false">ROUND(L3039+M3039+N3039,2)</f>
        <v>32.63</v>
      </c>
      <c r="P3039" s="36"/>
      <c r="Q3039" s="36"/>
    </row>
    <row r="3040" customFormat="false" ht="11.25" hidden="false" customHeight="true" outlineLevel="0" collapsed="false">
      <c r="A3040" s="17" t="n">
        <v>40301133</v>
      </c>
      <c r="B3040" s="17" t="s">
        <v>3052</v>
      </c>
      <c r="C3040" s="23" t="n">
        <v>0.25</v>
      </c>
      <c r="D3040" s="23" t="s">
        <v>133</v>
      </c>
      <c r="E3040" s="19" t="n">
        <v>4.5</v>
      </c>
      <c r="F3040" s="21"/>
      <c r="G3040" s="21"/>
      <c r="H3040" s="21"/>
      <c r="I3040" s="21"/>
      <c r="J3040" s="21"/>
      <c r="K3040" s="22" t="n">
        <f aca="false">INDEX('Porte Honorário'!B:D,MATCH(TabJud!D3040,'Porte Honorário'!A:A,0),2)</f>
        <v>13</v>
      </c>
      <c r="L3040" s="22" t="n">
        <f aca="false">ROUND(C3040*K3040,2)</f>
        <v>3.25</v>
      </c>
      <c r="M3040" s="22" t="n">
        <f aca="false">IF(E3040&gt;0,ROUND(E3040*'UCO e Filme'!$A$5,2),0)</f>
        <v>67.23</v>
      </c>
      <c r="N3040" s="22" t="n">
        <f aca="false">IF(I3040&gt;0,ROUND(I3040*'UCO e Filme'!$A$11,2),0)</f>
        <v>0</v>
      </c>
      <c r="O3040" s="22" t="n">
        <f aca="false">ROUND(L3040+M3040+N3040,2)</f>
        <v>70.48</v>
      </c>
      <c r="P3040" s="36"/>
      <c r="Q3040" s="36"/>
    </row>
    <row r="3041" customFormat="false" ht="11.25" hidden="false" customHeight="true" outlineLevel="0" collapsed="false">
      <c r="A3041" s="17" t="n">
        <v>40301141</v>
      </c>
      <c r="B3041" s="17" t="s">
        <v>3053</v>
      </c>
      <c r="C3041" s="23" t="n">
        <v>0.04</v>
      </c>
      <c r="D3041" s="23" t="s">
        <v>133</v>
      </c>
      <c r="E3041" s="19" t="n">
        <v>1.053</v>
      </c>
      <c r="F3041" s="21"/>
      <c r="G3041" s="21"/>
      <c r="H3041" s="21"/>
      <c r="I3041" s="21"/>
      <c r="J3041" s="21"/>
      <c r="K3041" s="22" t="n">
        <f aca="false">INDEX('Porte Honorário'!B:D,MATCH(TabJud!D3041,'Porte Honorário'!A:A,0),2)</f>
        <v>13</v>
      </c>
      <c r="L3041" s="22" t="n">
        <f aca="false">ROUND(C3041*K3041,2)</f>
        <v>0.52</v>
      </c>
      <c r="M3041" s="22" t="n">
        <f aca="false">IF(E3041&gt;0,ROUND(E3041*'UCO e Filme'!$A$5,2),0)</f>
        <v>15.73</v>
      </c>
      <c r="N3041" s="22" t="n">
        <f aca="false">IF(I3041&gt;0,ROUND(I3041*'UCO e Filme'!$A$11,2),0)</f>
        <v>0</v>
      </c>
      <c r="O3041" s="22" t="n">
        <f aca="false">ROUND(L3041+M3041+N3041,2)</f>
        <v>16.25</v>
      </c>
      <c r="P3041" s="36"/>
      <c r="Q3041" s="36"/>
    </row>
    <row r="3042" customFormat="false" ht="11.25" hidden="false" customHeight="true" outlineLevel="0" collapsed="false">
      <c r="A3042" s="17" t="n">
        <v>40301150</v>
      </c>
      <c r="B3042" s="17" t="s">
        <v>3054</v>
      </c>
      <c r="C3042" s="23" t="n">
        <v>0.01</v>
      </c>
      <c r="D3042" s="23" t="s">
        <v>133</v>
      </c>
      <c r="E3042" s="19" t="n">
        <v>0.387</v>
      </c>
      <c r="F3042" s="21"/>
      <c r="G3042" s="21"/>
      <c r="H3042" s="21"/>
      <c r="I3042" s="21"/>
      <c r="J3042" s="21"/>
      <c r="K3042" s="22" t="n">
        <f aca="false">INDEX('Porte Honorário'!B:D,MATCH(TabJud!D3042,'Porte Honorário'!A:A,0),2)</f>
        <v>13</v>
      </c>
      <c r="L3042" s="22" t="n">
        <f aca="false">ROUND(C3042*K3042,2)</f>
        <v>0.13</v>
      </c>
      <c r="M3042" s="22" t="n">
        <f aca="false">IF(E3042&gt;0,ROUND(E3042*'UCO e Filme'!$A$5,2),0)</f>
        <v>5.78</v>
      </c>
      <c r="N3042" s="22" t="n">
        <f aca="false">IF(I3042&gt;0,ROUND(I3042*'UCO e Filme'!$A$11,2),0)</f>
        <v>0</v>
      </c>
      <c r="O3042" s="22" t="n">
        <f aca="false">ROUND(L3042+M3042+N3042,2)</f>
        <v>5.91</v>
      </c>
      <c r="P3042" s="36"/>
      <c r="Q3042" s="36"/>
    </row>
    <row r="3043" customFormat="false" ht="11.25" hidden="false" customHeight="true" outlineLevel="0" collapsed="false">
      <c r="A3043" s="17" t="n">
        <v>40301168</v>
      </c>
      <c r="B3043" s="17" t="s">
        <v>3055</v>
      </c>
      <c r="C3043" s="23" t="n">
        <v>0.1</v>
      </c>
      <c r="D3043" s="23" t="s">
        <v>133</v>
      </c>
      <c r="E3043" s="19" t="n">
        <v>3.267</v>
      </c>
      <c r="F3043" s="21"/>
      <c r="G3043" s="21"/>
      <c r="H3043" s="21"/>
      <c r="I3043" s="21"/>
      <c r="J3043" s="21"/>
      <c r="K3043" s="22" t="n">
        <f aca="false">INDEX('Porte Honorário'!B:D,MATCH(TabJud!D3043,'Porte Honorário'!A:A,0),2)</f>
        <v>13</v>
      </c>
      <c r="L3043" s="22" t="n">
        <f aca="false">ROUND(C3043*K3043,2)</f>
        <v>1.3</v>
      </c>
      <c r="M3043" s="22" t="n">
        <f aca="false">IF(E3043&gt;0,ROUND(E3043*'UCO e Filme'!$A$5,2),0)</f>
        <v>48.81</v>
      </c>
      <c r="N3043" s="22" t="n">
        <f aca="false">IF(I3043&gt;0,ROUND(I3043*'UCO e Filme'!$A$11,2),0)</f>
        <v>0</v>
      </c>
      <c r="O3043" s="22" t="n">
        <f aca="false">ROUND(L3043+M3043+N3043,2)</f>
        <v>50.11</v>
      </c>
      <c r="P3043" s="36"/>
      <c r="Q3043" s="36"/>
    </row>
    <row r="3044" customFormat="false" ht="11.25" hidden="false" customHeight="true" outlineLevel="0" collapsed="false">
      <c r="A3044" s="17" t="n">
        <v>40301176</v>
      </c>
      <c r="B3044" s="17" t="s">
        <v>3056</v>
      </c>
      <c r="C3044" s="23" t="n">
        <v>0.25</v>
      </c>
      <c r="D3044" s="23" t="s">
        <v>133</v>
      </c>
      <c r="E3044" s="19" t="n">
        <v>4.5</v>
      </c>
      <c r="F3044" s="21"/>
      <c r="G3044" s="21"/>
      <c r="H3044" s="21"/>
      <c r="I3044" s="21"/>
      <c r="J3044" s="21"/>
      <c r="K3044" s="22" t="n">
        <f aca="false">INDEX('Porte Honorário'!B:D,MATCH(TabJud!D3044,'Porte Honorário'!A:A,0),2)</f>
        <v>13</v>
      </c>
      <c r="L3044" s="22" t="n">
        <f aca="false">ROUND(C3044*K3044,2)</f>
        <v>3.25</v>
      </c>
      <c r="M3044" s="22" t="n">
        <f aca="false">IF(E3044&gt;0,ROUND(E3044*'UCO e Filme'!$A$5,2),0)</f>
        <v>67.23</v>
      </c>
      <c r="N3044" s="22" t="n">
        <f aca="false">IF(I3044&gt;0,ROUND(I3044*'UCO e Filme'!$A$11,2),0)</f>
        <v>0</v>
      </c>
      <c r="O3044" s="22" t="n">
        <f aca="false">ROUND(L3044+M3044+N3044,2)</f>
        <v>70.48</v>
      </c>
      <c r="P3044" s="36"/>
      <c r="Q3044" s="36"/>
    </row>
    <row r="3045" customFormat="false" ht="11.25" hidden="false" customHeight="true" outlineLevel="0" collapsed="false">
      <c r="A3045" s="17" t="n">
        <v>40301184</v>
      </c>
      <c r="B3045" s="17" t="s">
        <v>3057</v>
      </c>
      <c r="C3045" s="23" t="n">
        <v>0.1</v>
      </c>
      <c r="D3045" s="23" t="s">
        <v>133</v>
      </c>
      <c r="E3045" s="19" t="n">
        <v>3.267</v>
      </c>
      <c r="F3045" s="21"/>
      <c r="G3045" s="21"/>
      <c r="H3045" s="21"/>
      <c r="I3045" s="21"/>
      <c r="J3045" s="21"/>
      <c r="K3045" s="22" t="n">
        <f aca="false">INDEX('Porte Honorário'!B:D,MATCH(TabJud!D3045,'Porte Honorário'!A:A,0),2)</f>
        <v>13</v>
      </c>
      <c r="L3045" s="22" t="n">
        <f aca="false">ROUND(C3045*K3045,2)</f>
        <v>1.3</v>
      </c>
      <c r="M3045" s="22" t="n">
        <f aca="false">IF(E3045&gt;0,ROUND(E3045*'UCO e Filme'!$A$5,2),0)</f>
        <v>48.81</v>
      </c>
      <c r="N3045" s="22" t="n">
        <f aca="false">IF(I3045&gt;0,ROUND(I3045*'UCO e Filme'!$A$11,2),0)</f>
        <v>0</v>
      </c>
      <c r="O3045" s="22" t="n">
        <f aca="false">ROUND(L3045+M3045+N3045,2)</f>
        <v>50.11</v>
      </c>
      <c r="P3045" s="36"/>
      <c r="Q3045" s="36"/>
    </row>
    <row r="3046" customFormat="false" ht="11.25" hidden="false" customHeight="true" outlineLevel="0" collapsed="false">
      <c r="A3046" s="17" t="n">
        <v>40301192</v>
      </c>
      <c r="B3046" s="17" t="s">
        <v>3058</v>
      </c>
      <c r="C3046" s="37" t="n">
        <v>0.75</v>
      </c>
      <c r="D3046" s="23" t="s">
        <v>133</v>
      </c>
      <c r="E3046" s="19" t="n">
        <v>35</v>
      </c>
      <c r="F3046" s="21"/>
      <c r="G3046" s="21"/>
      <c r="H3046" s="21"/>
      <c r="I3046" s="21"/>
      <c r="J3046" s="21"/>
      <c r="K3046" s="22" t="n">
        <f aca="false">INDEX('Porte Honorário'!B:D,MATCH(TabJud!D3046,'Porte Honorário'!A:A,0),2)</f>
        <v>13</v>
      </c>
      <c r="L3046" s="22" t="n">
        <f aca="false">ROUND(C3046*K3046,2)</f>
        <v>9.75</v>
      </c>
      <c r="M3046" s="22" t="n">
        <f aca="false">IF(E3046&gt;0,ROUND(E3046*'UCO e Filme'!$A$5,2),0)</f>
        <v>522.9</v>
      </c>
      <c r="N3046" s="22" t="n">
        <f aca="false">IF(I3046&gt;0,ROUND(I3046*'UCO e Filme'!$A$11,2),0)</f>
        <v>0</v>
      </c>
      <c r="O3046" s="22" t="n">
        <f aca="false">ROUND(L3046+M3046+N3046,2)</f>
        <v>532.65</v>
      </c>
      <c r="P3046" s="36"/>
      <c r="Q3046" s="36"/>
    </row>
    <row r="3047" customFormat="false" ht="11.25" hidden="false" customHeight="true" outlineLevel="0" collapsed="false">
      <c r="A3047" s="17" t="n">
        <v>40301206</v>
      </c>
      <c r="B3047" s="17" t="s">
        <v>3059</v>
      </c>
      <c r="C3047" s="37" t="n">
        <v>0.75</v>
      </c>
      <c r="D3047" s="23" t="s">
        <v>133</v>
      </c>
      <c r="E3047" s="19" t="n">
        <v>29.97</v>
      </c>
      <c r="F3047" s="21"/>
      <c r="G3047" s="21"/>
      <c r="H3047" s="21"/>
      <c r="I3047" s="21"/>
      <c r="J3047" s="21"/>
      <c r="K3047" s="22" t="n">
        <f aca="false">INDEX('Porte Honorário'!B:D,MATCH(TabJud!D3047,'Porte Honorário'!A:A,0),2)</f>
        <v>13</v>
      </c>
      <c r="L3047" s="22" t="n">
        <f aca="false">ROUND(C3047*K3047,2)</f>
        <v>9.75</v>
      </c>
      <c r="M3047" s="22" t="n">
        <f aca="false">IF(E3047&gt;0,ROUND(E3047*'UCO e Filme'!$A$5,2),0)</f>
        <v>447.75</v>
      </c>
      <c r="N3047" s="22" t="n">
        <f aca="false">IF(I3047&gt;0,ROUND(I3047*'UCO e Filme'!$A$11,2),0)</f>
        <v>0</v>
      </c>
      <c r="O3047" s="22" t="n">
        <f aca="false">ROUND(L3047+M3047+N3047,2)</f>
        <v>457.5</v>
      </c>
      <c r="P3047" s="36"/>
      <c r="Q3047" s="36"/>
    </row>
    <row r="3048" customFormat="false" ht="11.25" hidden="false" customHeight="true" outlineLevel="0" collapsed="false">
      <c r="A3048" s="17" t="n">
        <v>40301214</v>
      </c>
      <c r="B3048" s="17" t="s">
        <v>3060</v>
      </c>
      <c r="C3048" s="37" t="n">
        <v>0.75</v>
      </c>
      <c r="D3048" s="23" t="s">
        <v>133</v>
      </c>
      <c r="E3048" s="19" t="n">
        <v>44.955</v>
      </c>
      <c r="F3048" s="21"/>
      <c r="G3048" s="21"/>
      <c r="H3048" s="21"/>
      <c r="I3048" s="21"/>
      <c r="J3048" s="21"/>
      <c r="K3048" s="22" t="n">
        <f aca="false">INDEX('Porte Honorário'!B:D,MATCH(TabJud!D3048,'Porte Honorário'!A:A,0),2)</f>
        <v>13</v>
      </c>
      <c r="L3048" s="22" t="n">
        <f aca="false">ROUND(C3048*K3048,2)</f>
        <v>9.75</v>
      </c>
      <c r="M3048" s="22" t="n">
        <f aca="false">IF(E3048&gt;0,ROUND(E3048*'UCO e Filme'!$A$5,2),0)</f>
        <v>671.63</v>
      </c>
      <c r="N3048" s="22" t="n">
        <f aca="false">IF(I3048&gt;0,ROUND(I3048*'UCO e Filme'!$A$11,2),0)</f>
        <v>0</v>
      </c>
      <c r="O3048" s="22" t="n">
        <f aca="false">ROUND(L3048+M3048+N3048,2)</f>
        <v>681.38</v>
      </c>
      <c r="P3048" s="36"/>
      <c r="Q3048" s="36"/>
    </row>
    <row r="3049" customFormat="false" ht="11.25" hidden="false" customHeight="true" outlineLevel="0" collapsed="false">
      <c r="A3049" s="17" t="n">
        <v>40301222</v>
      </c>
      <c r="B3049" s="17" t="s">
        <v>3061</v>
      </c>
      <c r="C3049" s="23" t="n">
        <v>0.01</v>
      </c>
      <c r="D3049" s="23" t="s">
        <v>133</v>
      </c>
      <c r="E3049" s="19" t="n">
        <v>0.387</v>
      </c>
      <c r="F3049" s="21"/>
      <c r="G3049" s="21"/>
      <c r="H3049" s="21"/>
      <c r="I3049" s="21"/>
      <c r="J3049" s="21"/>
      <c r="K3049" s="22" t="n">
        <f aca="false">INDEX('Porte Honorário'!B:D,MATCH(TabJud!D3049,'Porte Honorário'!A:A,0),2)</f>
        <v>13</v>
      </c>
      <c r="L3049" s="22" t="n">
        <f aca="false">ROUND(C3049*K3049,2)</f>
        <v>0.13</v>
      </c>
      <c r="M3049" s="22" t="n">
        <f aca="false">IF(E3049&gt;0,ROUND(E3049*'UCO e Filme'!$A$5,2),0)</f>
        <v>5.78</v>
      </c>
      <c r="N3049" s="22" t="n">
        <f aca="false">IF(I3049&gt;0,ROUND(I3049*'UCO e Filme'!$A$11,2),0)</f>
        <v>0</v>
      </c>
      <c r="O3049" s="22" t="n">
        <f aca="false">ROUND(L3049+M3049+N3049,2)</f>
        <v>5.91</v>
      </c>
      <c r="P3049" s="36"/>
      <c r="Q3049" s="36"/>
    </row>
    <row r="3050" customFormat="false" ht="11.25" hidden="false" customHeight="true" outlineLevel="0" collapsed="false">
      <c r="A3050" s="17" t="n">
        <v>40301230</v>
      </c>
      <c r="B3050" s="17" t="s">
        <v>3062</v>
      </c>
      <c r="C3050" s="23" t="n">
        <v>0.01</v>
      </c>
      <c r="D3050" s="23" t="s">
        <v>133</v>
      </c>
      <c r="E3050" s="19" t="n">
        <v>0.72</v>
      </c>
      <c r="F3050" s="21"/>
      <c r="G3050" s="21"/>
      <c r="H3050" s="21"/>
      <c r="I3050" s="21"/>
      <c r="J3050" s="21"/>
      <c r="K3050" s="22" t="n">
        <f aca="false">INDEX('Porte Honorário'!B:D,MATCH(TabJud!D3050,'Porte Honorário'!A:A,0),2)</f>
        <v>13</v>
      </c>
      <c r="L3050" s="22" t="n">
        <f aca="false">ROUND(C3050*K3050,2)</f>
        <v>0.13</v>
      </c>
      <c r="M3050" s="22" t="n">
        <f aca="false">IF(E3050&gt;0,ROUND(E3050*'UCO e Filme'!$A$5,2),0)</f>
        <v>10.76</v>
      </c>
      <c r="N3050" s="22" t="n">
        <f aca="false">IF(I3050&gt;0,ROUND(I3050*'UCO e Filme'!$A$11,2),0)</f>
        <v>0</v>
      </c>
      <c r="O3050" s="22" t="n">
        <f aca="false">ROUND(L3050+M3050+N3050,2)</f>
        <v>10.89</v>
      </c>
      <c r="P3050" s="36"/>
      <c r="Q3050" s="36"/>
    </row>
    <row r="3051" customFormat="false" ht="11.25" hidden="false" customHeight="true" outlineLevel="0" collapsed="false">
      <c r="A3051" s="17" t="n">
        <v>40301249</v>
      </c>
      <c r="B3051" s="17" t="s">
        <v>3063</v>
      </c>
      <c r="C3051" s="23" t="n">
        <v>0.01</v>
      </c>
      <c r="D3051" s="23" t="s">
        <v>133</v>
      </c>
      <c r="E3051" s="19" t="n">
        <v>1.17</v>
      </c>
      <c r="F3051" s="21"/>
      <c r="G3051" s="21"/>
      <c r="H3051" s="21"/>
      <c r="I3051" s="21"/>
      <c r="J3051" s="21"/>
      <c r="K3051" s="22" t="n">
        <f aca="false">INDEX('Porte Honorário'!B:D,MATCH(TabJud!D3051,'Porte Honorário'!A:A,0),2)</f>
        <v>13</v>
      </c>
      <c r="L3051" s="22" t="n">
        <f aca="false">ROUND(C3051*K3051,2)</f>
        <v>0.13</v>
      </c>
      <c r="M3051" s="22" t="n">
        <f aca="false">IF(E3051&gt;0,ROUND(E3051*'UCO e Filme'!$A$5,2),0)</f>
        <v>17.48</v>
      </c>
      <c r="N3051" s="22" t="n">
        <f aca="false">IF(I3051&gt;0,ROUND(I3051*'UCO e Filme'!$A$11,2),0)</f>
        <v>0</v>
      </c>
      <c r="O3051" s="22" t="n">
        <f aca="false">ROUND(L3051+M3051+N3051,2)</f>
        <v>17.61</v>
      </c>
      <c r="P3051" s="36"/>
      <c r="Q3051" s="36"/>
    </row>
    <row r="3052" customFormat="false" ht="11.25" hidden="false" customHeight="true" outlineLevel="0" collapsed="false">
      <c r="A3052" s="17" t="n">
        <v>40301257</v>
      </c>
      <c r="B3052" s="17" t="s">
        <v>3064</v>
      </c>
      <c r="C3052" s="23" t="n">
        <v>0.01</v>
      </c>
      <c r="D3052" s="23" t="s">
        <v>133</v>
      </c>
      <c r="E3052" s="19" t="n">
        <v>1.17</v>
      </c>
      <c r="F3052" s="21"/>
      <c r="G3052" s="21"/>
      <c r="H3052" s="21"/>
      <c r="I3052" s="21"/>
      <c r="J3052" s="21"/>
      <c r="K3052" s="22" t="n">
        <f aca="false">INDEX('Porte Honorário'!B:D,MATCH(TabJud!D3052,'Porte Honorário'!A:A,0),2)</f>
        <v>13</v>
      </c>
      <c r="L3052" s="22" t="n">
        <f aca="false">ROUND(C3052*K3052,2)</f>
        <v>0.13</v>
      </c>
      <c r="M3052" s="22" t="n">
        <f aca="false">IF(E3052&gt;0,ROUND(E3052*'UCO e Filme'!$A$5,2),0)</f>
        <v>17.48</v>
      </c>
      <c r="N3052" s="22" t="n">
        <f aca="false">IF(I3052&gt;0,ROUND(I3052*'UCO e Filme'!$A$11,2),0)</f>
        <v>0</v>
      </c>
      <c r="O3052" s="22" t="n">
        <f aca="false">ROUND(L3052+M3052+N3052,2)</f>
        <v>17.61</v>
      </c>
      <c r="P3052" s="36"/>
      <c r="Q3052" s="36"/>
    </row>
    <row r="3053" customFormat="false" ht="11.25" hidden="false" customHeight="true" outlineLevel="0" collapsed="false">
      <c r="A3053" s="17" t="n">
        <v>40301265</v>
      </c>
      <c r="B3053" s="17" t="s">
        <v>3065</v>
      </c>
      <c r="C3053" s="23" t="n">
        <v>0.01</v>
      </c>
      <c r="D3053" s="23" t="s">
        <v>133</v>
      </c>
      <c r="E3053" s="19" t="n">
        <v>1.17</v>
      </c>
      <c r="F3053" s="21"/>
      <c r="G3053" s="21"/>
      <c r="H3053" s="21"/>
      <c r="I3053" s="21"/>
      <c r="J3053" s="21"/>
      <c r="K3053" s="22" t="n">
        <f aca="false">INDEX('Porte Honorário'!B:D,MATCH(TabJud!D3053,'Porte Honorário'!A:A,0),2)</f>
        <v>13</v>
      </c>
      <c r="L3053" s="22" t="n">
        <f aca="false">ROUND(C3053*K3053,2)</f>
        <v>0.13</v>
      </c>
      <c r="M3053" s="22" t="n">
        <f aca="false">IF(E3053&gt;0,ROUND(E3053*'UCO e Filme'!$A$5,2),0)</f>
        <v>17.48</v>
      </c>
      <c r="N3053" s="22" t="n">
        <f aca="false">IF(I3053&gt;0,ROUND(I3053*'UCO e Filme'!$A$11,2),0)</f>
        <v>0</v>
      </c>
      <c r="O3053" s="22" t="n">
        <f aca="false">ROUND(L3053+M3053+N3053,2)</f>
        <v>17.61</v>
      </c>
      <c r="P3053" s="36"/>
      <c r="Q3053" s="36"/>
    </row>
    <row r="3054" customFormat="false" ht="11.25" hidden="false" customHeight="true" outlineLevel="0" collapsed="false">
      <c r="A3054" s="17" t="n">
        <v>40301273</v>
      </c>
      <c r="B3054" s="17" t="s">
        <v>3066</v>
      </c>
      <c r="C3054" s="37" t="n">
        <v>0.1</v>
      </c>
      <c r="D3054" s="23" t="s">
        <v>133</v>
      </c>
      <c r="E3054" s="19" t="n">
        <v>3.267</v>
      </c>
      <c r="F3054" s="21"/>
      <c r="G3054" s="21"/>
      <c r="H3054" s="21"/>
      <c r="I3054" s="21"/>
      <c r="J3054" s="21"/>
      <c r="K3054" s="22" t="n">
        <f aca="false">INDEX('Porte Honorário'!B:D,MATCH(TabJud!D3054,'Porte Honorário'!A:A,0),2)</f>
        <v>13</v>
      </c>
      <c r="L3054" s="22" t="n">
        <f aca="false">ROUND(C3054*K3054,2)</f>
        <v>1.3</v>
      </c>
      <c r="M3054" s="22" t="n">
        <f aca="false">IF(E3054&gt;0,ROUND(E3054*'UCO e Filme'!$A$5,2),0)</f>
        <v>48.81</v>
      </c>
      <c r="N3054" s="22" t="n">
        <f aca="false">IF(I3054&gt;0,ROUND(I3054*'UCO e Filme'!$A$11,2),0)</f>
        <v>0</v>
      </c>
      <c r="O3054" s="22" t="n">
        <f aca="false">ROUND(L3054+M3054+N3054,2)</f>
        <v>50.11</v>
      </c>
      <c r="P3054" s="36"/>
      <c r="Q3054" s="36"/>
    </row>
    <row r="3055" customFormat="false" ht="11.25" hidden="false" customHeight="true" outlineLevel="0" collapsed="false">
      <c r="A3055" s="17" t="n">
        <v>40301281</v>
      </c>
      <c r="B3055" s="17" t="s">
        <v>3067</v>
      </c>
      <c r="C3055" s="23" t="n">
        <v>0.01</v>
      </c>
      <c r="D3055" s="23" t="s">
        <v>133</v>
      </c>
      <c r="E3055" s="19" t="n">
        <v>0.72</v>
      </c>
      <c r="F3055" s="21"/>
      <c r="G3055" s="21"/>
      <c r="H3055" s="21"/>
      <c r="I3055" s="21"/>
      <c r="J3055" s="21"/>
      <c r="K3055" s="22" t="n">
        <f aca="false">INDEX('Porte Honorário'!B:D,MATCH(TabJud!D3055,'Porte Honorário'!A:A,0),2)</f>
        <v>13</v>
      </c>
      <c r="L3055" s="22" t="n">
        <f aca="false">ROUND(C3055*K3055,2)</f>
        <v>0.13</v>
      </c>
      <c r="M3055" s="22" t="n">
        <f aca="false">IF(E3055&gt;0,ROUND(E3055*'UCO e Filme'!$A$5,2),0)</f>
        <v>10.76</v>
      </c>
      <c r="N3055" s="22" t="n">
        <f aca="false">IF(I3055&gt;0,ROUND(I3055*'UCO e Filme'!$A$11,2),0)</f>
        <v>0</v>
      </c>
      <c r="O3055" s="22" t="n">
        <f aca="false">ROUND(L3055+M3055+N3055,2)</f>
        <v>10.89</v>
      </c>
      <c r="P3055" s="36"/>
      <c r="Q3055" s="36"/>
    </row>
    <row r="3056" customFormat="false" ht="11.25" hidden="false" customHeight="true" outlineLevel="0" collapsed="false">
      <c r="A3056" s="17" t="n">
        <v>40301290</v>
      </c>
      <c r="B3056" s="17" t="s">
        <v>3068</v>
      </c>
      <c r="C3056" s="23" t="n">
        <v>0.75</v>
      </c>
      <c r="D3056" s="23" t="s">
        <v>133</v>
      </c>
      <c r="E3056" s="19" t="n">
        <v>20</v>
      </c>
      <c r="F3056" s="21"/>
      <c r="G3056" s="21"/>
      <c r="H3056" s="21"/>
      <c r="I3056" s="21"/>
      <c r="J3056" s="21"/>
      <c r="K3056" s="22" t="n">
        <f aca="false">INDEX('Porte Honorário'!B:D,MATCH(TabJud!D3056,'Porte Honorário'!A:A,0),2)</f>
        <v>13</v>
      </c>
      <c r="L3056" s="22" t="n">
        <f aca="false">ROUND(C3056*K3056,2)</f>
        <v>9.75</v>
      </c>
      <c r="M3056" s="22" t="n">
        <f aca="false">IF(E3056&gt;0,ROUND(E3056*'UCO e Filme'!$A$5,2),0)</f>
        <v>298.8</v>
      </c>
      <c r="N3056" s="22" t="n">
        <f aca="false">IF(I3056&gt;0,ROUND(I3056*'UCO e Filme'!$A$11,2),0)</f>
        <v>0</v>
      </c>
      <c r="O3056" s="22" t="n">
        <f aca="false">ROUND(L3056+M3056+N3056,2)</f>
        <v>308.55</v>
      </c>
      <c r="P3056" s="36"/>
      <c r="Q3056" s="36"/>
    </row>
    <row r="3057" customFormat="false" ht="11.25" hidden="false" customHeight="true" outlineLevel="0" collapsed="false">
      <c r="A3057" s="17" t="n">
        <v>40301303</v>
      </c>
      <c r="B3057" s="17" t="s">
        <v>3069</v>
      </c>
      <c r="C3057" s="23" t="n">
        <v>0.25</v>
      </c>
      <c r="D3057" s="23" t="s">
        <v>133</v>
      </c>
      <c r="E3057" s="19" t="n">
        <v>13.455</v>
      </c>
      <c r="F3057" s="21"/>
      <c r="G3057" s="21"/>
      <c r="H3057" s="21"/>
      <c r="I3057" s="21"/>
      <c r="J3057" s="21"/>
      <c r="K3057" s="22" t="n">
        <f aca="false">INDEX('Porte Honorário'!B:D,MATCH(TabJud!D3057,'Porte Honorário'!A:A,0),2)</f>
        <v>13</v>
      </c>
      <c r="L3057" s="22" t="n">
        <f aca="false">ROUND(C3057*K3057,2)</f>
        <v>3.25</v>
      </c>
      <c r="M3057" s="22" t="n">
        <f aca="false">IF(E3057&gt;0,ROUND(E3057*'UCO e Filme'!$A$5,2),0)</f>
        <v>201.02</v>
      </c>
      <c r="N3057" s="22" t="n">
        <f aca="false">IF(I3057&gt;0,ROUND(I3057*'UCO e Filme'!$A$11,2),0)</f>
        <v>0</v>
      </c>
      <c r="O3057" s="22" t="n">
        <f aca="false">ROUND(L3057+M3057+N3057,2)</f>
        <v>204.27</v>
      </c>
      <c r="P3057" s="36"/>
      <c r="Q3057" s="36"/>
    </row>
    <row r="3058" customFormat="false" ht="11.25" hidden="false" customHeight="true" outlineLevel="0" collapsed="false">
      <c r="A3058" s="17" t="n">
        <v>40301311</v>
      </c>
      <c r="B3058" s="17" t="s">
        <v>3070</v>
      </c>
      <c r="C3058" s="37" t="n">
        <v>0.1</v>
      </c>
      <c r="D3058" s="23" t="s">
        <v>133</v>
      </c>
      <c r="E3058" s="19" t="n">
        <v>3.267</v>
      </c>
      <c r="F3058" s="21"/>
      <c r="G3058" s="21"/>
      <c r="H3058" s="21"/>
      <c r="I3058" s="21"/>
      <c r="J3058" s="21"/>
      <c r="K3058" s="22" t="n">
        <f aca="false">INDEX('Porte Honorário'!B:D,MATCH(TabJud!D3058,'Porte Honorário'!A:A,0),2)</f>
        <v>13</v>
      </c>
      <c r="L3058" s="22" t="n">
        <f aca="false">ROUND(C3058*K3058,2)</f>
        <v>1.3</v>
      </c>
      <c r="M3058" s="22" t="n">
        <f aca="false">IF(E3058&gt;0,ROUND(E3058*'UCO e Filme'!$A$5,2),0)</f>
        <v>48.81</v>
      </c>
      <c r="N3058" s="22" t="n">
        <f aca="false">IF(I3058&gt;0,ROUND(I3058*'UCO e Filme'!$A$11,2),0)</f>
        <v>0</v>
      </c>
      <c r="O3058" s="22" t="n">
        <f aca="false">ROUND(L3058+M3058+N3058,2)</f>
        <v>50.11</v>
      </c>
      <c r="P3058" s="36"/>
      <c r="Q3058" s="36"/>
    </row>
    <row r="3059" customFormat="false" ht="11.25" hidden="false" customHeight="true" outlineLevel="0" collapsed="false">
      <c r="A3059" s="17" t="n">
        <v>40301320</v>
      </c>
      <c r="B3059" s="17" t="s">
        <v>3071</v>
      </c>
      <c r="C3059" s="23" t="n">
        <v>0.1</v>
      </c>
      <c r="D3059" s="23" t="s">
        <v>133</v>
      </c>
      <c r="E3059" s="19" t="n">
        <v>2.097</v>
      </c>
      <c r="F3059" s="21"/>
      <c r="G3059" s="21"/>
      <c r="H3059" s="21"/>
      <c r="I3059" s="21"/>
      <c r="J3059" s="21"/>
      <c r="K3059" s="22" t="n">
        <f aca="false">INDEX('Porte Honorário'!B:D,MATCH(TabJud!D3059,'Porte Honorário'!A:A,0),2)</f>
        <v>13</v>
      </c>
      <c r="L3059" s="22" t="n">
        <f aca="false">ROUND(C3059*K3059,2)</f>
        <v>1.3</v>
      </c>
      <c r="M3059" s="22" t="n">
        <f aca="false">IF(E3059&gt;0,ROUND(E3059*'UCO e Filme'!$A$5,2),0)</f>
        <v>31.33</v>
      </c>
      <c r="N3059" s="22" t="n">
        <f aca="false">IF(I3059&gt;0,ROUND(I3059*'UCO e Filme'!$A$11,2),0)</f>
        <v>0</v>
      </c>
      <c r="O3059" s="22" t="n">
        <f aca="false">ROUND(L3059+M3059+N3059,2)</f>
        <v>32.63</v>
      </c>
      <c r="P3059" s="36"/>
      <c r="Q3059" s="36"/>
    </row>
    <row r="3060" customFormat="false" ht="11.25" hidden="false" customHeight="true" outlineLevel="0" collapsed="false">
      <c r="A3060" s="17" t="n">
        <v>40301338</v>
      </c>
      <c r="B3060" s="17" t="s">
        <v>3072</v>
      </c>
      <c r="C3060" s="23" t="n">
        <v>0.75</v>
      </c>
      <c r="D3060" s="23" t="s">
        <v>133</v>
      </c>
      <c r="E3060" s="19" t="n">
        <v>7.3935</v>
      </c>
      <c r="F3060" s="21"/>
      <c r="G3060" s="21"/>
      <c r="H3060" s="21"/>
      <c r="I3060" s="21"/>
      <c r="J3060" s="21"/>
      <c r="K3060" s="22" t="n">
        <f aca="false">INDEX('Porte Honorário'!B:D,MATCH(TabJud!D3060,'Porte Honorário'!A:A,0),2)</f>
        <v>13</v>
      </c>
      <c r="L3060" s="22" t="n">
        <f aca="false">ROUND(C3060*K3060,2)</f>
        <v>9.75</v>
      </c>
      <c r="M3060" s="22" t="n">
        <f aca="false">IF(E3060&gt;0,ROUND(E3060*'UCO e Filme'!$A$5,2),0)</f>
        <v>110.46</v>
      </c>
      <c r="N3060" s="22" t="n">
        <f aca="false">IF(I3060&gt;0,ROUND(I3060*'UCO e Filme'!$A$11,2),0)</f>
        <v>0</v>
      </c>
      <c r="O3060" s="22" t="n">
        <f aca="false">ROUND(L3060+M3060+N3060,2)</f>
        <v>120.21</v>
      </c>
      <c r="P3060" s="36"/>
      <c r="Q3060" s="36"/>
    </row>
    <row r="3061" customFormat="false" ht="11.25" hidden="false" customHeight="true" outlineLevel="0" collapsed="false">
      <c r="A3061" s="17" t="n">
        <v>40301346</v>
      </c>
      <c r="B3061" s="17" t="s">
        <v>3073</v>
      </c>
      <c r="C3061" s="37" t="n">
        <v>0.1</v>
      </c>
      <c r="D3061" s="23" t="s">
        <v>133</v>
      </c>
      <c r="E3061" s="19" t="n">
        <v>3.267</v>
      </c>
      <c r="F3061" s="21"/>
      <c r="G3061" s="21"/>
      <c r="H3061" s="21"/>
      <c r="I3061" s="21"/>
      <c r="J3061" s="21"/>
      <c r="K3061" s="22" t="n">
        <f aca="false">INDEX('Porte Honorário'!B:D,MATCH(TabJud!D3061,'Porte Honorário'!A:A,0),2)</f>
        <v>13</v>
      </c>
      <c r="L3061" s="22" t="n">
        <f aca="false">ROUND(C3061*K3061,2)</f>
        <v>1.3</v>
      </c>
      <c r="M3061" s="22" t="n">
        <f aca="false">IF(E3061&gt;0,ROUND(E3061*'UCO e Filme'!$A$5,2),0)</f>
        <v>48.81</v>
      </c>
      <c r="N3061" s="22" t="n">
        <f aca="false">IF(I3061&gt;0,ROUND(I3061*'UCO e Filme'!$A$11,2),0)</f>
        <v>0</v>
      </c>
      <c r="O3061" s="22" t="n">
        <f aca="false">ROUND(L3061+M3061+N3061,2)</f>
        <v>50.11</v>
      </c>
      <c r="P3061" s="36"/>
      <c r="Q3061" s="36"/>
    </row>
    <row r="3062" customFormat="false" ht="11.25" hidden="false" customHeight="true" outlineLevel="0" collapsed="false">
      <c r="A3062" s="17" t="n">
        <v>40301354</v>
      </c>
      <c r="B3062" s="17" t="s">
        <v>3074</v>
      </c>
      <c r="C3062" s="23" t="n">
        <v>0.01</v>
      </c>
      <c r="D3062" s="23" t="s">
        <v>133</v>
      </c>
      <c r="E3062" s="19" t="n">
        <v>1.764</v>
      </c>
      <c r="F3062" s="21"/>
      <c r="G3062" s="21"/>
      <c r="H3062" s="21"/>
      <c r="I3062" s="21"/>
      <c r="J3062" s="21"/>
      <c r="K3062" s="22" t="n">
        <f aca="false">INDEX('Porte Honorário'!B:D,MATCH(TabJud!D3062,'Porte Honorário'!A:A,0),2)</f>
        <v>13</v>
      </c>
      <c r="L3062" s="22" t="n">
        <f aca="false">ROUND(C3062*K3062,2)</f>
        <v>0.13</v>
      </c>
      <c r="M3062" s="22" t="n">
        <f aca="false">IF(E3062&gt;0,ROUND(E3062*'UCO e Filme'!$A$5,2),0)</f>
        <v>26.35</v>
      </c>
      <c r="N3062" s="22" t="n">
        <f aca="false">IF(I3062&gt;0,ROUND(I3062*'UCO e Filme'!$A$11,2),0)</f>
        <v>0</v>
      </c>
      <c r="O3062" s="22" t="n">
        <f aca="false">ROUND(L3062+M3062+N3062,2)</f>
        <v>26.48</v>
      </c>
      <c r="P3062" s="36"/>
      <c r="Q3062" s="36"/>
    </row>
    <row r="3063" customFormat="false" ht="11.25" hidden="false" customHeight="true" outlineLevel="0" collapsed="false">
      <c r="A3063" s="17" t="n">
        <v>40301362</v>
      </c>
      <c r="B3063" s="17" t="s">
        <v>3075</v>
      </c>
      <c r="C3063" s="23" t="n">
        <v>0.01</v>
      </c>
      <c r="D3063" s="23" t="s">
        <v>133</v>
      </c>
      <c r="E3063" s="19" t="n">
        <v>1.764</v>
      </c>
      <c r="F3063" s="21"/>
      <c r="G3063" s="21"/>
      <c r="H3063" s="21"/>
      <c r="I3063" s="21"/>
      <c r="J3063" s="21"/>
      <c r="K3063" s="22" t="n">
        <f aca="false">INDEX('Porte Honorário'!B:D,MATCH(TabJud!D3063,'Porte Honorário'!A:A,0),2)</f>
        <v>13</v>
      </c>
      <c r="L3063" s="22" t="n">
        <f aca="false">ROUND(C3063*K3063,2)</f>
        <v>0.13</v>
      </c>
      <c r="M3063" s="22" t="n">
        <f aca="false">IF(E3063&gt;0,ROUND(E3063*'UCO e Filme'!$A$5,2),0)</f>
        <v>26.35</v>
      </c>
      <c r="N3063" s="22" t="n">
        <f aca="false">IF(I3063&gt;0,ROUND(I3063*'UCO e Filme'!$A$11,2),0)</f>
        <v>0</v>
      </c>
      <c r="O3063" s="22" t="n">
        <f aca="false">ROUND(L3063+M3063+N3063,2)</f>
        <v>26.48</v>
      </c>
      <c r="P3063" s="36"/>
      <c r="Q3063" s="36"/>
    </row>
    <row r="3064" customFormat="false" ht="11.25" hidden="false" customHeight="true" outlineLevel="0" collapsed="false">
      <c r="A3064" s="17" t="n">
        <v>40301370</v>
      </c>
      <c r="B3064" s="17" t="s">
        <v>3076</v>
      </c>
      <c r="C3064" s="37" t="n">
        <v>0.1</v>
      </c>
      <c r="D3064" s="23" t="s">
        <v>133</v>
      </c>
      <c r="E3064" s="19" t="n">
        <v>3.267</v>
      </c>
      <c r="F3064" s="21"/>
      <c r="G3064" s="21"/>
      <c r="H3064" s="21"/>
      <c r="I3064" s="21"/>
      <c r="J3064" s="21"/>
      <c r="K3064" s="22" t="n">
        <f aca="false">INDEX('Porte Honorário'!B:D,MATCH(TabJud!D3064,'Porte Honorário'!A:A,0),2)</f>
        <v>13</v>
      </c>
      <c r="L3064" s="22" t="n">
        <f aca="false">ROUND(C3064*K3064,2)</f>
        <v>1.3</v>
      </c>
      <c r="M3064" s="22" t="n">
        <f aca="false">IF(E3064&gt;0,ROUND(E3064*'UCO e Filme'!$A$5,2),0)</f>
        <v>48.81</v>
      </c>
      <c r="N3064" s="22" t="n">
        <f aca="false">IF(I3064&gt;0,ROUND(I3064*'UCO e Filme'!$A$11,2),0)</f>
        <v>0</v>
      </c>
      <c r="O3064" s="22" t="n">
        <f aca="false">ROUND(L3064+M3064+N3064,2)</f>
        <v>50.11</v>
      </c>
      <c r="P3064" s="36"/>
      <c r="Q3064" s="36"/>
    </row>
    <row r="3065" customFormat="false" ht="11.25" hidden="false" customHeight="true" outlineLevel="0" collapsed="false">
      <c r="A3065" s="17" t="n">
        <v>40301389</v>
      </c>
      <c r="B3065" s="17" t="s">
        <v>3077</v>
      </c>
      <c r="C3065" s="23" t="n">
        <v>0.25</v>
      </c>
      <c r="D3065" s="23" t="s">
        <v>133</v>
      </c>
      <c r="E3065" s="19" t="n">
        <v>1.804</v>
      </c>
      <c r="F3065" s="21"/>
      <c r="G3065" s="21"/>
      <c r="H3065" s="21"/>
      <c r="I3065" s="21"/>
      <c r="J3065" s="21"/>
      <c r="K3065" s="22" t="n">
        <f aca="false">INDEX('Porte Honorário'!B:D,MATCH(TabJud!D3065,'Porte Honorário'!A:A,0),2)</f>
        <v>13</v>
      </c>
      <c r="L3065" s="22" t="n">
        <f aca="false">ROUND(C3065*K3065,2)</f>
        <v>3.25</v>
      </c>
      <c r="M3065" s="22" t="n">
        <f aca="false">IF(E3065&gt;0,ROUND(E3065*'UCO e Filme'!$A$5,2),0)</f>
        <v>26.95</v>
      </c>
      <c r="N3065" s="22" t="n">
        <f aca="false">IF(I3065&gt;0,ROUND(I3065*'UCO e Filme'!$A$11,2),0)</f>
        <v>0</v>
      </c>
      <c r="O3065" s="22" t="n">
        <f aca="false">ROUND(L3065+M3065+N3065,2)</f>
        <v>30.2</v>
      </c>
      <c r="P3065" s="36"/>
      <c r="Q3065" s="36"/>
    </row>
    <row r="3066" customFormat="false" ht="11.25" hidden="false" customHeight="true" outlineLevel="0" collapsed="false">
      <c r="A3066" s="17" t="n">
        <v>40301397</v>
      </c>
      <c r="B3066" s="17" t="s">
        <v>3078</v>
      </c>
      <c r="C3066" s="23" t="n">
        <v>0.01</v>
      </c>
      <c r="D3066" s="23" t="s">
        <v>133</v>
      </c>
      <c r="E3066" s="19" t="n">
        <v>0.387</v>
      </c>
      <c r="F3066" s="21"/>
      <c r="G3066" s="21"/>
      <c r="H3066" s="21"/>
      <c r="I3066" s="21"/>
      <c r="J3066" s="21"/>
      <c r="K3066" s="22" t="n">
        <f aca="false">INDEX('Porte Honorário'!B:D,MATCH(TabJud!D3066,'Porte Honorário'!A:A,0),2)</f>
        <v>13</v>
      </c>
      <c r="L3066" s="22" t="n">
        <f aca="false">ROUND(C3066*K3066,2)</f>
        <v>0.13</v>
      </c>
      <c r="M3066" s="22" t="n">
        <f aca="false">IF(E3066&gt;0,ROUND(E3066*'UCO e Filme'!$A$5,2),0)</f>
        <v>5.78</v>
      </c>
      <c r="N3066" s="22" t="n">
        <f aca="false">IF(I3066&gt;0,ROUND(I3066*'UCO e Filme'!$A$11,2),0)</f>
        <v>0</v>
      </c>
      <c r="O3066" s="22" t="n">
        <f aca="false">ROUND(L3066+M3066+N3066,2)</f>
        <v>5.91</v>
      </c>
      <c r="P3066" s="36"/>
      <c r="Q3066" s="36"/>
    </row>
    <row r="3067" customFormat="false" ht="11.25" hidden="false" customHeight="true" outlineLevel="0" collapsed="false">
      <c r="A3067" s="17" t="n">
        <v>40301400</v>
      </c>
      <c r="B3067" s="17" t="s">
        <v>3079</v>
      </c>
      <c r="C3067" s="23" t="n">
        <v>0.01</v>
      </c>
      <c r="D3067" s="23" t="s">
        <v>133</v>
      </c>
      <c r="E3067" s="19" t="n">
        <v>0.387</v>
      </c>
      <c r="F3067" s="21"/>
      <c r="G3067" s="21"/>
      <c r="H3067" s="21"/>
      <c r="I3067" s="21"/>
      <c r="J3067" s="21"/>
      <c r="K3067" s="22" t="n">
        <f aca="false">INDEX('Porte Honorário'!B:D,MATCH(TabJud!D3067,'Porte Honorário'!A:A,0),2)</f>
        <v>13</v>
      </c>
      <c r="L3067" s="22" t="n">
        <f aca="false">ROUND(C3067*K3067,2)</f>
        <v>0.13</v>
      </c>
      <c r="M3067" s="22" t="n">
        <f aca="false">IF(E3067&gt;0,ROUND(E3067*'UCO e Filme'!$A$5,2),0)</f>
        <v>5.78</v>
      </c>
      <c r="N3067" s="22" t="n">
        <f aca="false">IF(I3067&gt;0,ROUND(I3067*'UCO e Filme'!$A$11,2),0)</f>
        <v>0</v>
      </c>
      <c r="O3067" s="22" t="n">
        <f aca="false">ROUND(L3067+M3067+N3067,2)</f>
        <v>5.91</v>
      </c>
      <c r="P3067" s="36"/>
      <c r="Q3067" s="36"/>
    </row>
    <row r="3068" customFormat="false" ht="11.25" hidden="false" customHeight="true" outlineLevel="0" collapsed="false">
      <c r="A3068" s="17" t="n">
        <v>40301419</v>
      </c>
      <c r="B3068" s="17" t="s">
        <v>3080</v>
      </c>
      <c r="C3068" s="23" t="n">
        <v>0.04</v>
      </c>
      <c r="D3068" s="23" t="s">
        <v>133</v>
      </c>
      <c r="E3068" s="19" t="n">
        <v>1.053</v>
      </c>
      <c r="F3068" s="21"/>
      <c r="G3068" s="21"/>
      <c r="H3068" s="21"/>
      <c r="I3068" s="21"/>
      <c r="J3068" s="21"/>
      <c r="K3068" s="22" t="n">
        <f aca="false">INDEX('Porte Honorário'!B:D,MATCH(TabJud!D3068,'Porte Honorário'!A:A,0),2)</f>
        <v>13</v>
      </c>
      <c r="L3068" s="22" t="n">
        <f aca="false">ROUND(C3068*K3068,2)</f>
        <v>0.52</v>
      </c>
      <c r="M3068" s="22" t="n">
        <f aca="false">IF(E3068&gt;0,ROUND(E3068*'UCO e Filme'!$A$5,2),0)</f>
        <v>15.73</v>
      </c>
      <c r="N3068" s="22" t="n">
        <f aca="false">IF(I3068&gt;0,ROUND(I3068*'UCO e Filme'!$A$11,2),0)</f>
        <v>0</v>
      </c>
      <c r="O3068" s="22" t="n">
        <f aca="false">ROUND(L3068+M3068+N3068,2)</f>
        <v>16.25</v>
      </c>
      <c r="P3068" s="36"/>
      <c r="Q3068" s="36"/>
    </row>
    <row r="3069" customFormat="false" ht="11.25" hidden="false" customHeight="true" outlineLevel="0" collapsed="false">
      <c r="A3069" s="17" t="n">
        <v>40301427</v>
      </c>
      <c r="B3069" s="17" t="s">
        <v>3081</v>
      </c>
      <c r="C3069" s="23" t="n">
        <v>0.01</v>
      </c>
      <c r="D3069" s="23" t="s">
        <v>133</v>
      </c>
      <c r="E3069" s="19" t="n">
        <v>0.54</v>
      </c>
      <c r="F3069" s="21"/>
      <c r="G3069" s="21"/>
      <c r="H3069" s="21"/>
      <c r="I3069" s="21"/>
      <c r="J3069" s="21"/>
      <c r="K3069" s="22" t="n">
        <f aca="false">INDEX('Porte Honorário'!B:D,MATCH(TabJud!D3069,'Porte Honorário'!A:A,0),2)</f>
        <v>13</v>
      </c>
      <c r="L3069" s="22" t="n">
        <f aca="false">ROUND(C3069*K3069,2)</f>
        <v>0.13</v>
      </c>
      <c r="M3069" s="22" t="n">
        <f aca="false">IF(E3069&gt;0,ROUND(E3069*'UCO e Filme'!$A$5,2),0)</f>
        <v>8.07</v>
      </c>
      <c r="N3069" s="22" t="n">
        <f aca="false">IF(I3069&gt;0,ROUND(I3069*'UCO e Filme'!$A$11,2),0)</f>
        <v>0</v>
      </c>
      <c r="O3069" s="22" t="n">
        <f aca="false">ROUND(L3069+M3069+N3069,2)</f>
        <v>8.2</v>
      </c>
      <c r="P3069" s="36"/>
      <c r="Q3069" s="36"/>
    </row>
    <row r="3070" customFormat="false" ht="11.25" hidden="false" customHeight="true" outlineLevel="0" collapsed="false">
      <c r="A3070" s="17" t="n">
        <v>40301435</v>
      </c>
      <c r="B3070" s="17" t="s">
        <v>3082</v>
      </c>
      <c r="C3070" s="37" t="n">
        <v>0.1</v>
      </c>
      <c r="D3070" s="23" t="s">
        <v>133</v>
      </c>
      <c r="E3070" s="19" t="n">
        <v>3.267</v>
      </c>
      <c r="F3070" s="21"/>
      <c r="G3070" s="21"/>
      <c r="H3070" s="21"/>
      <c r="I3070" s="21"/>
      <c r="J3070" s="21"/>
      <c r="K3070" s="22" t="n">
        <f aca="false">INDEX('Porte Honorário'!B:D,MATCH(TabJud!D3070,'Porte Honorário'!A:A,0),2)</f>
        <v>13</v>
      </c>
      <c r="L3070" s="22" t="n">
        <f aca="false">ROUND(C3070*K3070,2)</f>
        <v>1.3</v>
      </c>
      <c r="M3070" s="22" t="n">
        <f aca="false">IF(E3070&gt;0,ROUND(E3070*'UCO e Filme'!$A$5,2),0)</f>
        <v>48.81</v>
      </c>
      <c r="N3070" s="22" t="n">
        <f aca="false">IF(I3070&gt;0,ROUND(I3070*'UCO e Filme'!$A$11,2),0)</f>
        <v>0</v>
      </c>
      <c r="O3070" s="22" t="n">
        <f aca="false">ROUND(L3070+M3070+N3070,2)</f>
        <v>50.11</v>
      </c>
      <c r="P3070" s="36"/>
      <c r="Q3070" s="36"/>
    </row>
    <row r="3071" customFormat="false" ht="11.25" hidden="false" customHeight="true" outlineLevel="0" collapsed="false">
      <c r="A3071" s="17" t="n">
        <v>40301443</v>
      </c>
      <c r="B3071" s="17" t="s">
        <v>3083</v>
      </c>
      <c r="C3071" s="23" t="n">
        <v>0.25</v>
      </c>
      <c r="D3071" s="23" t="s">
        <v>133</v>
      </c>
      <c r="E3071" s="19" t="n">
        <v>4.455</v>
      </c>
      <c r="F3071" s="21"/>
      <c r="G3071" s="21"/>
      <c r="H3071" s="21"/>
      <c r="I3071" s="21"/>
      <c r="J3071" s="21"/>
      <c r="K3071" s="22" t="n">
        <f aca="false">INDEX('Porte Honorário'!B:D,MATCH(TabJud!D3071,'Porte Honorário'!A:A,0),2)</f>
        <v>13</v>
      </c>
      <c r="L3071" s="22" t="n">
        <f aca="false">ROUND(C3071*K3071,2)</f>
        <v>3.25</v>
      </c>
      <c r="M3071" s="22" t="n">
        <f aca="false">IF(E3071&gt;0,ROUND(E3071*'UCO e Filme'!$A$5,2),0)</f>
        <v>66.56</v>
      </c>
      <c r="N3071" s="22" t="n">
        <f aca="false">IF(I3071&gt;0,ROUND(I3071*'UCO e Filme'!$A$11,2),0)</f>
        <v>0</v>
      </c>
      <c r="O3071" s="22" t="n">
        <f aca="false">ROUND(L3071+M3071+N3071,2)</f>
        <v>69.81</v>
      </c>
      <c r="P3071" s="36"/>
      <c r="Q3071" s="36"/>
    </row>
    <row r="3072" customFormat="false" ht="11.25" hidden="false" customHeight="true" outlineLevel="0" collapsed="false">
      <c r="A3072" s="17" t="n">
        <v>40301451</v>
      </c>
      <c r="B3072" s="17" t="s">
        <v>3084</v>
      </c>
      <c r="C3072" s="23" t="n">
        <v>0.75</v>
      </c>
      <c r="D3072" s="23" t="s">
        <v>133</v>
      </c>
      <c r="E3072" s="19" t="n">
        <v>29.97</v>
      </c>
      <c r="F3072" s="21"/>
      <c r="G3072" s="21"/>
      <c r="H3072" s="21"/>
      <c r="I3072" s="21"/>
      <c r="J3072" s="21"/>
      <c r="K3072" s="22" t="n">
        <f aca="false">INDEX('Porte Honorário'!B:D,MATCH(TabJud!D3072,'Porte Honorário'!A:A,0),2)</f>
        <v>13</v>
      </c>
      <c r="L3072" s="22" t="n">
        <f aca="false">ROUND(C3072*K3072,2)</f>
        <v>9.75</v>
      </c>
      <c r="M3072" s="22" t="n">
        <f aca="false">IF(E3072&gt;0,ROUND(E3072*'UCO e Filme'!$A$5,2),0)</f>
        <v>447.75</v>
      </c>
      <c r="N3072" s="22" t="n">
        <f aca="false">IF(I3072&gt;0,ROUND(I3072*'UCO e Filme'!$A$11,2),0)</f>
        <v>0</v>
      </c>
      <c r="O3072" s="22" t="n">
        <f aca="false">ROUND(L3072+M3072+N3072,2)</f>
        <v>457.5</v>
      </c>
      <c r="P3072" s="36"/>
      <c r="Q3072" s="36"/>
    </row>
    <row r="3073" customFormat="false" ht="11.25" hidden="false" customHeight="true" outlineLevel="0" collapsed="false">
      <c r="A3073" s="17" t="n">
        <v>40301460</v>
      </c>
      <c r="B3073" s="17" t="s">
        <v>3085</v>
      </c>
      <c r="C3073" s="23" t="n">
        <v>0.01</v>
      </c>
      <c r="D3073" s="23" t="s">
        <v>133</v>
      </c>
      <c r="E3073" s="19" t="n">
        <v>0.54</v>
      </c>
      <c r="F3073" s="21"/>
      <c r="G3073" s="21"/>
      <c r="H3073" s="21"/>
      <c r="I3073" s="21"/>
      <c r="J3073" s="21"/>
      <c r="K3073" s="22" t="n">
        <f aca="false">INDEX('Porte Honorário'!B:D,MATCH(TabJud!D3073,'Porte Honorário'!A:A,0),2)</f>
        <v>13</v>
      </c>
      <c r="L3073" s="22" t="n">
        <f aca="false">ROUND(C3073*K3073,2)</f>
        <v>0.13</v>
      </c>
      <c r="M3073" s="22" t="n">
        <f aca="false">IF(E3073&gt;0,ROUND(E3073*'UCO e Filme'!$A$5,2),0)</f>
        <v>8.07</v>
      </c>
      <c r="N3073" s="22" t="n">
        <f aca="false">IF(I3073&gt;0,ROUND(I3073*'UCO e Filme'!$A$11,2),0)</f>
        <v>0</v>
      </c>
      <c r="O3073" s="22" t="n">
        <f aca="false">ROUND(L3073+M3073+N3073,2)</f>
        <v>8.2</v>
      </c>
      <c r="P3073" s="36"/>
      <c r="Q3073" s="36"/>
    </row>
    <row r="3074" customFormat="false" ht="11.25" hidden="false" customHeight="true" outlineLevel="0" collapsed="false">
      <c r="A3074" s="17" t="n">
        <v>40301478</v>
      </c>
      <c r="B3074" s="17" t="s">
        <v>3086</v>
      </c>
      <c r="C3074" s="23" t="n">
        <v>0.01</v>
      </c>
      <c r="D3074" s="23" t="s">
        <v>133</v>
      </c>
      <c r="E3074" s="19" t="n">
        <v>1.17</v>
      </c>
      <c r="F3074" s="21"/>
      <c r="G3074" s="21"/>
      <c r="H3074" s="21"/>
      <c r="I3074" s="21"/>
      <c r="J3074" s="21"/>
      <c r="K3074" s="22" t="n">
        <f aca="false">INDEX('Porte Honorário'!B:D,MATCH(TabJud!D3074,'Porte Honorário'!A:A,0),2)</f>
        <v>13</v>
      </c>
      <c r="L3074" s="22" t="n">
        <f aca="false">ROUND(C3074*K3074,2)</f>
        <v>0.13</v>
      </c>
      <c r="M3074" s="22" t="n">
        <f aca="false">IF(E3074&gt;0,ROUND(E3074*'UCO e Filme'!$A$5,2),0)</f>
        <v>17.48</v>
      </c>
      <c r="N3074" s="22" t="n">
        <f aca="false">IF(I3074&gt;0,ROUND(I3074*'UCO e Filme'!$A$11,2),0)</f>
        <v>0</v>
      </c>
      <c r="O3074" s="22" t="n">
        <f aca="false">ROUND(L3074+M3074+N3074,2)</f>
        <v>17.61</v>
      </c>
      <c r="P3074" s="36"/>
      <c r="Q3074" s="36"/>
    </row>
    <row r="3075" customFormat="false" ht="11.25" hidden="false" customHeight="true" outlineLevel="0" collapsed="false">
      <c r="A3075" s="17" t="n">
        <v>40301486</v>
      </c>
      <c r="B3075" s="17" t="s">
        <v>3087</v>
      </c>
      <c r="C3075" s="23" t="n">
        <v>0.25</v>
      </c>
      <c r="D3075" s="23" t="s">
        <v>133</v>
      </c>
      <c r="E3075" s="19" t="n">
        <v>4.797</v>
      </c>
      <c r="F3075" s="21"/>
      <c r="G3075" s="21"/>
      <c r="H3075" s="21"/>
      <c r="I3075" s="21"/>
      <c r="J3075" s="21"/>
      <c r="K3075" s="22" t="n">
        <f aca="false">INDEX('Porte Honorário'!B:D,MATCH(TabJud!D3075,'Porte Honorário'!A:A,0),2)</f>
        <v>13</v>
      </c>
      <c r="L3075" s="22" t="n">
        <f aca="false">ROUND(C3075*K3075,2)</f>
        <v>3.25</v>
      </c>
      <c r="M3075" s="22" t="n">
        <f aca="false">IF(E3075&gt;0,ROUND(E3075*'UCO e Filme'!$A$5,2),0)</f>
        <v>71.67</v>
      </c>
      <c r="N3075" s="22" t="n">
        <f aca="false">IF(I3075&gt;0,ROUND(I3075*'UCO e Filme'!$A$11,2),0)</f>
        <v>0</v>
      </c>
      <c r="O3075" s="22" t="n">
        <f aca="false">ROUND(L3075+M3075+N3075,2)</f>
        <v>74.92</v>
      </c>
      <c r="P3075" s="36"/>
      <c r="Q3075" s="36"/>
    </row>
    <row r="3076" customFormat="false" ht="11.25" hidden="false" customHeight="true" outlineLevel="0" collapsed="false">
      <c r="A3076" s="17" t="n">
        <v>40301494</v>
      </c>
      <c r="B3076" s="17" t="s">
        <v>3088</v>
      </c>
      <c r="C3076" s="23" t="n">
        <v>0.04</v>
      </c>
      <c r="D3076" s="23" t="s">
        <v>133</v>
      </c>
      <c r="E3076" s="19" t="n">
        <v>1.053</v>
      </c>
      <c r="F3076" s="21"/>
      <c r="G3076" s="21"/>
      <c r="H3076" s="21"/>
      <c r="I3076" s="21"/>
      <c r="J3076" s="21"/>
      <c r="K3076" s="22" t="n">
        <f aca="false">INDEX('Porte Honorário'!B:D,MATCH(TabJud!D3076,'Porte Honorário'!A:A,0),2)</f>
        <v>13</v>
      </c>
      <c r="L3076" s="22" t="n">
        <f aca="false">ROUND(C3076*K3076,2)</f>
        <v>0.52</v>
      </c>
      <c r="M3076" s="22" t="n">
        <f aca="false">IF(E3076&gt;0,ROUND(E3076*'UCO e Filme'!$A$5,2),0)</f>
        <v>15.73</v>
      </c>
      <c r="N3076" s="22" t="n">
        <f aca="false">IF(I3076&gt;0,ROUND(I3076*'UCO e Filme'!$A$11,2),0)</f>
        <v>0</v>
      </c>
      <c r="O3076" s="22" t="n">
        <f aca="false">ROUND(L3076+M3076+N3076,2)</f>
        <v>16.25</v>
      </c>
      <c r="P3076" s="36"/>
      <c r="Q3076" s="36"/>
    </row>
    <row r="3077" customFormat="false" ht="11.25" hidden="false" customHeight="true" outlineLevel="0" collapsed="false">
      <c r="A3077" s="17" t="n">
        <v>40301508</v>
      </c>
      <c r="B3077" s="17" t="s">
        <v>3089</v>
      </c>
      <c r="C3077" s="23" t="n">
        <v>0.04</v>
      </c>
      <c r="D3077" s="23" t="s">
        <v>133</v>
      </c>
      <c r="E3077" s="19" t="n">
        <v>1.053</v>
      </c>
      <c r="F3077" s="21"/>
      <c r="G3077" s="21"/>
      <c r="H3077" s="21"/>
      <c r="I3077" s="21"/>
      <c r="J3077" s="21"/>
      <c r="K3077" s="22" t="n">
        <f aca="false">INDEX('Porte Honorário'!B:D,MATCH(TabJud!D3077,'Porte Honorário'!A:A,0),2)</f>
        <v>13</v>
      </c>
      <c r="L3077" s="22" t="n">
        <f aca="false">ROUND(C3077*K3077,2)</f>
        <v>0.52</v>
      </c>
      <c r="M3077" s="22" t="n">
        <f aca="false">IF(E3077&gt;0,ROUND(E3077*'UCO e Filme'!$A$5,2),0)</f>
        <v>15.73</v>
      </c>
      <c r="N3077" s="22" t="n">
        <f aca="false">IF(I3077&gt;0,ROUND(I3077*'UCO e Filme'!$A$11,2),0)</f>
        <v>0</v>
      </c>
      <c r="O3077" s="22" t="n">
        <f aca="false">ROUND(L3077+M3077+N3077,2)</f>
        <v>16.25</v>
      </c>
      <c r="P3077" s="36"/>
      <c r="Q3077" s="36"/>
    </row>
    <row r="3078" customFormat="false" ht="11.25" hidden="false" customHeight="true" outlineLevel="0" collapsed="false">
      <c r="A3078" s="17" t="n">
        <v>40301516</v>
      </c>
      <c r="B3078" s="17" t="s">
        <v>3090</v>
      </c>
      <c r="C3078" s="23" t="n">
        <v>0.04</v>
      </c>
      <c r="D3078" s="23" t="s">
        <v>133</v>
      </c>
      <c r="E3078" s="19" t="n">
        <v>1.053</v>
      </c>
      <c r="F3078" s="21"/>
      <c r="G3078" s="21"/>
      <c r="H3078" s="21"/>
      <c r="I3078" s="21"/>
      <c r="J3078" s="21"/>
      <c r="K3078" s="22" t="n">
        <f aca="false">INDEX('Porte Honorário'!B:D,MATCH(TabJud!D3078,'Porte Honorário'!A:A,0),2)</f>
        <v>13</v>
      </c>
      <c r="L3078" s="22" t="n">
        <f aca="false">ROUND(C3078*K3078,2)</f>
        <v>0.52</v>
      </c>
      <c r="M3078" s="22" t="n">
        <f aca="false">IF(E3078&gt;0,ROUND(E3078*'UCO e Filme'!$A$5,2),0)</f>
        <v>15.73</v>
      </c>
      <c r="N3078" s="22" t="n">
        <f aca="false">IF(I3078&gt;0,ROUND(I3078*'UCO e Filme'!$A$11,2),0)</f>
        <v>0</v>
      </c>
      <c r="O3078" s="22" t="n">
        <f aca="false">ROUND(L3078+M3078+N3078,2)</f>
        <v>16.25</v>
      </c>
      <c r="P3078" s="36"/>
      <c r="Q3078" s="36"/>
    </row>
    <row r="3079" customFormat="false" ht="11.25" hidden="false" customHeight="true" outlineLevel="0" collapsed="false">
      <c r="A3079" s="17" t="n">
        <v>40301524</v>
      </c>
      <c r="B3079" s="17" t="s">
        <v>3091</v>
      </c>
      <c r="C3079" s="23" t="n">
        <v>0.04</v>
      </c>
      <c r="D3079" s="23" t="s">
        <v>133</v>
      </c>
      <c r="E3079" s="19" t="n">
        <v>1.053</v>
      </c>
      <c r="F3079" s="21"/>
      <c r="G3079" s="21"/>
      <c r="H3079" s="21"/>
      <c r="I3079" s="21"/>
      <c r="J3079" s="21"/>
      <c r="K3079" s="22" t="n">
        <f aca="false">INDEX('Porte Honorário'!B:D,MATCH(TabJud!D3079,'Porte Honorário'!A:A,0),2)</f>
        <v>13</v>
      </c>
      <c r="L3079" s="22" t="n">
        <f aca="false">ROUND(C3079*K3079,2)</f>
        <v>0.52</v>
      </c>
      <c r="M3079" s="22" t="n">
        <f aca="false">IF(E3079&gt;0,ROUND(E3079*'UCO e Filme'!$A$5,2),0)</f>
        <v>15.73</v>
      </c>
      <c r="N3079" s="22" t="n">
        <f aca="false">IF(I3079&gt;0,ROUND(I3079*'UCO e Filme'!$A$11,2),0)</f>
        <v>0</v>
      </c>
      <c r="O3079" s="22" t="n">
        <f aca="false">ROUND(L3079+M3079+N3079,2)</f>
        <v>16.25</v>
      </c>
      <c r="P3079" s="36"/>
      <c r="Q3079" s="36"/>
    </row>
    <row r="3080" customFormat="false" ht="11.25" hidden="false" customHeight="true" outlineLevel="0" collapsed="false">
      <c r="A3080" s="17" t="n">
        <v>40301532</v>
      </c>
      <c r="B3080" s="17" t="s">
        <v>3092</v>
      </c>
      <c r="C3080" s="23" t="n">
        <v>0.04</v>
      </c>
      <c r="D3080" s="23" t="s">
        <v>133</v>
      </c>
      <c r="E3080" s="19" t="n">
        <v>1.053</v>
      </c>
      <c r="F3080" s="21"/>
      <c r="G3080" s="21"/>
      <c r="H3080" s="21"/>
      <c r="I3080" s="21"/>
      <c r="J3080" s="21"/>
      <c r="K3080" s="22" t="n">
        <f aca="false">INDEX('Porte Honorário'!B:D,MATCH(TabJud!D3080,'Porte Honorário'!A:A,0),2)</f>
        <v>13</v>
      </c>
      <c r="L3080" s="22" t="n">
        <f aca="false">ROUND(C3080*K3080,2)</f>
        <v>0.52</v>
      </c>
      <c r="M3080" s="22" t="n">
        <f aca="false">IF(E3080&gt;0,ROUND(E3080*'UCO e Filme'!$A$5,2),0)</f>
        <v>15.73</v>
      </c>
      <c r="N3080" s="22" t="n">
        <f aca="false">IF(I3080&gt;0,ROUND(I3080*'UCO e Filme'!$A$11,2),0)</f>
        <v>0</v>
      </c>
      <c r="O3080" s="22" t="n">
        <f aca="false">ROUND(L3080+M3080+N3080,2)</f>
        <v>16.25</v>
      </c>
      <c r="P3080" s="36"/>
      <c r="Q3080" s="36"/>
    </row>
    <row r="3081" customFormat="false" ht="11.25" hidden="false" customHeight="true" outlineLevel="0" collapsed="false">
      <c r="A3081" s="17" t="n">
        <v>40301540</v>
      </c>
      <c r="B3081" s="17" t="s">
        <v>3093</v>
      </c>
      <c r="C3081" s="23" t="n">
        <v>0.1</v>
      </c>
      <c r="D3081" s="23" t="s">
        <v>133</v>
      </c>
      <c r="E3081" s="19" t="n">
        <v>3.267</v>
      </c>
      <c r="F3081" s="21"/>
      <c r="G3081" s="21"/>
      <c r="H3081" s="21"/>
      <c r="I3081" s="21"/>
      <c r="J3081" s="21"/>
      <c r="K3081" s="22" t="n">
        <f aca="false">INDEX('Porte Honorário'!B:D,MATCH(TabJud!D3081,'Porte Honorário'!A:A,0),2)</f>
        <v>13</v>
      </c>
      <c r="L3081" s="22" t="n">
        <f aca="false">ROUND(C3081*K3081,2)</f>
        <v>1.3</v>
      </c>
      <c r="M3081" s="22" t="n">
        <f aca="false">IF(E3081&gt;0,ROUND(E3081*'UCO e Filme'!$A$5,2),0)</f>
        <v>48.81</v>
      </c>
      <c r="N3081" s="22" t="n">
        <f aca="false">IF(I3081&gt;0,ROUND(I3081*'UCO e Filme'!$A$11,2),0)</f>
        <v>0</v>
      </c>
      <c r="O3081" s="22" t="n">
        <f aca="false">ROUND(L3081+M3081+N3081,2)</f>
        <v>50.11</v>
      </c>
      <c r="P3081" s="36"/>
      <c r="Q3081" s="36"/>
    </row>
    <row r="3082" customFormat="false" ht="11.25" hidden="false" customHeight="true" outlineLevel="0" collapsed="false">
      <c r="A3082" s="17" t="n">
        <v>40301559</v>
      </c>
      <c r="B3082" s="17" t="s">
        <v>3094</v>
      </c>
      <c r="C3082" s="23" t="n">
        <v>0.01</v>
      </c>
      <c r="D3082" s="23" t="s">
        <v>133</v>
      </c>
      <c r="E3082" s="19" t="n">
        <v>0.387</v>
      </c>
      <c r="F3082" s="21"/>
      <c r="G3082" s="21"/>
      <c r="H3082" s="21"/>
      <c r="I3082" s="21"/>
      <c r="J3082" s="21"/>
      <c r="K3082" s="22" t="n">
        <f aca="false">INDEX('Porte Honorário'!B:D,MATCH(TabJud!D3082,'Porte Honorário'!A:A,0),2)</f>
        <v>13</v>
      </c>
      <c r="L3082" s="22" t="n">
        <f aca="false">ROUND(C3082*K3082,2)</f>
        <v>0.13</v>
      </c>
      <c r="M3082" s="22" t="n">
        <f aca="false">IF(E3082&gt;0,ROUND(E3082*'UCO e Filme'!$A$5,2),0)</f>
        <v>5.78</v>
      </c>
      <c r="N3082" s="22" t="n">
        <f aca="false">IF(I3082&gt;0,ROUND(I3082*'UCO e Filme'!$A$11,2),0)</f>
        <v>0</v>
      </c>
      <c r="O3082" s="22" t="n">
        <f aca="false">ROUND(L3082+M3082+N3082,2)</f>
        <v>5.91</v>
      </c>
      <c r="P3082" s="36"/>
      <c r="Q3082" s="36"/>
    </row>
    <row r="3083" customFormat="false" ht="11.25" hidden="false" customHeight="true" outlineLevel="0" collapsed="false">
      <c r="A3083" s="17" t="n">
        <v>40301567</v>
      </c>
      <c r="B3083" s="17" t="s">
        <v>3095</v>
      </c>
      <c r="C3083" s="23" t="n">
        <v>0.1</v>
      </c>
      <c r="D3083" s="23" t="s">
        <v>133</v>
      </c>
      <c r="E3083" s="19" t="n">
        <v>3.267</v>
      </c>
      <c r="F3083" s="21"/>
      <c r="G3083" s="21"/>
      <c r="H3083" s="21"/>
      <c r="I3083" s="21"/>
      <c r="J3083" s="21"/>
      <c r="K3083" s="22" t="n">
        <f aca="false">INDEX('Porte Honorário'!B:D,MATCH(TabJud!D3083,'Porte Honorário'!A:A,0),2)</f>
        <v>13</v>
      </c>
      <c r="L3083" s="22" t="n">
        <f aca="false">ROUND(C3083*K3083,2)</f>
        <v>1.3</v>
      </c>
      <c r="M3083" s="22" t="n">
        <f aca="false">IF(E3083&gt;0,ROUND(E3083*'UCO e Filme'!$A$5,2),0)</f>
        <v>48.81</v>
      </c>
      <c r="N3083" s="22" t="n">
        <f aca="false">IF(I3083&gt;0,ROUND(I3083*'UCO e Filme'!$A$11,2),0)</f>
        <v>0</v>
      </c>
      <c r="O3083" s="22" t="n">
        <f aca="false">ROUND(L3083+M3083+N3083,2)</f>
        <v>50.11</v>
      </c>
      <c r="P3083" s="36"/>
      <c r="Q3083" s="36"/>
    </row>
    <row r="3084" customFormat="false" ht="11.25" hidden="false" customHeight="true" outlineLevel="0" collapsed="false">
      <c r="A3084" s="17" t="n">
        <v>40301575</v>
      </c>
      <c r="B3084" s="17" t="s">
        <v>3096</v>
      </c>
      <c r="C3084" s="37" t="n">
        <v>0.75</v>
      </c>
      <c r="D3084" s="23" t="s">
        <v>133</v>
      </c>
      <c r="E3084" s="19" t="n">
        <v>11.178</v>
      </c>
      <c r="F3084" s="21"/>
      <c r="G3084" s="21"/>
      <c r="H3084" s="21"/>
      <c r="I3084" s="21"/>
      <c r="J3084" s="21"/>
      <c r="K3084" s="22" t="n">
        <f aca="false">INDEX('Porte Honorário'!B:D,MATCH(TabJud!D3084,'Porte Honorário'!A:A,0),2)</f>
        <v>13</v>
      </c>
      <c r="L3084" s="22" t="n">
        <f aca="false">ROUND(C3084*K3084,2)</f>
        <v>9.75</v>
      </c>
      <c r="M3084" s="22" t="n">
        <f aca="false">IF(E3084&gt;0,ROUND(E3084*'UCO e Filme'!$A$5,2),0)</f>
        <v>167</v>
      </c>
      <c r="N3084" s="22" t="n">
        <f aca="false">IF(I3084&gt;0,ROUND(I3084*'UCO e Filme'!$A$11,2),0)</f>
        <v>0</v>
      </c>
      <c r="O3084" s="22" t="n">
        <f aca="false">ROUND(L3084+M3084+N3084,2)</f>
        <v>176.75</v>
      </c>
      <c r="P3084" s="36"/>
      <c r="Q3084" s="36"/>
    </row>
    <row r="3085" customFormat="false" ht="11.25" hidden="false" customHeight="true" outlineLevel="0" collapsed="false">
      <c r="A3085" s="17" t="n">
        <v>40301583</v>
      </c>
      <c r="B3085" s="17" t="s">
        <v>3097</v>
      </c>
      <c r="C3085" s="23" t="n">
        <v>0.01</v>
      </c>
      <c r="D3085" s="23" t="s">
        <v>133</v>
      </c>
      <c r="E3085" s="19" t="n">
        <v>0.54</v>
      </c>
      <c r="F3085" s="21"/>
      <c r="G3085" s="21"/>
      <c r="H3085" s="21"/>
      <c r="I3085" s="21"/>
      <c r="J3085" s="21"/>
      <c r="K3085" s="22" t="n">
        <f aca="false">INDEX('Porte Honorário'!B:D,MATCH(TabJud!D3085,'Porte Honorário'!A:A,0),2)</f>
        <v>13</v>
      </c>
      <c r="L3085" s="22" t="n">
        <f aca="false">ROUND(C3085*K3085,2)</f>
        <v>0.13</v>
      </c>
      <c r="M3085" s="22" t="n">
        <f aca="false">IF(E3085&gt;0,ROUND(E3085*'UCO e Filme'!$A$5,2),0)</f>
        <v>8.07</v>
      </c>
      <c r="N3085" s="22" t="n">
        <f aca="false">IF(I3085&gt;0,ROUND(I3085*'UCO e Filme'!$A$11,2),0)</f>
        <v>0</v>
      </c>
      <c r="O3085" s="22" t="n">
        <f aca="false">ROUND(L3085+M3085+N3085,2)</f>
        <v>8.2</v>
      </c>
      <c r="P3085" s="36"/>
      <c r="Q3085" s="36"/>
    </row>
    <row r="3086" customFormat="false" ht="11.25" hidden="false" customHeight="true" outlineLevel="0" collapsed="false">
      <c r="A3086" s="17" t="n">
        <v>40301591</v>
      </c>
      <c r="B3086" s="17" t="s">
        <v>3098</v>
      </c>
      <c r="C3086" s="23" t="n">
        <v>0.01</v>
      </c>
      <c r="D3086" s="23" t="s">
        <v>133</v>
      </c>
      <c r="E3086" s="19" t="n">
        <v>0.72</v>
      </c>
      <c r="F3086" s="21"/>
      <c r="G3086" s="21"/>
      <c r="H3086" s="21"/>
      <c r="I3086" s="21"/>
      <c r="J3086" s="21"/>
      <c r="K3086" s="22" t="n">
        <f aca="false">INDEX('Porte Honorário'!B:D,MATCH(TabJud!D3086,'Porte Honorário'!A:A,0),2)</f>
        <v>13</v>
      </c>
      <c r="L3086" s="22" t="n">
        <f aca="false">ROUND(C3086*K3086,2)</f>
        <v>0.13</v>
      </c>
      <c r="M3086" s="22" t="n">
        <f aca="false">IF(E3086&gt;0,ROUND(E3086*'UCO e Filme'!$A$5,2),0)</f>
        <v>10.76</v>
      </c>
      <c r="N3086" s="22" t="n">
        <f aca="false">IF(I3086&gt;0,ROUND(I3086*'UCO e Filme'!$A$11,2),0)</f>
        <v>0</v>
      </c>
      <c r="O3086" s="22" t="n">
        <f aca="false">ROUND(L3086+M3086+N3086,2)</f>
        <v>10.89</v>
      </c>
      <c r="P3086" s="36"/>
      <c r="Q3086" s="36"/>
    </row>
    <row r="3087" customFormat="false" ht="11.25" hidden="false" customHeight="true" outlineLevel="0" collapsed="false">
      <c r="A3087" s="17" t="n">
        <v>40301605</v>
      </c>
      <c r="B3087" s="17" t="s">
        <v>3099</v>
      </c>
      <c r="C3087" s="23" t="n">
        <v>0.01</v>
      </c>
      <c r="D3087" s="23" t="s">
        <v>133</v>
      </c>
      <c r="E3087" s="19" t="n">
        <v>0.387</v>
      </c>
      <c r="F3087" s="21"/>
      <c r="G3087" s="21"/>
      <c r="H3087" s="21"/>
      <c r="I3087" s="21"/>
      <c r="J3087" s="21"/>
      <c r="K3087" s="22" t="n">
        <f aca="false">INDEX('Porte Honorário'!B:D,MATCH(TabJud!D3087,'Porte Honorário'!A:A,0),2)</f>
        <v>13</v>
      </c>
      <c r="L3087" s="22" t="n">
        <f aca="false">ROUND(C3087*K3087,2)</f>
        <v>0.13</v>
      </c>
      <c r="M3087" s="22" t="n">
        <f aca="false">IF(E3087&gt;0,ROUND(E3087*'UCO e Filme'!$A$5,2),0)</f>
        <v>5.78</v>
      </c>
      <c r="N3087" s="22" t="n">
        <f aca="false">IF(I3087&gt;0,ROUND(I3087*'UCO e Filme'!$A$11,2),0)</f>
        <v>0</v>
      </c>
      <c r="O3087" s="22" t="n">
        <f aca="false">ROUND(L3087+M3087+N3087,2)</f>
        <v>5.91</v>
      </c>
      <c r="P3087" s="36"/>
      <c r="Q3087" s="36"/>
    </row>
    <row r="3088" customFormat="false" ht="11.25" hidden="false" customHeight="true" outlineLevel="0" collapsed="false">
      <c r="A3088" s="17" t="n">
        <v>40301613</v>
      </c>
      <c r="B3088" s="17" t="s">
        <v>3100</v>
      </c>
      <c r="C3088" s="37" t="n">
        <v>0.75</v>
      </c>
      <c r="D3088" s="23" t="s">
        <v>133</v>
      </c>
      <c r="E3088" s="19" t="n">
        <v>3.7296</v>
      </c>
      <c r="F3088" s="21"/>
      <c r="G3088" s="21"/>
      <c r="H3088" s="21"/>
      <c r="I3088" s="21"/>
      <c r="J3088" s="21"/>
      <c r="K3088" s="22" t="n">
        <f aca="false">INDEX('Porte Honorário'!B:D,MATCH(TabJud!D3088,'Porte Honorário'!A:A,0),2)</f>
        <v>13</v>
      </c>
      <c r="L3088" s="22" t="n">
        <f aca="false">ROUND(C3088*K3088,2)</f>
        <v>9.75</v>
      </c>
      <c r="M3088" s="22" t="n">
        <f aca="false">IF(E3088&gt;0,ROUND(E3088*'UCO e Filme'!$A$5,2),0)</f>
        <v>55.72</v>
      </c>
      <c r="N3088" s="22" t="n">
        <f aca="false">IF(I3088&gt;0,ROUND(I3088*'UCO e Filme'!$A$11,2),0)</f>
        <v>0</v>
      </c>
      <c r="O3088" s="22" t="n">
        <f aca="false">ROUND(L3088+M3088+N3088,2)</f>
        <v>65.47</v>
      </c>
      <c r="P3088" s="36"/>
      <c r="Q3088" s="36"/>
    </row>
    <row r="3089" customFormat="false" ht="11.25" hidden="false" customHeight="true" outlineLevel="0" collapsed="false">
      <c r="A3089" s="17" t="n">
        <v>40301621</v>
      </c>
      <c r="B3089" s="17" t="s">
        <v>3101</v>
      </c>
      <c r="C3089" s="23" t="n">
        <v>0.01</v>
      </c>
      <c r="D3089" s="23" t="s">
        <v>133</v>
      </c>
      <c r="E3089" s="19" t="n">
        <v>0.72</v>
      </c>
      <c r="F3089" s="21"/>
      <c r="G3089" s="21"/>
      <c r="H3089" s="21"/>
      <c r="I3089" s="21"/>
      <c r="J3089" s="21"/>
      <c r="K3089" s="22" t="n">
        <f aca="false">INDEX('Porte Honorário'!B:D,MATCH(TabJud!D3089,'Porte Honorário'!A:A,0),2)</f>
        <v>13</v>
      </c>
      <c r="L3089" s="22" t="n">
        <f aca="false">ROUND(C3089*K3089,2)</f>
        <v>0.13</v>
      </c>
      <c r="M3089" s="22" t="n">
        <f aca="false">IF(E3089&gt;0,ROUND(E3089*'UCO e Filme'!$A$5,2),0)</f>
        <v>10.76</v>
      </c>
      <c r="N3089" s="22" t="n">
        <f aca="false">IF(I3089&gt;0,ROUND(I3089*'UCO e Filme'!$A$11,2),0)</f>
        <v>0</v>
      </c>
      <c r="O3089" s="22" t="n">
        <f aca="false">ROUND(L3089+M3089+N3089,2)</f>
        <v>10.89</v>
      </c>
      <c r="P3089" s="36"/>
      <c r="Q3089" s="36"/>
    </row>
    <row r="3090" customFormat="false" ht="11.25" hidden="false" customHeight="true" outlineLevel="0" collapsed="false">
      <c r="A3090" s="17" t="n">
        <v>40301630</v>
      </c>
      <c r="B3090" s="17" t="s">
        <v>3102</v>
      </c>
      <c r="C3090" s="23" t="n">
        <v>0.01</v>
      </c>
      <c r="D3090" s="23" t="s">
        <v>133</v>
      </c>
      <c r="E3090" s="19" t="n">
        <v>0.387</v>
      </c>
      <c r="F3090" s="21"/>
      <c r="G3090" s="21"/>
      <c r="H3090" s="21"/>
      <c r="I3090" s="21"/>
      <c r="J3090" s="21"/>
      <c r="K3090" s="22" t="n">
        <f aca="false">INDEX('Porte Honorário'!B:D,MATCH(TabJud!D3090,'Porte Honorário'!A:A,0),2)</f>
        <v>13</v>
      </c>
      <c r="L3090" s="22" t="n">
        <f aca="false">ROUND(C3090*K3090,2)</f>
        <v>0.13</v>
      </c>
      <c r="M3090" s="22" t="n">
        <f aca="false">IF(E3090&gt;0,ROUND(E3090*'UCO e Filme'!$A$5,2),0)</f>
        <v>5.78</v>
      </c>
      <c r="N3090" s="22" t="n">
        <f aca="false">IF(I3090&gt;0,ROUND(I3090*'UCO e Filme'!$A$11,2),0)</f>
        <v>0</v>
      </c>
      <c r="O3090" s="22" t="n">
        <f aca="false">ROUND(L3090+M3090+N3090,2)</f>
        <v>5.91</v>
      </c>
      <c r="P3090" s="36"/>
      <c r="Q3090" s="36"/>
    </row>
    <row r="3091" customFormat="false" ht="11.25" hidden="false" customHeight="true" outlineLevel="0" collapsed="false">
      <c r="A3091" s="17" t="n">
        <v>40301648</v>
      </c>
      <c r="B3091" s="17" t="s">
        <v>3103</v>
      </c>
      <c r="C3091" s="23" t="n">
        <v>0.04</v>
      </c>
      <c r="D3091" s="23" t="s">
        <v>133</v>
      </c>
      <c r="E3091" s="19" t="n">
        <v>1.053</v>
      </c>
      <c r="F3091" s="21"/>
      <c r="G3091" s="21"/>
      <c r="H3091" s="21"/>
      <c r="I3091" s="21"/>
      <c r="J3091" s="21"/>
      <c r="K3091" s="22" t="n">
        <f aca="false">INDEX('Porte Honorário'!B:D,MATCH(TabJud!D3091,'Porte Honorário'!A:A,0),2)</f>
        <v>13</v>
      </c>
      <c r="L3091" s="22" t="n">
        <f aca="false">ROUND(C3091*K3091,2)</f>
        <v>0.52</v>
      </c>
      <c r="M3091" s="22" t="n">
        <f aca="false">IF(E3091&gt;0,ROUND(E3091*'UCO e Filme'!$A$5,2),0)</f>
        <v>15.73</v>
      </c>
      <c r="N3091" s="22" t="n">
        <f aca="false">IF(I3091&gt;0,ROUND(I3091*'UCO e Filme'!$A$11,2),0)</f>
        <v>0</v>
      </c>
      <c r="O3091" s="22" t="n">
        <f aca="false">ROUND(L3091+M3091+N3091,2)</f>
        <v>16.25</v>
      </c>
      <c r="P3091" s="36"/>
      <c r="Q3091" s="36"/>
    </row>
    <row r="3092" customFormat="false" ht="11.25" hidden="false" customHeight="true" outlineLevel="0" collapsed="false">
      <c r="A3092" s="17" t="n">
        <v>40301656</v>
      </c>
      <c r="B3092" s="17" t="s">
        <v>3104</v>
      </c>
      <c r="C3092" s="23" t="n">
        <v>0.1</v>
      </c>
      <c r="D3092" s="23" t="s">
        <v>133</v>
      </c>
      <c r="E3092" s="19" t="n">
        <v>3.267</v>
      </c>
      <c r="F3092" s="21"/>
      <c r="G3092" s="21"/>
      <c r="H3092" s="21"/>
      <c r="I3092" s="21"/>
      <c r="J3092" s="21"/>
      <c r="K3092" s="22" t="n">
        <f aca="false">INDEX('Porte Honorário'!B:D,MATCH(TabJud!D3092,'Porte Honorário'!A:A,0),2)</f>
        <v>13</v>
      </c>
      <c r="L3092" s="22" t="n">
        <f aca="false">ROUND(C3092*K3092,2)</f>
        <v>1.3</v>
      </c>
      <c r="M3092" s="22" t="n">
        <f aca="false">IF(E3092&gt;0,ROUND(E3092*'UCO e Filme'!$A$5,2),0)</f>
        <v>48.81</v>
      </c>
      <c r="N3092" s="22" t="n">
        <f aca="false">IF(I3092&gt;0,ROUND(I3092*'UCO e Filme'!$A$11,2),0)</f>
        <v>0</v>
      </c>
      <c r="O3092" s="22" t="n">
        <f aca="false">ROUND(L3092+M3092+N3092,2)</f>
        <v>50.11</v>
      </c>
      <c r="P3092" s="36"/>
      <c r="Q3092" s="36"/>
    </row>
    <row r="3093" customFormat="false" ht="11.25" hidden="false" customHeight="true" outlineLevel="0" collapsed="false">
      <c r="A3093" s="17" t="n">
        <v>40301664</v>
      </c>
      <c r="B3093" s="17" t="s">
        <v>3105</v>
      </c>
      <c r="C3093" s="23" t="n">
        <v>0.1</v>
      </c>
      <c r="D3093" s="23" t="s">
        <v>133</v>
      </c>
      <c r="E3093" s="19" t="n">
        <v>2.097</v>
      </c>
      <c r="F3093" s="21"/>
      <c r="G3093" s="21"/>
      <c r="H3093" s="21"/>
      <c r="I3093" s="21"/>
      <c r="J3093" s="21"/>
      <c r="K3093" s="22" t="n">
        <f aca="false">INDEX('Porte Honorário'!B:D,MATCH(TabJud!D3093,'Porte Honorário'!A:A,0),2)</f>
        <v>13</v>
      </c>
      <c r="L3093" s="22" t="n">
        <f aca="false">ROUND(C3093*K3093,2)</f>
        <v>1.3</v>
      </c>
      <c r="M3093" s="22" t="n">
        <f aca="false">IF(E3093&gt;0,ROUND(E3093*'UCO e Filme'!$A$5,2),0)</f>
        <v>31.33</v>
      </c>
      <c r="N3093" s="22" t="n">
        <f aca="false">IF(I3093&gt;0,ROUND(I3093*'UCO e Filme'!$A$11,2),0)</f>
        <v>0</v>
      </c>
      <c r="O3093" s="22" t="n">
        <f aca="false">ROUND(L3093+M3093+N3093,2)</f>
        <v>32.63</v>
      </c>
      <c r="P3093" s="36"/>
      <c r="Q3093" s="36"/>
    </row>
    <row r="3094" customFormat="false" ht="11.25" hidden="false" customHeight="true" outlineLevel="0" collapsed="false">
      <c r="A3094" s="17" t="n">
        <v>40301672</v>
      </c>
      <c r="B3094" s="17" t="s">
        <v>3106</v>
      </c>
      <c r="C3094" s="37" t="n">
        <v>0.1</v>
      </c>
      <c r="D3094" s="23" t="s">
        <v>133</v>
      </c>
      <c r="E3094" s="19" t="n">
        <v>3.267</v>
      </c>
      <c r="F3094" s="21"/>
      <c r="G3094" s="21"/>
      <c r="H3094" s="21"/>
      <c r="I3094" s="21"/>
      <c r="J3094" s="21"/>
      <c r="K3094" s="22" t="n">
        <f aca="false">INDEX('Porte Honorário'!B:D,MATCH(TabJud!D3094,'Porte Honorário'!A:A,0),2)</f>
        <v>13</v>
      </c>
      <c r="L3094" s="22" t="n">
        <f aca="false">ROUND(C3094*K3094,2)</f>
        <v>1.3</v>
      </c>
      <c r="M3094" s="22" t="n">
        <f aca="false">IF(E3094&gt;0,ROUND(E3094*'UCO e Filme'!$A$5,2),0)</f>
        <v>48.81</v>
      </c>
      <c r="N3094" s="22" t="n">
        <f aca="false">IF(I3094&gt;0,ROUND(I3094*'UCO e Filme'!$A$11,2),0)</f>
        <v>0</v>
      </c>
      <c r="O3094" s="22" t="n">
        <f aca="false">ROUND(L3094+M3094+N3094,2)</f>
        <v>50.11</v>
      </c>
      <c r="P3094" s="36"/>
      <c r="Q3094" s="36"/>
    </row>
    <row r="3095" customFormat="false" ht="11.25" hidden="false" customHeight="true" outlineLevel="0" collapsed="false">
      <c r="A3095" s="17" t="n">
        <v>40301680</v>
      </c>
      <c r="B3095" s="17" t="s">
        <v>3107</v>
      </c>
      <c r="C3095" s="37" t="n">
        <v>0.1</v>
      </c>
      <c r="D3095" s="23" t="s">
        <v>133</v>
      </c>
      <c r="E3095" s="19" t="n">
        <v>1.764</v>
      </c>
      <c r="F3095" s="21"/>
      <c r="G3095" s="21"/>
      <c r="H3095" s="21"/>
      <c r="I3095" s="21"/>
      <c r="J3095" s="21"/>
      <c r="K3095" s="22" t="n">
        <f aca="false">INDEX('Porte Honorário'!B:D,MATCH(TabJud!D3095,'Porte Honorário'!A:A,0),2)</f>
        <v>13</v>
      </c>
      <c r="L3095" s="22" t="n">
        <f aca="false">ROUND(C3095*K3095,2)</f>
        <v>1.3</v>
      </c>
      <c r="M3095" s="22" t="n">
        <f aca="false">IF(E3095&gt;0,ROUND(E3095*'UCO e Filme'!$A$5,2),0)</f>
        <v>26.35</v>
      </c>
      <c r="N3095" s="22" t="n">
        <f aca="false">IF(I3095&gt;0,ROUND(I3095*'UCO e Filme'!$A$11,2),0)</f>
        <v>0</v>
      </c>
      <c r="O3095" s="22" t="n">
        <f aca="false">ROUND(L3095+M3095+N3095,2)</f>
        <v>27.65</v>
      </c>
      <c r="P3095" s="36"/>
      <c r="Q3095" s="36"/>
    </row>
    <row r="3096" customFormat="false" ht="11.25" hidden="false" customHeight="true" outlineLevel="0" collapsed="false">
      <c r="A3096" s="17" t="n">
        <v>40301699</v>
      </c>
      <c r="B3096" s="17" t="s">
        <v>3108</v>
      </c>
      <c r="C3096" s="23" t="n">
        <v>0.01</v>
      </c>
      <c r="D3096" s="23" t="s">
        <v>133</v>
      </c>
      <c r="E3096" s="19" t="n">
        <v>0.72</v>
      </c>
      <c r="F3096" s="21"/>
      <c r="G3096" s="21"/>
      <c r="H3096" s="21"/>
      <c r="I3096" s="21"/>
      <c r="J3096" s="21"/>
      <c r="K3096" s="22" t="n">
        <f aca="false">INDEX('Porte Honorário'!B:D,MATCH(TabJud!D3096,'Porte Honorário'!A:A,0),2)</f>
        <v>13</v>
      </c>
      <c r="L3096" s="22" t="n">
        <f aca="false">ROUND(C3096*K3096,2)</f>
        <v>0.13</v>
      </c>
      <c r="M3096" s="22" t="n">
        <f aca="false">IF(E3096&gt;0,ROUND(E3096*'UCO e Filme'!$A$5,2),0)</f>
        <v>10.76</v>
      </c>
      <c r="N3096" s="22" t="n">
        <f aca="false">IF(I3096&gt;0,ROUND(I3096*'UCO e Filme'!$A$11,2),0)</f>
        <v>0</v>
      </c>
      <c r="O3096" s="22" t="n">
        <f aca="false">ROUND(L3096+M3096+N3096,2)</f>
        <v>10.89</v>
      </c>
      <c r="P3096" s="36"/>
      <c r="Q3096" s="36"/>
    </row>
    <row r="3097" customFormat="false" ht="11.25" hidden="false" customHeight="true" outlineLevel="0" collapsed="false">
      <c r="A3097" s="17" t="n">
        <v>40301702</v>
      </c>
      <c r="B3097" s="17" t="s">
        <v>3109</v>
      </c>
      <c r="C3097" s="23" t="n">
        <v>0.01</v>
      </c>
      <c r="D3097" s="23" t="s">
        <v>133</v>
      </c>
      <c r="E3097" s="19" t="n">
        <v>0.72</v>
      </c>
      <c r="F3097" s="21"/>
      <c r="G3097" s="21"/>
      <c r="H3097" s="21"/>
      <c r="I3097" s="21"/>
      <c r="J3097" s="21"/>
      <c r="K3097" s="22" t="n">
        <f aca="false">INDEX('Porte Honorário'!B:D,MATCH(TabJud!D3097,'Porte Honorário'!A:A,0),2)</f>
        <v>13</v>
      </c>
      <c r="L3097" s="22" t="n">
        <f aca="false">ROUND(C3097*K3097,2)</f>
        <v>0.13</v>
      </c>
      <c r="M3097" s="22" t="n">
        <f aca="false">IF(E3097&gt;0,ROUND(E3097*'UCO e Filme'!$A$5,2),0)</f>
        <v>10.76</v>
      </c>
      <c r="N3097" s="22" t="n">
        <f aca="false">IF(I3097&gt;0,ROUND(I3097*'UCO e Filme'!$A$11,2),0)</f>
        <v>0</v>
      </c>
      <c r="O3097" s="22" t="n">
        <f aca="false">ROUND(L3097+M3097+N3097,2)</f>
        <v>10.89</v>
      </c>
      <c r="P3097" s="36"/>
      <c r="Q3097" s="36"/>
    </row>
    <row r="3098" customFormat="false" ht="11.25" hidden="false" customHeight="true" outlineLevel="0" collapsed="false">
      <c r="A3098" s="17" t="n">
        <v>40301710</v>
      </c>
      <c r="B3098" s="17" t="s">
        <v>3110</v>
      </c>
      <c r="C3098" s="23" t="n">
        <v>0.01</v>
      </c>
      <c r="D3098" s="23" t="s">
        <v>133</v>
      </c>
      <c r="E3098" s="19" t="n">
        <v>0.72</v>
      </c>
      <c r="F3098" s="21"/>
      <c r="G3098" s="21"/>
      <c r="H3098" s="21"/>
      <c r="I3098" s="21"/>
      <c r="J3098" s="21"/>
      <c r="K3098" s="22" t="n">
        <f aca="false">INDEX('Porte Honorário'!B:D,MATCH(TabJud!D3098,'Porte Honorário'!A:A,0),2)</f>
        <v>13</v>
      </c>
      <c r="L3098" s="22" t="n">
        <f aca="false">ROUND(C3098*K3098,2)</f>
        <v>0.13</v>
      </c>
      <c r="M3098" s="22" t="n">
        <f aca="false">IF(E3098&gt;0,ROUND(E3098*'UCO e Filme'!$A$5,2),0)</f>
        <v>10.76</v>
      </c>
      <c r="N3098" s="22" t="n">
        <f aca="false">IF(I3098&gt;0,ROUND(I3098*'UCO e Filme'!$A$11,2),0)</f>
        <v>0</v>
      </c>
      <c r="O3098" s="22" t="n">
        <f aca="false">ROUND(L3098+M3098+N3098,2)</f>
        <v>10.89</v>
      </c>
      <c r="P3098" s="36"/>
      <c r="Q3098" s="36"/>
    </row>
    <row r="3099" customFormat="false" ht="11.25" hidden="false" customHeight="true" outlineLevel="0" collapsed="false">
      <c r="A3099" s="17" t="n">
        <v>40301729</v>
      </c>
      <c r="B3099" s="17" t="s">
        <v>3111</v>
      </c>
      <c r="C3099" s="23" t="n">
        <v>0.01</v>
      </c>
      <c r="D3099" s="23" t="s">
        <v>133</v>
      </c>
      <c r="E3099" s="19" t="n">
        <v>0.72</v>
      </c>
      <c r="F3099" s="21"/>
      <c r="G3099" s="21"/>
      <c r="H3099" s="21"/>
      <c r="I3099" s="21"/>
      <c r="J3099" s="21"/>
      <c r="K3099" s="22" t="n">
        <f aca="false">INDEX('Porte Honorário'!B:D,MATCH(TabJud!D3099,'Porte Honorário'!A:A,0),2)</f>
        <v>13</v>
      </c>
      <c r="L3099" s="22" t="n">
        <f aca="false">ROUND(C3099*K3099,2)</f>
        <v>0.13</v>
      </c>
      <c r="M3099" s="22" t="n">
        <f aca="false">IF(E3099&gt;0,ROUND(E3099*'UCO e Filme'!$A$5,2),0)</f>
        <v>10.76</v>
      </c>
      <c r="N3099" s="22" t="n">
        <f aca="false">IF(I3099&gt;0,ROUND(I3099*'UCO e Filme'!$A$11,2),0)</f>
        <v>0</v>
      </c>
      <c r="O3099" s="22" t="n">
        <f aca="false">ROUND(L3099+M3099+N3099,2)</f>
        <v>10.89</v>
      </c>
      <c r="P3099" s="36"/>
      <c r="Q3099" s="36"/>
    </row>
    <row r="3100" customFormat="false" ht="11.25" hidden="false" customHeight="true" outlineLevel="0" collapsed="false">
      <c r="A3100" s="17" t="n">
        <v>40301737</v>
      </c>
      <c r="B3100" s="17" t="s">
        <v>3112</v>
      </c>
      <c r="C3100" s="23" t="n">
        <v>0.1</v>
      </c>
      <c r="D3100" s="23" t="s">
        <v>133</v>
      </c>
      <c r="E3100" s="19" t="n">
        <v>3.267</v>
      </c>
      <c r="F3100" s="21"/>
      <c r="G3100" s="21"/>
      <c r="H3100" s="21"/>
      <c r="I3100" s="21"/>
      <c r="J3100" s="21"/>
      <c r="K3100" s="22" t="n">
        <f aca="false">INDEX('Porte Honorário'!B:D,MATCH(TabJud!D3100,'Porte Honorário'!A:A,0),2)</f>
        <v>13</v>
      </c>
      <c r="L3100" s="22" t="n">
        <f aca="false">ROUND(C3100*K3100,2)</f>
        <v>1.3</v>
      </c>
      <c r="M3100" s="22" t="n">
        <f aca="false">IF(E3100&gt;0,ROUND(E3100*'UCO e Filme'!$A$5,2),0)</f>
        <v>48.81</v>
      </c>
      <c r="N3100" s="22" t="n">
        <f aca="false">IF(I3100&gt;0,ROUND(I3100*'UCO e Filme'!$A$11,2),0)</f>
        <v>0</v>
      </c>
      <c r="O3100" s="22" t="n">
        <f aca="false">ROUND(L3100+M3100+N3100,2)</f>
        <v>50.11</v>
      </c>
      <c r="P3100" s="36"/>
      <c r="Q3100" s="36"/>
    </row>
    <row r="3101" customFormat="false" ht="11.25" hidden="false" customHeight="true" outlineLevel="0" collapsed="false">
      <c r="A3101" s="17" t="n">
        <v>40301745</v>
      </c>
      <c r="B3101" s="17" t="s">
        <v>3113</v>
      </c>
      <c r="C3101" s="23" t="n">
        <v>0.1</v>
      </c>
      <c r="D3101" s="23" t="s">
        <v>133</v>
      </c>
      <c r="E3101" s="19" t="n">
        <v>3.267</v>
      </c>
      <c r="F3101" s="21"/>
      <c r="G3101" s="21"/>
      <c r="H3101" s="21"/>
      <c r="I3101" s="21"/>
      <c r="J3101" s="21"/>
      <c r="K3101" s="22" t="n">
        <f aca="false">INDEX('Porte Honorário'!B:D,MATCH(TabJud!D3101,'Porte Honorário'!A:A,0),2)</f>
        <v>13</v>
      </c>
      <c r="L3101" s="22" t="n">
        <f aca="false">ROUND(C3101*K3101,2)</f>
        <v>1.3</v>
      </c>
      <c r="M3101" s="22" t="n">
        <f aca="false">IF(E3101&gt;0,ROUND(E3101*'UCO e Filme'!$A$5,2),0)</f>
        <v>48.81</v>
      </c>
      <c r="N3101" s="22" t="n">
        <f aca="false">IF(I3101&gt;0,ROUND(I3101*'UCO e Filme'!$A$11,2),0)</f>
        <v>0</v>
      </c>
      <c r="O3101" s="22" t="n">
        <f aca="false">ROUND(L3101+M3101+N3101,2)</f>
        <v>50.11</v>
      </c>
      <c r="P3101" s="36"/>
      <c r="Q3101" s="36"/>
    </row>
    <row r="3102" customFormat="false" ht="11.25" hidden="false" customHeight="true" outlineLevel="0" collapsed="false">
      <c r="A3102" s="17" t="n">
        <v>40301753</v>
      </c>
      <c r="B3102" s="17" t="s">
        <v>3114</v>
      </c>
      <c r="C3102" s="37" t="n">
        <v>0.1</v>
      </c>
      <c r="D3102" s="23" t="s">
        <v>133</v>
      </c>
      <c r="E3102" s="19" t="n">
        <v>3.267</v>
      </c>
      <c r="F3102" s="21"/>
      <c r="G3102" s="21"/>
      <c r="H3102" s="21"/>
      <c r="I3102" s="21"/>
      <c r="J3102" s="21"/>
      <c r="K3102" s="22" t="n">
        <f aca="false">INDEX('Porte Honorário'!B:D,MATCH(TabJud!D3102,'Porte Honorário'!A:A,0),2)</f>
        <v>13</v>
      </c>
      <c r="L3102" s="22" t="n">
        <f aca="false">ROUND(C3102*K3102,2)</f>
        <v>1.3</v>
      </c>
      <c r="M3102" s="22" t="n">
        <f aca="false">IF(E3102&gt;0,ROUND(E3102*'UCO e Filme'!$A$5,2),0)</f>
        <v>48.81</v>
      </c>
      <c r="N3102" s="22" t="n">
        <f aca="false">IF(I3102&gt;0,ROUND(I3102*'UCO e Filme'!$A$11,2),0)</f>
        <v>0</v>
      </c>
      <c r="O3102" s="22" t="n">
        <f aca="false">ROUND(L3102+M3102+N3102,2)</f>
        <v>50.11</v>
      </c>
      <c r="P3102" s="36"/>
      <c r="Q3102" s="36"/>
    </row>
    <row r="3103" customFormat="false" ht="11.25" hidden="false" customHeight="true" outlineLevel="0" collapsed="false">
      <c r="A3103" s="17" t="n">
        <v>40301761</v>
      </c>
      <c r="B3103" s="17" t="s">
        <v>3115</v>
      </c>
      <c r="C3103" s="23" t="n">
        <v>0.1</v>
      </c>
      <c r="D3103" s="23" t="s">
        <v>133</v>
      </c>
      <c r="E3103" s="19" t="n">
        <v>1.764</v>
      </c>
      <c r="F3103" s="21"/>
      <c r="G3103" s="21"/>
      <c r="H3103" s="21"/>
      <c r="I3103" s="21"/>
      <c r="J3103" s="21"/>
      <c r="K3103" s="22" t="n">
        <f aca="false">INDEX('Porte Honorário'!B:D,MATCH(TabJud!D3103,'Porte Honorário'!A:A,0),2)</f>
        <v>13</v>
      </c>
      <c r="L3103" s="22" t="n">
        <f aca="false">ROUND(C3103*K3103,2)</f>
        <v>1.3</v>
      </c>
      <c r="M3103" s="22" t="n">
        <f aca="false">IF(E3103&gt;0,ROUND(E3103*'UCO e Filme'!$A$5,2),0)</f>
        <v>26.35</v>
      </c>
      <c r="N3103" s="22" t="n">
        <f aca="false">IF(I3103&gt;0,ROUND(I3103*'UCO e Filme'!$A$11,2),0)</f>
        <v>0</v>
      </c>
      <c r="O3103" s="22" t="n">
        <f aca="false">ROUND(L3103+M3103+N3103,2)</f>
        <v>27.65</v>
      </c>
      <c r="P3103" s="36"/>
      <c r="Q3103" s="36"/>
    </row>
    <row r="3104" customFormat="false" ht="11.25" hidden="false" customHeight="true" outlineLevel="0" collapsed="false">
      <c r="A3104" s="17" t="n">
        <v>40301770</v>
      </c>
      <c r="B3104" s="17" t="s">
        <v>3116</v>
      </c>
      <c r="C3104" s="37" t="n">
        <v>0.1</v>
      </c>
      <c r="D3104" s="23" t="s">
        <v>133</v>
      </c>
      <c r="E3104" s="19" t="n">
        <v>1.764</v>
      </c>
      <c r="F3104" s="21"/>
      <c r="G3104" s="21"/>
      <c r="H3104" s="21"/>
      <c r="I3104" s="21"/>
      <c r="J3104" s="21"/>
      <c r="K3104" s="22" t="n">
        <f aca="false">INDEX('Porte Honorário'!B:D,MATCH(TabJud!D3104,'Porte Honorário'!A:A,0),2)</f>
        <v>13</v>
      </c>
      <c r="L3104" s="22" t="n">
        <f aca="false">ROUND(C3104*K3104,2)</f>
        <v>1.3</v>
      </c>
      <c r="M3104" s="22" t="n">
        <f aca="false">IF(E3104&gt;0,ROUND(E3104*'UCO e Filme'!$A$5,2),0)</f>
        <v>26.35</v>
      </c>
      <c r="N3104" s="22" t="n">
        <f aca="false">IF(I3104&gt;0,ROUND(I3104*'UCO e Filme'!$A$11,2),0)</f>
        <v>0</v>
      </c>
      <c r="O3104" s="22" t="n">
        <f aca="false">ROUND(L3104+M3104+N3104,2)</f>
        <v>27.65</v>
      </c>
      <c r="P3104" s="36"/>
      <c r="Q3104" s="36"/>
    </row>
    <row r="3105" customFormat="false" ht="11.25" hidden="false" customHeight="true" outlineLevel="0" collapsed="false">
      <c r="A3105" s="17" t="n">
        <v>40301788</v>
      </c>
      <c r="B3105" s="17" t="s">
        <v>3117</v>
      </c>
      <c r="C3105" s="37" t="n">
        <v>0.1</v>
      </c>
      <c r="D3105" s="23" t="s">
        <v>133</v>
      </c>
      <c r="E3105" s="19" t="n">
        <v>1.764</v>
      </c>
      <c r="F3105" s="21"/>
      <c r="G3105" s="21"/>
      <c r="H3105" s="21"/>
      <c r="I3105" s="21"/>
      <c r="J3105" s="21"/>
      <c r="K3105" s="22" t="n">
        <f aca="false">INDEX('Porte Honorário'!B:D,MATCH(TabJud!D3105,'Porte Honorário'!A:A,0),2)</f>
        <v>13</v>
      </c>
      <c r="L3105" s="22" t="n">
        <f aca="false">ROUND(C3105*K3105,2)</f>
        <v>1.3</v>
      </c>
      <c r="M3105" s="22" t="n">
        <f aca="false">IF(E3105&gt;0,ROUND(E3105*'UCO e Filme'!$A$5,2),0)</f>
        <v>26.35</v>
      </c>
      <c r="N3105" s="22" t="n">
        <f aca="false">IF(I3105&gt;0,ROUND(I3105*'UCO e Filme'!$A$11,2),0)</f>
        <v>0</v>
      </c>
      <c r="O3105" s="22" t="n">
        <f aca="false">ROUND(L3105+M3105+N3105,2)</f>
        <v>27.65</v>
      </c>
      <c r="P3105" s="36"/>
      <c r="Q3105" s="36"/>
    </row>
    <row r="3106" customFormat="false" ht="11.25" hidden="false" customHeight="true" outlineLevel="0" collapsed="false">
      <c r="A3106" s="17" t="n">
        <v>40301796</v>
      </c>
      <c r="B3106" s="17" t="s">
        <v>3118</v>
      </c>
      <c r="C3106" s="23" t="n">
        <v>0.25</v>
      </c>
      <c r="D3106" s="23" t="s">
        <v>133</v>
      </c>
      <c r="E3106" s="19" t="n">
        <v>4.797</v>
      </c>
      <c r="F3106" s="21"/>
      <c r="G3106" s="21"/>
      <c r="H3106" s="21"/>
      <c r="I3106" s="21"/>
      <c r="J3106" s="21"/>
      <c r="K3106" s="22" t="n">
        <f aca="false">INDEX('Porte Honorário'!B:D,MATCH(TabJud!D3106,'Porte Honorário'!A:A,0),2)</f>
        <v>13</v>
      </c>
      <c r="L3106" s="22" t="n">
        <f aca="false">ROUND(C3106*K3106,2)</f>
        <v>3.25</v>
      </c>
      <c r="M3106" s="22" t="n">
        <f aca="false">IF(E3106&gt;0,ROUND(E3106*'UCO e Filme'!$A$5,2),0)</f>
        <v>71.67</v>
      </c>
      <c r="N3106" s="22" t="n">
        <f aca="false">IF(I3106&gt;0,ROUND(I3106*'UCO e Filme'!$A$11,2),0)</f>
        <v>0</v>
      </c>
      <c r="O3106" s="22" t="n">
        <f aca="false">ROUND(L3106+M3106+N3106,2)</f>
        <v>74.92</v>
      </c>
      <c r="P3106" s="36"/>
      <c r="Q3106" s="36"/>
    </row>
    <row r="3107" customFormat="false" ht="11.25" hidden="false" customHeight="true" outlineLevel="0" collapsed="false">
      <c r="A3107" s="17" t="n">
        <v>40301800</v>
      </c>
      <c r="B3107" s="17" t="s">
        <v>3119</v>
      </c>
      <c r="C3107" s="37" t="n">
        <v>0.1</v>
      </c>
      <c r="D3107" s="23" t="s">
        <v>133</v>
      </c>
      <c r="E3107" s="19" t="n">
        <v>3.267</v>
      </c>
      <c r="F3107" s="21"/>
      <c r="G3107" s="21"/>
      <c r="H3107" s="21"/>
      <c r="I3107" s="21"/>
      <c r="J3107" s="21"/>
      <c r="K3107" s="22" t="n">
        <f aca="false">INDEX('Porte Honorário'!B:D,MATCH(TabJud!D3107,'Porte Honorário'!A:A,0),2)</f>
        <v>13</v>
      </c>
      <c r="L3107" s="22" t="n">
        <f aca="false">ROUND(C3107*K3107,2)</f>
        <v>1.3</v>
      </c>
      <c r="M3107" s="22" t="n">
        <f aca="false">IF(E3107&gt;0,ROUND(E3107*'UCO e Filme'!$A$5,2),0)</f>
        <v>48.81</v>
      </c>
      <c r="N3107" s="22" t="n">
        <f aca="false">IF(I3107&gt;0,ROUND(I3107*'UCO e Filme'!$A$11,2),0)</f>
        <v>0</v>
      </c>
      <c r="O3107" s="22" t="n">
        <f aca="false">ROUND(L3107+M3107+N3107,2)</f>
        <v>50.11</v>
      </c>
      <c r="P3107" s="36"/>
      <c r="Q3107" s="36"/>
    </row>
    <row r="3108" customFormat="false" ht="11.25" hidden="false" customHeight="true" outlineLevel="0" collapsed="false">
      <c r="A3108" s="17" t="n">
        <v>40301818</v>
      </c>
      <c r="B3108" s="17" t="s">
        <v>3120</v>
      </c>
      <c r="C3108" s="23" t="n">
        <v>0.01</v>
      </c>
      <c r="D3108" s="23" t="s">
        <v>133</v>
      </c>
      <c r="E3108" s="19" t="n">
        <v>1.053</v>
      </c>
      <c r="F3108" s="21"/>
      <c r="G3108" s="21"/>
      <c r="H3108" s="21"/>
      <c r="I3108" s="21"/>
      <c r="J3108" s="21"/>
      <c r="K3108" s="22" t="n">
        <f aca="false">INDEX('Porte Honorário'!B:D,MATCH(TabJud!D3108,'Porte Honorário'!A:A,0),2)</f>
        <v>13</v>
      </c>
      <c r="L3108" s="22" t="n">
        <f aca="false">ROUND(C3108*K3108,2)</f>
        <v>0.13</v>
      </c>
      <c r="M3108" s="22" t="n">
        <f aca="false">IF(E3108&gt;0,ROUND(E3108*'UCO e Filme'!$A$5,2),0)</f>
        <v>15.73</v>
      </c>
      <c r="N3108" s="22" t="n">
        <f aca="false">IF(I3108&gt;0,ROUND(I3108*'UCO e Filme'!$A$11,2),0)</f>
        <v>0</v>
      </c>
      <c r="O3108" s="22" t="n">
        <f aca="false">ROUND(L3108+M3108+N3108,2)</f>
        <v>15.86</v>
      </c>
      <c r="P3108" s="36"/>
      <c r="Q3108" s="36"/>
    </row>
    <row r="3109" customFormat="false" ht="11.25" hidden="false" customHeight="true" outlineLevel="0" collapsed="false">
      <c r="A3109" s="17" t="n">
        <v>40301826</v>
      </c>
      <c r="B3109" s="17" t="s">
        <v>3121</v>
      </c>
      <c r="C3109" s="37" t="n">
        <v>0.1</v>
      </c>
      <c r="D3109" s="23" t="s">
        <v>133</v>
      </c>
      <c r="E3109" s="19" t="n">
        <v>3.267</v>
      </c>
      <c r="F3109" s="21"/>
      <c r="G3109" s="21"/>
      <c r="H3109" s="21"/>
      <c r="I3109" s="21"/>
      <c r="J3109" s="21"/>
      <c r="K3109" s="22" t="n">
        <f aca="false">INDEX('Porte Honorário'!B:D,MATCH(TabJud!D3109,'Porte Honorário'!A:A,0),2)</f>
        <v>13</v>
      </c>
      <c r="L3109" s="22" t="n">
        <f aca="false">ROUND(C3109*K3109,2)</f>
        <v>1.3</v>
      </c>
      <c r="M3109" s="22" t="n">
        <f aca="false">IF(E3109&gt;0,ROUND(E3109*'UCO e Filme'!$A$5,2),0)</f>
        <v>48.81</v>
      </c>
      <c r="N3109" s="22" t="n">
        <f aca="false">IF(I3109&gt;0,ROUND(I3109*'UCO e Filme'!$A$11,2),0)</f>
        <v>0</v>
      </c>
      <c r="O3109" s="22" t="n">
        <f aca="false">ROUND(L3109+M3109+N3109,2)</f>
        <v>50.11</v>
      </c>
      <c r="P3109" s="36"/>
      <c r="Q3109" s="36"/>
    </row>
    <row r="3110" customFormat="false" ht="11.25" hidden="false" customHeight="true" outlineLevel="0" collapsed="false">
      <c r="A3110" s="17" t="n">
        <v>40301834</v>
      </c>
      <c r="B3110" s="17" t="s">
        <v>3122</v>
      </c>
      <c r="C3110" s="23" t="n">
        <v>0.1</v>
      </c>
      <c r="D3110" s="23" t="s">
        <v>133</v>
      </c>
      <c r="E3110" s="19" t="n">
        <v>3.267</v>
      </c>
      <c r="F3110" s="21"/>
      <c r="G3110" s="21"/>
      <c r="H3110" s="21"/>
      <c r="I3110" s="21"/>
      <c r="J3110" s="21"/>
      <c r="K3110" s="22" t="n">
        <f aca="false">INDEX('Porte Honorário'!B:D,MATCH(TabJud!D3110,'Porte Honorário'!A:A,0),2)</f>
        <v>13</v>
      </c>
      <c r="L3110" s="22" t="n">
        <f aca="false">ROUND(C3110*K3110,2)</f>
        <v>1.3</v>
      </c>
      <c r="M3110" s="22" t="n">
        <f aca="false">IF(E3110&gt;0,ROUND(E3110*'UCO e Filme'!$A$5,2),0)</f>
        <v>48.81</v>
      </c>
      <c r="N3110" s="22" t="n">
        <f aca="false">IF(I3110&gt;0,ROUND(I3110*'UCO e Filme'!$A$11,2),0)</f>
        <v>0</v>
      </c>
      <c r="O3110" s="22" t="n">
        <f aca="false">ROUND(L3110+M3110+N3110,2)</f>
        <v>50.11</v>
      </c>
      <c r="P3110" s="36"/>
      <c r="Q3110" s="36"/>
    </row>
    <row r="3111" customFormat="false" ht="11.25" hidden="false" customHeight="true" outlineLevel="0" collapsed="false">
      <c r="A3111" s="17" t="n">
        <v>40301842</v>
      </c>
      <c r="B3111" s="17" t="s">
        <v>3123</v>
      </c>
      <c r="C3111" s="23" t="n">
        <v>0.01</v>
      </c>
      <c r="D3111" s="23" t="s">
        <v>133</v>
      </c>
      <c r="E3111" s="19" t="n">
        <v>0.54</v>
      </c>
      <c r="F3111" s="21"/>
      <c r="G3111" s="21"/>
      <c r="H3111" s="21"/>
      <c r="I3111" s="21"/>
      <c r="J3111" s="21"/>
      <c r="K3111" s="22" t="n">
        <f aca="false">INDEX('Porte Honorário'!B:D,MATCH(TabJud!D3111,'Porte Honorário'!A:A,0),2)</f>
        <v>13</v>
      </c>
      <c r="L3111" s="22" t="n">
        <f aca="false">ROUND(C3111*K3111,2)</f>
        <v>0.13</v>
      </c>
      <c r="M3111" s="22" t="n">
        <f aca="false">IF(E3111&gt;0,ROUND(E3111*'UCO e Filme'!$A$5,2),0)</f>
        <v>8.07</v>
      </c>
      <c r="N3111" s="22" t="n">
        <f aca="false">IF(I3111&gt;0,ROUND(I3111*'UCO e Filme'!$A$11,2),0)</f>
        <v>0</v>
      </c>
      <c r="O3111" s="22" t="n">
        <f aca="false">ROUND(L3111+M3111+N3111,2)</f>
        <v>8.2</v>
      </c>
      <c r="P3111" s="36"/>
      <c r="Q3111" s="36"/>
    </row>
    <row r="3112" customFormat="false" ht="11.25" hidden="false" customHeight="true" outlineLevel="0" collapsed="false">
      <c r="A3112" s="17" t="n">
        <v>40301850</v>
      </c>
      <c r="B3112" s="17" t="s">
        <v>3124</v>
      </c>
      <c r="C3112" s="23" t="n">
        <v>0.1</v>
      </c>
      <c r="D3112" s="23" t="s">
        <v>133</v>
      </c>
      <c r="E3112" s="19" t="n">
        <v>2.097</v>
      </c>
      <c r="F3112" s="21"/>
      <c r="G3112" s="21"/>
      <c r="H3112" s="21"/>
      <c r="I3112" s="21"/>
      <c r="J3112" s="21"/>
      <c r="K3112" s="22" t="n">
        <f aca="false">INDEX('Porte Honorário'!B:D,MATCH(TabJud!D3112,'Porte Honorário'!A:A,0),2)</f>
        <v>13</v>
      </c>
      <c r="L3112" s="22" t="n">
        <f aca="false">ROUND(C3112*K3112,2)</f>
        <v>1.3</v>
      </c>
      <c r="M3112" s="22" t="n">
        <f aca="false">IF(E3112&gt;0,ROUND(E3112*'UCO e Filme'!$A$5,2),0)</f>
        <v>31.33</v>
      </c>
      <c r="N3112" s="22" t="n">
        <f aca="false">IF(I3112&gt;0,ROUND(I3112*'UCO e Filme'!$A$11,2),0)</f>
        <v>0</v>
      </c>
      <c r="O3112" s="22" t="n">
        <f aca="false">ROUND(L3112+M3112+N3112,2)</f>
        <v>32.63</v>
      </c>
      <c r="P3112" s="36"/>
      <c r="Q3112" s="36"/>
    </row>
    <row r="3113" customFormat="false" ht="11.25" hidden="false" customHeight="true" outlineLevel="0" collapsed="false">
      <c r="A3113" s="17" t="n">
        <v>40301869</v>
      </c>
      <c r="B3113" s="17" t="s">
        <v>3125</v>
      </c>
      <c r="C3113" s="23" t="n">
        <v>0.01</v>
      </c>
      <c r="D3113" s="23" t="s">
        <v>133</v>
      </c>
      <c r="E3113" s="19" t="n">
        <v>0.72</v>
      </c>
      <c r="F3113" s="21"/>
      <c r="G3113" s="21"/>
      <c r="H3113" s="21"/>
      <c r="I3113" s="21"/>
      <c r="J3113" s="21"/>
      <c r="K3113" s="22" t="n">
        <f aca="false">INDEX('Porte Honorário'!B:D,MATCH(TabJud!D3113,'Porte Honorário'!A:A,0),2)</f>
        <v>13</v>
      </c>
      <c r="L3113" s="22" t="n">
        <f aca="false">ROUND(C3113*K3113,2)</f>
        <v>0.13</v>
      </c>
      <c r="M3113" s="22" t="n">
        <f aca="false">IF(E3113&gt;0,ROUND(E3113*'UCO e Filme'!$A$5,2),0)</f>
        <v>10.76</v>
      </c>
      <c r="N3113" s="22" t="n">
        <f aca="false">IF(I3113&gt;0,ROUND(I3113*'UCO e Filme'!$A$11,2),0)</f>
        <v>0</v>
      </c>
      <c r="O3113" s="22" t="n">
        <f aca="false">ROUND(L3113+M3113+N3113,2)</f>
        <v>10.89</v>
      </c>
      <c r="P3113" s="36"/>
      <c r="Q3113" s="36"/>
    </row>
    <row r="3114" customFormat="false" ht="11.25" hidden="false" customHeight="true" outlineLevel="0" collapsed="false">
      <c r="A3114" s="17" t="n">
        <v>40301877</v>
      </c>
      <c r="B3114" s="17" t="s">
        <v>3126</v>
      </c>
      <c r="C3114" s="23" t="n">
        <v>0.01</v>
      </c>
      <c r="D3114" s="23" t="s">
        <v>133</v>
      </c>
      <c r="E3114" s="19" t="n">
        <v>0.72</v>
      </c>
      <c r="F3114" s="21"/>
      <c r="G3114" s="21"/>
      <c r="H3114" s="21"/>
      <c r="I3114" s="21"/>
      <c r="J3114" s="21"/>
      <c r="K3114" s="22" t="n">
        <f aca="false">INDEX('Porte Honorário'!B:D,MATCH(TabJud!D3114,'Porte Honorário'!A:A,0),2)</f>
        <v>13</v>
      </c>
      <c r="L3114" s="22" t="n">
        <f aca="false">ROUND(C3114*K3114,2)</f>
        <v>0.13</v>
      </c>
      <c r="M3114" s="22" t="n">
        <f aca="false">IF(E3114&gt;0,ROUND(E3114*'UCO e Filme'!$A$5,2),0)</f>
        <v>10.76</v>
      </c>
      <c r="N3114" s="22" t="n">
        <f aca="false">IF(I3114&gt;0,ROUND(I3114*'UCO e Filme'!$A$11,2),0)</f>
        <v>0</v>
      </c>
      <c r="O3114" s="22" t="n">
        <f aca="false">ROUND(L3114+M3114+N3114,2)</f>
        <v>10.89</v>
      </c>
      <c r="P3114" s="36"/>
      <c r="Q3114" s="36"/>
    </row>
    <row r="3115" customFormat="false" ht="11.25" hidden="false" customHeight="true" outlineLevel="0" collapsed="false">
      <c r="A3115" s="17" t="n">
        <v>40301885</v>
      </c>
      <c r="B3115" s="17" t="s">
        <v>3127</v>
      </c>
      <c r="C3115" s="23" t="n">
        <v>0.01</v>
      </c>
      <c r="D3115" s="23" t="s">
        <v>133</v>
      </c>
      <c r="E3115" s="19" t="n">
        <v>0.72</v>
      </c>
      <c r="F3115" s="21"/>
      <c r="G3115" s="21"/>
      <c r="H3115" s="21"/>
      <c r="I3115" s="21"/>
      <c r="J3115" s="21"/>
      <c r="K3115" s="22" t="n">
        <f aca="false">INDEX('Porte Honorário'!B:D,MATCH(TabJud!D3115,'Porte Honorário'!A:A,0),2)</f>
        <v>13</v>
      </c>
      <c r="L3115" s="22" t="n">
        <f aca="false">ROUND(C3115*K3115,2)</f>
        <v>0.13</v>
      </c>
      <c r="M3115" s="22" t="n">
        <f aca="false">IF(E3115&gt;0,ROUND(E3115*'UCO e Filme'!$A$5,2),0)</f>
        <v>10.76</v>
      </c>
      <c r="N3115" s="22" t="n">
        <f aca="false">IF(I3115&gt;0,ROUND(I3115*'UCO e Filme'!$A$11,2),0)</f>
        <v>0</v>
      </c>
      <c r="O3115" s="22" t="n">
        <f aca="false">ROUND(L3115+M3115+N3115,2)</f>
        <v>10.89</v>
      </c>
      <c r="P3115" s="36"/>
      <c r="Q3115" s="36"/>
    </row>
    <row r="3116" customFormat="false" ht="11.25" hidden="false" customHeight="true" outlineLevel="0" collapsed="false">
      <c r="A3116" s="17" t="n">
        <v>40301893</v>
      </c>
      <c r="B3116" s="17" t="s">
        <v>3128</v>
      </c>
      <c r="C3116" s="37" t="n">
        <v>0.1</v>
      </c>
      <c r="D3116" s="23" t="s">
        <v>133</v>
      </c>
      <c r="E3116" s="19" t="n">
        <v>3.267</v>
      </c>
      <c r="F3116" s="21"/>
      <c r="G3116" s="21"/>
      <c r="H3116" s="21"/>
      <c r="I3116" s="21"/>
      <c r="J3116" s="21"/>
      <c r="K3116" s="22" t="n">
        <f aca="false">INDEX('Porte Honorário'!B:D,MATCH(TabJud!D3116,'Porte Honorário'!A:A,0),2)</f>
        <v>13</v>
      </c>
      <c r="L3116" s="22" t="n">
        <f aca="false">ROUND(C3116*K3116,2)</f>
        <v>1.3</v>
      </c>
      <c r="M3116" s="22" t="n">
        <f aca="false">IF(E3116&gt;0,ROUND(E3116*'UCO e Filme'!$A$5,2),0)</f>
        <v>48.81</v>
      </c>
      <c r="N3116" s="22" t="n">
        <f aca="false">IF(I3116&gt;0,ROUND(I3116*'UCO e Filme'!$A$11,2),0)</f>
        <v>0</v>
      </c>
      <c r="O3116" s="22" t="n">
        <f aca="false">ROUND(L3116+M3116+N3116,2)</f>
        <v>50.11</v>
      </c>
      <c r="P3116" s="36"/>
      <c r="Q3116" s="36"/>
    </row>
    <row r="3117" customFormat="false" ht="11.25" hidden="false" customHeight="true" outlineLevel="0" collapsed="false">
      <c r="A3117" s="17" t="n">
        <v>40301907</v>
      </c>
      <c r="B3117" s="17" t="s">
        <v>3129</v>
      </c>
      <c r="C3117" s="37" t="n">
        <v>0.1</v>
      </c>
      <c r="D3117" s="23" t="s">
        <v>133</v>
      </c>
      <c r="E3117" s="19" t="n">
        <v>3.267</v>
      </c>
      <c r="F3117" s="21"/>
      <c r="G3117" s="21"/>
      <c r="H3117" s="21"/>
      <c r="I3117" s="21"/>
      <c r="J3117" s="21"/>
      <c r="K3117" s="22" t="n">
        <f aca="false">INDEX('Porte Honorário'!B:D,MATCH(TabJud!D3117,'Porte Honorário'!A:A,0),2)</f>
        <v>13</v>
      </c>
      <c r="L3117" s="22" t="n">
        <f aca="false">ROUND(C3117*K3117,2)</f>
        <v>1.3</v>
      </c>
      <c r="M3117" s="22" t="n">
        <f aca="false">IF(E3117&gt;0,ROUND(E3117*'UCO e Filme'!$A$5,2),0)</f>
        <v>48.81</v>
      </c>
      <c r="N3117" s="22" t="n">
        <f aca="false">IF(I3117&gt;0,ROUND(I3117*'UCO e Filme'!$A$11,2),0)</f>
        <v>0</v>
      </c>
      <c r="O3117" s="22" t="n">
        <f aca="false">ROUND(L3117+M3117+N3117,2)</f>
        <v>50.11</v>
      </c>
      <c r="P3117" s="36"/>
      <c r="Q3117" s="36"/>
    </row>
    <row r="3118" customFormat="false" ht="11.25" hidden="false" customHeight="true" outlineLevel="0" collapsed="false">
      <c r="A3118" s="17" t="n">
        <v>40301915</v>
      </c>
      <c r="B3118" s="17" t="s">
        <v>3130</v>
      </c>
      <c r="C3118" s="23" t="n">
        <v>0.01</v>
      </c>
      <c r="D3118" s="23" t="s">
        <v>133</v>
      </c>
      <c r="E3118" s="19" t="n">
        <v>0.72</v>
      </c>
      <c r="F3118" s="21"/>
      <c r="G3118" s="21"/>
      <c r="H3118" s="21"/>
      <c r="I3118" s="21"/>
      <c r="J3118" s="21"/>
      <c r="K3118" s="22" t="n">
        <f aca="false">INDEX('Porte Honorário'!B:D,MATCH(TabJud!D3118,'Porte Honorário'!A:A,0),2)</f>
        <v>13</v>
      </c>
      <c r="L3118" s="22" t="n">
        <f aca="false">ROUND(C3118*K3118,2)</f>
        <v>0.13</v>
      </c>
      <c r="M3118" s="22" t="n">
        <f aca="false">IF(E3118&gt;0,ROUND(E3118*'UCO e Filme'!$A$5,2),0)</f>
        <v>10.76</v>
      </c>
      <c r="N3118" s="22" t="n">
        <f aca="false">IF(I3118&gt;0,ROUND(I3118*'UCO e Filme'!$A$11,2),0)</f>
        <v>0</v>
      </c>
      <c r="O3118" s="22" t="n">
        <f aca="false">ROUND(L3118+M3118+N3118,2)</f>
        <v>10.89</v>
      </c>
      <c r="P3118" s="36"/>
      <c r="Q3118" s="36"/>
    </row>
    <row r="3119" customFormat="false" ht="11.25" hidden="false" customHeight="true" outlineLevel="0" collapsed="false">
      <c r="A3119" s="17" t="n">
        <v>40301923</v>
      </c>
      <c r="B3119" s="17" t="s">
        <v>3131</v>
      </c>
      <c r="C3119" s="23" t="n">
        <v>0.01</v>
      </c>
      <c r="D3119" s="23" t="s">
        <v>133</v>
      </c>
      <c r="E3119" s="19" t="n">
        <v>0.54</v>
      </c>
      <c r="F3119" s="21"/>
      <c r="G3119" s="21"/>
      <c r="H3119" s="21"/>
      <c r="I3119" s="21"/>
      <c r="J3119" s="21"/>
      <c r="K3119" s="22" t="n">
        <f aca="false">INDEX('Porte Honorário'!B:D,MATCH(TabJud!D3119,'Porte Honorário'!A:A,0),2)</f>
        <v>13</v>
      </c>
      <c r="L3119" s="22" t="n">
        <f aca="false">ROUND(C3119*K3119,2)</f>
        <v>0.13</v>
      </c>
      <c r="M3119" s="22" t="n">
        <f aca="false">IF(E3119&gt;0,ROUND(E3119*'UCO e Filme'!$A$5,2),0)</f>
        <v>8.07</v>
      </c>
      <c r="N3119" s="22" t="n">
        <f aca="false">IF(I3119&gt;0,ROUND(I3119*'UCO e Filme'!$A$11,2),0)</f>
        <v>0</v>
      </c>
      <c r="O3119" s="22" t="n">
        <f aca="false">ROUND(L3119+M3119+N3119,2)</f>
        <v>8.2</v>
      </c>
      <c r="P3119" s="36"/>
      <c r="Q3119" s="36"/>
    </row>
    <row r="3120" customFormat="false" ht="11.25" hidden="false" customHeight="true" outlineLevel="0" collapsed="false">
      <c r="A3120" s="17" t="n">
        <v>40301931</v>
      </c>
      <c r="B3120" s="17" t="s">
        <v>3132</v>
      </c>
      <c r="C3120" s="23" t="n">
        <v>0.01</v>
      </c>
      <c r="D3120" s="23" t="s">
        <v>133</v>
      </c>
      <c r="E3120" s="19" t="n">
        <v>0.387</v>
      </c>
      <c r="F3120" s="21"/>
      <c r="G3120" s="21"/>
      <c r="H3120" s="21"/>
      <c r="I3120" s="21"/>
      <c r="J3120" s="21"/>
      <c r="K3120" s="22" t="n">
        <f aca="false">INDEX('Porte Honorário'!B:D,MATCH(TabJud!D3120,'Porte Honorário'!A:A,0),2)</f>
        <v>13</v>
      </c>
      <c r="L3120" s="22" t="n">
        <f aca="false">ROUND(C3120*K3120,2)</f>
        <v>0.13</v>
      </c>
      <c r="M3120" s="22" t="n">
        <f aca="false">IF(E3120&gt;0,ROUND(E3120*'UCO e Filme'!$A$5,2),0)</f>
        <v>5.78</v>
      </c>
      <c r="N3120" s="22" t="n">
        <f aca="false">IF(I3120&gt;0,ROUND(I3120*'UCO e Filme'!$A$11,2),0)</f>
        <v>0</v>
      </c>
      <c r="O3120" s="22" t="n">
        <f aca="false">ROUND(L3120+M3120+N3120,2)</f>
        <v>5.91</v>
      </c>
      <c r="P3120" s="36"/>
      <c r="Q3120" s="36"/>
    </row>
    <row r="3121" customFormat="false" ht="11.25" hidden="false" customHeight="true" outlineLevel="0" collapsed="false">
      <c r="A3121" s="17" t="n">
        <v>40301940</v>
      </c>
      <c r="B3121" s="17" t="s">
        <v>3133</v>
      </c>
      <c r="C3121" s="23" t="n">
        <v>0.01</v>
      </c>
      <c r="D3121" s="23" t="s">
        <v>133</v>
      </c>
      <c r="E3121" s="19" t="n">
        <v>0.72</v>
      </c>
      <c r="F3121" s="21"/>
      <c r="G3121" s="21"/>
      <c r="H3121" s="21"/>
      <c r="I3121" s="21"/>
      <c r="J3121" s="21"/>
      <c r="K3121" s="22" t="n">
        <f aca="false">INDEX('Porte Honorário'!B:D,MATCH(TabJud!D3121,'Porte Honorário'!A:A,0),2)</f>
        <v>13</v>
      </c>
      <c r="L3121" s="22" t="n">
        <f aca="false">ROUND(C3121*K3121,2)</f>
        <v>0.13</v>
      </c>
      <c r="M3121" s="22" t="n">
        <f aca="false">IF(E3121&gt;0,ROUND(E3121*'UCO e Filme'!$A$5,2),0)</f>
        <v>10.76</v>
      </c>
      <c r="N3121" s="22" t="n">
        <f aca="false">IF(I3121&gt;0,ROUND(I3121*'UCO e Filme'!$A$11,2),0)</f>
        <v>0</v>
      </c>
      <c r="O3121" s="22" t="n">
        <f aca="false">ROUND(L3121+M3121+N3121,2)</f>
        <v>10.89</v>
      </c>
      <c r="P3121" s="36"/>
      <c r="Q3121" s="36"/>
    </row>
    <row r="3122" customFormat="false" ht="11.25" hidden="false" customHeight="true" outlineLevel="0" collapsed="false">
      <c r="A3122" s="17" t="n">
        <v>40301958</v>
      </c>
      <c r="B3122" s="17" t="s">
        <v>3134</v>
      </c>
      <c r="C3122" s="23" t="n">
        <v>0.01</v>
      </c>
      <c r="D3122" s="23" t="s">
        <v>133</v>
      </c>
      <c r="E3122" s="19" t="n">
        <v>0.72</v>
      </c>
      <c r="F3122" s="21"/>
      <c r="G3122" s="21"/>
      <c r="H3122" s="21"/>
      <c r="I3122" s="21"/>
      <c r="J3122" s="21"/>
      <c r="K3122" s="22" t="n">
        <f aca="false">INDEX('Porte Honorário'!B:D,MATCH(TabJud!D3122,'Porte Honorário'!A:A,0),2)</f>
        <v>13</v>
      </c>
      <c r="L3122" s="22" t="n">
        <f aca="false">ROUND(C3122*K3122,2)</f>
        <v>0.13</v>
      </c>
      <c r="M3122" s="22" t="n">
        <f aca="false">IF(E3122&gt;0,ROUND(E3122*'UCO e Filme'!$A$5,2),0)</f>
        <v>10.76</v>
      </c>
      <c r="N3122" s="22" t="n">
        <f aca="false">IF(I3122&gt;0,ROUND(I3122*'UCO e Filme'!$A$11,2),0)</f>
        <v>0</v>
      </c>
      <c r="O3122" s="22" t="n">
        <f aca="false">ROUND(L3122+M3122+N3122,2)</f>
        <v>10.89</v>
      </c>
      <c r="P3122" s="36"/>
      <c r="Q3122" s="36"/>
    </row>
    <row r="3123" customFormat="false" ht="11.25" hidden="false" customHeight="true" outlineLevel="0" collapsed="false">
      <c r="A3123" s="17" t="n">
        <v>40301966</v>
      </c>
      <c r="B3123" s="17" t="s">
        <v>3135</v>
      </c>
      <c r="C3123" s="23" t="n">
        <v>0.01</v>
      </c>
      <c r="D3123" s="23" t="s">
        <v>133</v>
      </c>
      <c r="E3123" s="19" t="n">
        <v>0.72</v>
      </c>
      <c r="F3123" s="21"/>
      <c r="G3123" s="21"/>
      <c r="H3123" s="21"/>
      <c r="I3123" s="21"/>
      <c r="J3123" s="21"/>
      <c r="K3123" s="22" t="n">
        <f aca="false">INDEX('Porte Honorário'!B:D,MATCH(TabJud!D3123,'Porte Honorário'!A:A,0),2)</f>
        <v>13</v>
      </c>
      <c r="L3123" s="22" t="n">
        <f aca="false">ROUND(C3123*K3123,2)</f>
        <v>0.13</v>
      </c>
      <c r="M3123" s="22" t="n">
        <f aca="false">IF(E3123&gt;0,ROUND(E3123*'UCO e Filme'!$A$5,2),0)</f>
        <v>10.76</v>
      </c>
      <c r="N3123" s="22" t="n">
        <f aca="false">IF(I3123&gt;0,ROUND(I3123*'UCO e Filme'!$A$11,2),0)</f>
        <v>0</v>
      </c>
      <c r="O3123" s="22" t="n">
        <f aca="false">ROUND(L3123+M3123+N3123,2)</f>
        <v>10.89</v>
      </c>
      <c r="P3123" s="36"/>
      <c r="Q3123" s="36"/>
    </row>
    <row r="3124" customFormat="false" ht="11.25" hidden="false" customHeight="true" outlineLevel="0" collapsed="false">
      <c r="A3124" s="17" t="n">
        <v>40301974</v>
      </c>
      <c r="B3124" s="17" t="s">
        <v>3136</v>
      </c>
      <c r="C3124" s="23" t="n">
        <v>0.04</v>
      </c>
      <c r="D3124" s="23" t="s">
        <v>133</v>
      </c>
      <c r="E3124" s="19" t="n">
        <v>1.44</v>
      </c>
      <c r="F3124" s="21"/>
      <c r="G3124" s="21"/>
      <c r="H3124" s="21"/>
      <c r="I3124" s="21"/>
      <c r="J3124" s="21"/>
      <c r="K3124" s="22" t="n">
        <f aca="false">INDEX('Porte Honorário'!B:D,MATCH(TabJud!D3124,'Porte Honorário'!A:A,0),2)</f>
        <v>13</v>
      </c>
      <c r="L3124" s="22" t="n">
        <f aca="false">ROUND(C3124*K3124,2)</f>
        <v>0.52</v>
      </c>
      <c r="M3124" s="22" t="n">
        <f aca="false">IF(E3124&gt;0,ROUND(E3124*'UCO e Filme'!$A$5,2),0)</f>
        <v>21.51</v>
      </c>
      <c r="N3124" s="22" t="n">
        <f aca="false">IF(I3124&gt;0,ROUND(I3124*'UCO e Filme'!$A$11,2),0)</f>
        <v>0</v>
      </c>
      <c r="O3124" s="22" t="n">
        <f aca="false">ROUND(L3124+M3124+N3124,2)</f>
        <v>22.03</v>
      </c>
      <c r="P3124" s="36"/>
      <c r="Q3124" s="36"/>
    </row>
    <row r="3125" customFormat="false" ht="11.25" hidden="false" customHeight="true" outlineLevel="0" collapsed="false">
      <c r="A3125" s="17" t="n">
        <v>40301982</v>
      </c>
      <c r="B3125" s="17" t="s">
        <v>3137</v>
      </c>
      <c r="C3125" s="23" t="n">
        <v>0.75</v>
      </c>
      <c r="D3125" s="23" t="s">
        <v>133</v>
      </c>
      <c r="E3125" s="19" t="n">
        <v>17.982</v>
      </c>
      <c r="F3125" s="21"/>
      <c r="G3125" s="21"/>
      <c r="H3125" s="21"/>
      <c r="I3125" s="21"/>
      <c r="J3125" s="21"/>
      <c r="K3125" s="22" t="n">
        <f aca="false">INDEX('Porte Honorário'!B:D,MATCH(TabJud!D3125,'Porte Honorário'!A:A,0),2)</f>
        <v>13</v>
      </c>
      <c r="L3125" s="22" t="n">
        <f aca="false">ROUND(C3125*K3125,2)</f>
        <v>9.75</v>
      </c>
      <c r="M3125" s="22" t="n">
        <f aca="false">IF(E3125&gt;0,ROUND(E3125*'UCO e Filme'!$A$5,2),0)</f>
        <v>268.65</v>
      </c>
      <c r="N3125" s="22" t="n">
        <f aca="false">IF(I3125&gt;0,ROUND(I3125*'UCO e Filme'!$A$11,2),0)</f>
        <v>0</v>
      </c>
      <c r="O3125" s="22" t="n">
        <f aca="false">ROUND(L3125+M3125+N3125,2)</f>
        <v>278.4</v>
      </c>
      <c r="P3125" s="36"/>
      <c r="Q3125" s="36"/>
    </row>
    <row r="3126" customFormat="false" ht="11.25" hidden="false" customHeight="true" outlineLevel="0" collapsed="false">
      <c r="A3126" s="17" t="n">
        <v>40301990</v>
      </c>
      <c r="B3126" s="17" t="s">
        <v>3138</v>
      </c>
      <c r="C3126" s="23" t="n">
        <v>0.01</v>
      </c>
      <c r="D3126" s="23" t="s">
        <v>133</v>
      </c>
      <c r="E3126" s="19" t="n">
        <v>0.72</v>
      </c>
      <c r="F3126" s="21"/>
      <c r="G3126" s="21"/>
      <c r="H3126" s="21"/>
      <c r="I3126" s="21"/>
      <c r="J3126" s="21"/>
      <c r="K3126" s="22" t="n">
        <f aca="false">INDEX('Porte Honorário'!B:D,MATCH(TabJud!D3126,'Porte Honorário'!A:A,0),2)</f>
        <v>13</v>
      </c>
      <c r="L3126" s="22" t="n">
        <f aca="false">ROUND(C3126*K3126,2)</f>
        <v>0.13</v>
      </c>
      <c r="M3126" s="22" t="n">
        <f aca="false">IF(E3126&gt;0,ROUND(E3126*'UCO e Filme'!$A$5,2),0)</f>
        <v>10.76</v>
      </c>
      <c r="N3126" s="22" t="n">
        <f aca="false">IF(I3126&gt;0,ROUND(I3126*'UCO e Filme'!$A$11,2),0)</f>
        <v>0</v>
      </c>
      <c r="O3126" s="22" t="n">
        <f aca="false">ROUND(L3126+M3126+N3126,2)</f>
        <v>10.89</v>
      </c>
      <c r="P3126" s="36"/>
      <c r="Q3126" s="36"/>
    </row>
    <row r="3127" customFormat="false" ht="30.95" hidden="false" customHeight="true" outlineLevel="0" collapsed="false">
      <c r="A3127" s="14" t="s">
        <v>3139</v>
      </c>
      <c r="B3127" s="14"/>
      <c r="C3127" s="14"/>
      <c r="D3127" s="14"/>
      <c r="E3127" s="14"/>
      <c r="F3127" s="14"/>
      <c r="G3127" s="14"/>
      <c r="H3127" s="14"/>
      <c r="I3127" s="14"/>
      <c r="J3127" s="14"/>
      <c r="K3127" s="14"/>
      <c r="L3127" s="14"/>
      <c r="M3127" s="14"/>
      <c r="N3127" s="14"/>
      <c r="O3127" s="14"/>
      <c r="P3127" s="36"/>
      <c r="Q3127" s="36"/>
    </row>
    <row r="3128" customFormat="false" ht="30.75" hidden="false" customHeight="true" outlineLevel="0" collapsed="false">
      <c r="A3128" s="17" t="n">
        <v>40302016</v>
      </c>
      <c r="B3128" s="17" t="s">
        <v>3140</v>
      </c>
      <c r="C3128" s="23" t="n">
        <v>0.1</v>
      </c>
      <c r="D3128" s="23" t="s">
        <v>133</v>
      </c>
      <c r="E3128" s="19" t="n">
        <v>1.764</v>
      </c>
      <c r="F3128" s="21"/>
      <c r="G3128" s="21"/>
      <c r="H3128" s="21"/>
      <c r="I3128" s="21"/>
      <c r="J3128" s="21"/>
      <c r="K3128" s="22" t="n">
        <f aca="false">INDEX('Porte Honorário'!B:D,MATCH(TabJud!D3128,'Porte Honorário'!A:A,0),2)</f>
        <v>13</v>
      </c>
      <c r="L3128" s="22" t="n">
        <f aca="false">ROUND(C3128*K3128,2)</f>
        <v>1.3</v>
      </c>
      <c r="M3128" s="22" t="n">
        <f aca="false">IF(E3128&gt;0,ROUND(E3128*'UCO e Filme'!$A$5,2),0)</f>
        <v>26.35</v>
      </c>
      <c r="N3128" s="22" t="n">
        <f aca="false">IF(I3128&gt;0,ROUND(I3128*'UCO e Filme'!$A$11,2),0)</f>
        <v>0</v>
      </c>
      <c r="O3128" s="22" t="n">
        <f aca="false">ROUND(L3128+M3128+N3128,2)</f>
        <v>27.65</v>
      </c>
      <c r="P3128" s="36"/>
      <c r="Q3128" s="36"/>
    </row>
    <row r="3129" customFormat="false" ht="22.5" hidden="false" customHeight="true" outlineLevel="0" collapsed="false">
      <c r="A3129" s="17" t="n">
        <v>40302024</v>
      </c>
      <c r="B3129" s="17" t="s">
        <v>3141</v>
      </c>
      <c r="C3129" s="23" t="n">
        <v>0.1</v>
      </c>
      <c r="D3129" s="23" t="s">
        <v>133</v>
      </c>
      <c r="E3129" s="19" t="n">
        <v>2.097</v>
      </c>
      <c r="F3129" s="21"/>
      <c r="G3129" s="21"/>
      <c r="H3129" s="21"/>
      <c r="I3129" s="21"/>
      <c r="J3129" s="21"/>
      <c r="K3129" s="22" t="n">
        <f aca="false">INDEX('Porte Honorário'!B:D,MATCH(TabJud!D3129,'Porte Honorário'!A:A,0),2)</f>
        <v>13</v>
      </c>
      <c r="L3129" s="22" t="n">
        <f aca="false">ROUND(C3129*K3129,2)</f>
        <v>1.3</v>
      </c>
      <c r="M3129" s="22" t="n">
        <f aca="false">IF(E3129&gt;0,ROUND(E3129*'UCO e Filme'!$A$5,2),0)</f>
        <v>31.33</v>
      </c>
      <c r="N3129" s="22" t="n">
        <f aca="false">IF(I3129&gt;0,ROUND(I3129*'UCO e Filme'!$A$11,2),0)</f>
        <v>0</v>
      </c>
      <c r="O3129" s="22" t="n">
        <f aca="false">ROUND(L3129+M3129+N3129,2)</f>
        <v>32.63</v>
      </c>
      <c r="P3129" s="36"/>
      <c r="Q3129" s="36"/>
    </row>
    <row r="3130" customFormat="false" ht="11.25" hidden="false" customHeight="true" outlineLevel="0" collapsed="false">
      <c r="A3130" s="17" t="n">
        <v>40302032</v>
      </c>
      <c r="B3130" s="17" t="s">
        <v>3142</v>
      </c>
      <c r="C3130" s="23" t="n">
        <v>0.04</v>
      </c>
      <c r="D3130" s="23" t="s">
        <v>133</v>
      </c>
      <c r="E3130" s="19" t="n">
        <v>0.54</v>
      </c>
      <c r="F3130" s="21"/>
      <c r="G3130" s="21"/>
      <c r="H3130" s="21"/>
      <c r="I3130" s="21"/>
      <c r="J3130" s="21"/>
      <c r="K3130" s="22" t="n">
        <f aca="false">INDEX('Porte Honorário'!B:D,MATCH(TabJud!D3130,'Porte Honorário'!A:A,0),2)</f>
        <v>13</v>
      </c>
      <c r="L3130" s="22" t="n">
        <f aca="false">ROUND(C3130*K3130,2)</f>
        <v>0.52</v>
      </c>
      <c r="M3130" s="22" t="n">
        <f aca="false">IF(E3130&gt;0,ROUND(E3130*'UCO e Filme'!$A$5,2),0)</f>
        <v>8.07</v>
      </c>
      <c r="N3130" s="22" t="n">
        <f aca="false">IF(I3130&gt;0,ROUND(I3130*'UCO e Filme'!$A$11,2),0)</f>
        <v>0</v>
      </c>
      <c r="O3130" s="22" t="n">
        <f aca="false">ROUND(L3130+M3130+N3130,2)</f>
        <v>8.59</v>
      </c>
      <c r="P3130" s="36"/>
      <c r="Q3130" s="36"/>
    </row>
    <row r="3131" customFormat="false" ht="11.25" hidden="false" customHeight="true" outlineLevel="0" collapsed="false">
      <c r="A3131" s="17" t="n">
        <v>40302040</v>
      </c>
      <c r="B3131" s="17" t="s">
        <v>3143</v>
      </c>
      <c r="C3131" s="23" t="n">
        <v>0.01</v>
      </c>
      <c r="D3131" s="23" t="s">
        <v>133</v>
      </c>
      <c r="E3131" s="19" t="n">
        <v>0.387</v>
      </c>
      <c r="F3131" s="21"/>
      <c r="G3131" s="21"/>
      <c r="H3131" s="21"/>
      <c r="I3131" s="21"/>
      <c r="J3131" s="21"/>
      <c r="K3131" s="22" t="n">
        <f aca="false">INDEX('Porte Honorário'!B:D,MATCH(TabJud!D3131,'Porte Honorário'!A:A,0),2)</f>
        <v>13</v>
      </c>
      <c r="L3131" s="22" t="n">
        <f aca="false">ROUND(C3131*K3131,2)</f>
        <v>0.13</v>
      </c>
      <c r="M3131" s="22" t="n">
        <f aca="false">IF(E3131&gt;0,ROUND(E3131*'UCO e Filme'!$A$5,2),0)</f>
        <v>5.78</v>
      </c>
      <c r="N3131" s="22" t="n">
        <f aca="false">IF(I3131&gt;0,ROUND(I3131*'UCO e Filme'!$A$11,2),0)</f>
        <v>0</v>
      </c>
      <c r="O3131" s="22" t="n">
        <f aca="false">ROUND(L3131+M3131+N3131,2)</f>
        <v>5.91</v>
      </c>
      <c r="P3131" s="36"/>
      <c r="Q3131" s="36"/>
    </row>
    <row r="3132" customFormat="false" ht="11.25" hidden="false" customHeight="true" outlineLevel="0" collapsed="false">
      <c r="A3132" s="17" t="n">
        <v>40302059</v>
      </c>
      <c r="B3132" s="17" t="s">
        <v>3144</v>
      </c>
      <c r="C3132" s="23" t="n">
        <v>0.01</v>
      </c>
      <c r="D3132" s="23" t="s">
        <v>133</v>
      </c>
      <c r="E3132" s="19" t="n">
        <v>1.35</v>
      </c>
      <c r="F3132" s="21"/>
      <c r="G3132" s="21"/>
      <c r="H3132" s="21"/>
      <c r="I3132" s="21"/>
      <c r="J3132" s="21"/>
      <c r="K3132" s="22" t="n">
        <f aca="false">INDEX('Porte Honorário'!B:D,MATCH(TabJud!D3132,'Porte Honorário'!A:A,0),2)</f>
        <v>13</v>
      </c>
      <c r="L3132" s="22" t="n">
        <f aca="false">ROUND(C3132*K3132,2)</f>
        <v>0.13</v>
      </c>
      <c r="M3132" s="22" t="n">
        <f aca="false">IF(E3132&gt;0,ROUND(E3132*'UCO e Filme'!$A$5,2),0)</f>
        <v>20.17</v>
      </c>
      <c r="N3132" s="22" t="n">
        <f aca="false">IF(I3132&gt;0,ROUND(I3132*'UCO e Filme'!$A$11,2),0)</f>
        <v>0</v>
      </c>
      <c r="O3132" s="22" t="n">
        <f aca="false">ROUND(L3132+M3132+N3132,2)</f>
        <v>20.3</v>
      </c>
      <c r="P3132" s="36"/>
      <c r="Q3132" s="36"/>
    </row>
    <row r="3133" customFormat="false" ht="11.25" hidden="false" customHeight="true" outlineLevel="0" collapsed="false">
      <c r="A3133" s="17" t="n">
        <v>40302067</v>
      </c>
      <c r="B3133" s="17" t="s">
        <v>3145</v>
      </c>
      <c r="C3133" s="23" t="n">
        <v>0.01</v>
      </c>
      <c r="D3133" s="23" t="s">
        <v>133</v>
      </c>
      <c r="E3133" s="19" t="n">
        <v>1.17</v>
      </c>
      <c r="F3133" s="21"/>
      <c r="G3133" s="21"/>
      <c r="H3133" s="21"/>
      <c r="I3133" s="21"/>
      <c r="J3133" s="21"/>
      <c r="K3133" s="22" t="n">
        <f aca="false">INDEX('Porte Honorário'!B:D,MATCH(TabJud!D3133,'Porte Honorário'!A:A,0),2)</f>
        <v>13</v>
      </c>
      <c r="L3133" s="22" t="n">
        <f aca="false">ROUND(C3133*K3133,2)</f>
        <v>0.13</v>
      </c>
      <c r="M3133" s="22" t="n">
        <f aca="false">IF(E3133&gt;0,ROUND(E3133*'UCO e Filme'!$A$5,2),0)</f>
        <v>17.48</v>
      </c>
      <c r="N3133" s="22" t="n">
        <f aca="false">IF(I3133&gt;0,ROUND(I3133*'UCO e Filme'!$A$11,2),0)</f>
        <v>0</v>
      </c>
      <c r="O3133" s="22" t="n">
        <f aca="false">ROUND(L3133+M3133+N3133,2)</f>
        <v>17.61</v>
      </c>
      <c r="P3133" s="36"/>
      <c r="Q3133" s="36"/>
    </row>
    <row r="3134" customFormat="false" ht="11.25" hidden="false" customHeight="true" outlineLevel="0" collapsed="false">
      <c r="A3134" s="17" t="n">
        <v>40302075</v>
      </c>
      <c r="B3134" s="17" t="s">
        <v>3146</v>
      </c>
      <c r="C3134" s="37" t="n">
        <v>0.1</v>
      </c>
      <c r="D3134" s="23" t="s">
        <v>133</v>
      </c>
      <c r="E3134" s="19" t="n">
        <v>1.764</v>
      </c>
      <c r="F3134" s="21"/>
      <c r="G3134" s="21"/>
      <c r="H3134" s="21"/>
      <c r="I3134" s="21"/>
      <c r="J3134" s="21"/>
      <c r="K3134" s="22" t="n">
        <f aca="false">INDEX('Porte Honorário'!B:D,MATCH(TabJud!D3134,'Porte Honorário'!A:A,0),2)</f>
        <v>13</v>
      </c>
      <c r="L3134" s="22" t="n">
        <f aca="false">ROUND(C3134*K3134,2)</f>
        <v>1.3</v>
      </c>
      <c r="M3134" s="22" t="n">
        <f aca="false">IF(E3134&gt;0,ROUND(E3134*'UCO e Filme'!$A$5,2),0)</f>
        <v>26.35</v>
      </c>
      <c r="N3134" s="22" t="n">
        <f aca="false">IF(I3134&gt;0,ROUND(I3134*'UCO e Filme'!$A$11,2),0)</f>
        <v>0</v>
      </c>
      <c r="O3134" s="22" t="n">
        <f aca="false">ROUND(L3134+M3134+N3134,2)</f>
        <v>27.65</v>
      </c>
      <c r="P3134" s="36"/>
      <c r="Q3134" s="36"/>
    </row>
    <row r="3135" customFormat="false" ht="11.25" hidden="false" customHeight="true" outlineLevel="0" collapsed="false">
      <c r="A3135" s="17" t="n">
        <v>40302083</v>
      </c>
      <c r="B3135" s="17" t="s">
        <v>3147</v>
      </c>
      <c r="C3135" s="23" t="n">
        <v>0.04</v>
      </c>
      <c r="D3135" s="23" t="s">
        <v>133</v>
      </c>
      <c r="E3135" s="19" t="n">
        <v>1.053</v>
      </c>
      <c r="F3135" s="21"/>
      <c r="G3135" s="21"/>
      <c r="H3135" s="21"/>
      <c r="I3135" s="21"/>
      <c r="J3135" s="21"/>
      <c r="K3135" s="22" t="n">
        <f aca="false">INDEX('Porte Honorário'!B:D,MATCH(TabJud!D3135,'Porte Honorário'!A:A,0),2)</f>
        <v>13</v>
      </c>
      <c r="L3135" s="22" t="n">
        <f aca="false">ROUND(C3135*K3135,2)</f>
        <v>0.52</v>
      </c>
      <c r="M3135" s="22" t="n">
        <f aca="false">IF(E3135&gt;0,ROUND(E3135*'UCO e Filme'!$A$5,2),0)</f>
        <v>15.73</v>
      </c>
      <c r="N3135" s="22" t="n">
        <f aca="false">IF(I3135&gt;0,ROUND(I3135*'UCO e Filme'!$A$11,2),0)</f>
        <v>0</v>
      </c>
      <c r="O3135" s="22" t="n">
        <f aca="false">ROUND(L3135+M3135+N3135,2)</f>
        <v>16.25</v>
      </c>
      <c r="P3135" s="36"/>
      <c r="Q3135" s="36"/>
    </row>
    <row r="3136" customFormat="false" ht="11.25" hidden="false" customHeight="true" outlineLevel="0" collapsed="false">
      <c r="A3136" s="17" t="n">
        <v>40302091</v>
      </c>
      <c r="B3136" s="17" t="s">
        <v>3148</v>
      </c>
      <c r="C3136" s="23" t="n">
        <v>0.75</v>
      </c>
      <c r="D3136" s="23" t="s">
        <v>133</v>
      </c>
      <c r="E3136" s="19" t="n">
        <v>27.684</v>
      </c>
      <c r="F3136" s="21"/>
      <c r="G3136" s="21"/>
      <c r="H3136" s="21"/>
      <c r="I3136" s="21"/>
      <c r="J3136" s="21"/>
      <c r="K3136" s="22" t="n">
        <f aca="false">INDEX('Porte Honorário'!B:D,MATCH(TabJud!D3136,'Porte Honorário'!A:A,0),2)</f>
        <v>13</v>
      </c>
      <c r="L3136" s="22" t="n">
        <f aca="false">ROUND(C3136*K3136,2)</f>
        <v>9.75</v>
      </c>
      <c r="M3136" s="22" t="n">
        <f aca="false">IF(E3136&gt;0,ROUND(E3136*'UCO e Filme'!$A$5,2),0)</f>
        <v>413.6</v>
      </c>
      <c r="N3136" s="22" t="n">
        <f aca="false">IF(I3136&gt;0,ROUND(I3136*'UCO e Filme'!$A$11,2),0)</f>
        <v>0</v>
      </c>
      <c r="O3136" s="22" t="n">
        <f aca="false">ROUND(L3136+M3136+N3136,2)</f>
        <v>423.35</v>
      </c>
      <c r="P3136" s="36"/>
      <c r="Q3136" s="36"/>
    </row>
    <row r="3137" customFormat="false" ht="11.25" hidden="false" customHeight="true" outlineLevel="0" collapsed="false">
      <c r="A3137" s="17" t="n">
        <v>40302105</v>
      </c>
      <c r="B3137" s="17" t="s">
        <v>3149</v>
      </c>
      <c r="C3137" s="23" t="n">
        <v>0.1</v>
      </c>
      <c r="D3137" s="23" t="s">
        <v>133</v>
      </c>
      <c r="E3137" s="19" t="n">
        <v>2.097</v>
      </c>
      <c r="F3137" s="21"/>
      <c r="G3137" s="21"/>
      <c r="H3137" s="21"/>
      <c r="I3137" s="21"/>
      <c r="J3137" s="21"/>
      <c r="K3137" s="22" t="n">
        <f aca="false">INDEX('Porte Honorário'!B:D,MATCH(TabJud!D3137,'Porte Honorário'!A:A,0),2)</f>
        <v>13</v>
      </c>
      <c r="L3137" s="22" t="n">
        <f aca="false">ROUND(C3137*K3137,2)</f>
        <v>1.3</v>
      </c>
      <c r="M3137" s="22" t="n">
        <f aca="false">IF(E3137&gt;0,ROUND(E3137*'UCO e Filme'!$A$5,2),0)</f>
        <v>31.33</v>
      </c>
      <c r="N3137" s="22" t="n">
        <f aca="false">IF(I3137&gt;0,ROUND(I3137*'UCO e Filme'!$A$11,2),0)</f>
        <v>0</v>
      </c>
      <c r="O3137" s="22" t="n">
        <f aca="false">ROUND(L3137+M3137+N3137,2)</f>
        <v>32.63</v>
      </c>
      <c r="P3137" s="36"/>
      <c r="Q3137" s="36"/>
    </row>
    <row r="3138" customFormat="false" ht="11.25" hidden="false" customHeight="true" outlineLevel="0" collapsed="false">
      <c r="A3138" s="17" t="n">
        <v>40302113</v>
      </c>
      <c r="B3138" s="17" t="s">
        <v>3150</v>
      </c>
      <c r="C3138" s="23" t="n">
        <v>0.1</v>
      </c>
      <c r="D3138" s="23" t="s">
        <v>133</v>
      </c>
      <c r="E3138" s="19" t="n">
        <v>3.267</v>
      </c>
      <c r="F3138" s="21"/>
      <c r="G3138" s="21"/>
      <c r="H3138" s="21"/>
      <c r="I3138" s="21"/>
      <c r="J3138" s="21"/>
      <c r="K3138" s="22" t="n">
        <f aca="false">INDEX('Porte Honorário'!B:D,MATCH(TabJud!D3138,'Porte Honorário'!A:A,0),2)</f>
        <v>13</v>
      </c>
      <c r="L3138" s="22" t="n">
        <f aca="false">ROUND(C3138*K3138,2)</f>
        <v>1.3</v>
      </c>
      <c r="M3138" s="22" t="n">
        <f aca="false">IF(E3138&gt;0,ROUND(E3138*'UCO e Filme'!$A$5,2),0)</f>
        <v>48.81</v>
      </c>
      <c r="N3138" s="22" t="n">
        <f aca="false">IF(I3138&gt;0,ROUND(I3138*'UCO e Filme'!$A$11,2),0)</f>
        <v>0</v>
      </c>
      <c r="O3138" s="22" t="n">
        <f aca="false">ROUND(L3138+M3138+N3138,2)</f>
        <v>50.11</v>
      </c>
      <c r="P3138" s="36"/>
      <c r="Q3138" s="36"/>
    </row>
    <row r="3139" customFormat="false" ht="11.25" hidden="false" customHeight="true" outlineLevel="0" collapsed="false">
      <c r="A3139" s="17" t="n">
        <v>40302121</v>
      </c>
      <c r="B3139" s="17" t="s">
        <v>3151</v>
      </c>
      <c r="C3139" s="37" t="n">
        <v>0.1</v>
      </c>
      <c r="D3139" s="23" t="s">
        <v>133</v>
      </c>
      <c r="E3139" s="19" t="n">
        <v>3.267</v>
      </c>
      <c r="F3139" s="21"/>
      <c r="G3139" s="21"/>
      <c r="H3139" s="21"/>
      <c r="I3139" s="21"/>
      <c r="J3139" s="21"/>
      <c r="K3139" s="22" t="n">
        <f aca="false">INDEX('Porte Honorário'!B:D,MATCH(TabJud!D3139,'Porte Honorário'!A:A,0),2)</f>
        <v>13</v>
      </c>
      <c r="L3139" s="22" t="n">
        <f aca="false">ROUND(C3139*K3139,2)</f>
        <v>1.3</v>
      </c>
      <c r="M3139" s="22" t="n">
        <f aca="false">IF(E3139&gt;0,ROUND(E3139*'UCO e Filme'!$A$5,2),0)</f>
        <v>48.81</v>
      </c>
      <c r="N3139" s="22" t="n">
        <f aca="false">IF(I3139&gt;0,ROUND(I3139*'UCO e Filme'!$A$11,2),0)</f>
        <v>0</v>
      </c>
      <c r="O3139" s="22" t="n">
        <f aca="false">ROUND(L3139+M3139+N3139,2)</f>
        <v>50.11</v>
      </c>
      <c r="P3139" s="36"/>
      <c r="Q3139" s="36"/>
    </row>
    <row r="3140" customFormat="false" ht="11.25" hidden="false" customHeight="true" outlineLevel="0" collapsed="false">
      <c r="A3140" s="17" t="n">
        <v>40302130</v>
      </c>
      <c r="B3140" s="17" t="s">
        <v>3152</v>
      </c>
      <c r="C3140" s="23" t="n">
        <v>0.1</v>
      </c>
      <c r="D3140" s="23" t="s">
        <v>133</v>
      </c>
      <c r="E3140" s="19" t="n">
        <v>3.267</v>
      </c>
      <c r="F3140" s="21"/>
      <c r="G3140" s="21"/>
      <c r="H3140" s="21"/>
      <c r="I3140" s="21"/>
      <c r="J3140" s="21"/>
      <c r="K3140" s="22" t="n">
        <f aca="false">INDEX('Porte Honorário'!B:D,MATCH(TabJud!D3140,'Porte Honorário'!A:A,0),2)</f>
        <v>13</v>
      </c>
      <c r="L3140" s="22" t="n">
        <f aca="false">ROUND(C3140*K3140,2)</f>
        <v>1.3</v>
      </c>
      <c r="M3140" s="22" t="n">
        <f aca="false">IF(E3140&gt;0,ROUND(E3140*'UCO e Filme'!$A$5,2),0)</f>
        <v>48.81</v>
      </c>
      <c r="N3140" s="22" t="n">
        <f aca="false">IF(I3140&gt;0,ROUND(I3140*'UCO e Filme'!$A$11,2),0)</f>
        <v>0</v>
      </c>
      <c r="O3140" s="22" t="n">
        <f aca="false">ROUND(L3140+M3140+N3140,2)</f>
        <v>50.11</v>
      </c>
      <c r="P3140" s="36"/>
      <c r="Q3140" s="36"/>
    </row>
    <row r="3141" customFormat="false" ht="11.25" hidden="false" customHeight="true" outlineLevel="0" collapsed="false">
      <c r="A3141" s="17" t="n">
        <v>40302148</v>
      </c>
      <c r="B3141" s="17" t="s">
        <v>3153</v>
      </c>
      <c r="C3141" s="23" t="n">
        <v>0.01</v>
      </c>
      <c r="D3141" s="23" t="s">
        <v>133</v>
      </c>
      <c r="E3141" s="19" t="n">
        <v>0.72</v>
      </c>
      <c r="F3141" s="21"/>
      <c r="G3141" s="21"/>
      <c r="H3141" s="21"/>
      <c r="I3141" s="21"/>
      <c r="J3141" s="21"/>
      <c r="K3141" s="22" t="n">
        <f aca="false">INDEX('Porte Honorário'!B:D,MATCH(TabJud!D3141,'Porte Honorário'!A:A,0),2)</f>
        <v>13</v>
      </c>
      <c r="L3141" s="22" t="n">
        <f aca="false">ROUND(C3141*K3141,2)</f>
        <v>0.13</v>
      </c>
      <c r="M3141" s="22" t="n">
        <f aca="false">IF(E3141&gt;0,ROUND(E3141*'UCO e Filme'!$A$5,2),0)</f>
        <v>10.76</v>
      </c>
      <c r="N3141" s="22" t="n">
        <f aca="false">IF(I3141&gt;0,ROUND(I3141*'UCO e Filme'!$A$11,2),0)</f>
        <v>0</v>
      </c>
      <c r="O3141" s="22" t="n">
        <f aca="false">ROUND(L3141+M3141+N3141,2)</f>
        <v>10.89</v>
      </c>
      <c r="P3141" s="36"/>
      <c r="Q3141" s="36"/>
    </row>
    <row r="3142" customFormat="false" ht="11.25" hidden="false" customHeight="true" outlineLevel="0" collapsed="false">
      <c r="A3142" s="17" t="n">
        <v>40302156</v>
      </c>
      <c r="B3142" s="17" t="s">
        <v>3154</v>
      </c>
      <c r="C3142" s="23" t="n">
        <v>0.1</v>
      </c>
      <c r="D3142" s="23" t="s">
        <v>133</v>
      </c>
      <c r="E3142" s="19" t="n">
        <v>3.267</v>
      </c>
      <c r="F3142" s="21"/>
      <c r="G3142" s="21"/>
      <c r="H3142" s="21"/>
      <c r="I3142" s="21"/>
      <c r="J3142" s="21"/>
      <c r="K3142" s="22" t="n">
        <f aca="false">INDEX('Porte Honorário'!B:D,MATCH(TabJud!D3142,'Porte Honorário'!A:A,0),2)</f>
        <v>13</v>
      </c>
      <c r="L3142" s="22" t="n">
        <f aca="false">ROUND(C3142*K3142,2)</f>
        <v>1.3</v>
      </c>
      <c r="M3142" s="22" t="n">
        <f aca="false">IF(E3142&gt;0,ROUND(E3142*'UCO e Filme'!$A$5,2),0)</f>
        <v>48.81</v>
      </c>
      <c r="N3142" s="22" t="n">
        <f aca="false">IF(I3142&gt;0,ROUND(I3142*'UCO e Filme'!$A$11,2),0)</f>
        <v>0</v>
      </c>
      <c r="O3142" s="22" t="n">
        <f aca="false">ROUND(L3142+M3142+N3142,2)</f>
        <v>50.11</v>
      </c>
      <c r="P3142" s="36"/>
      <c r="Q3142" s="36"/>
    </row>
    <row r="3143" customFormat="false" ht="11.25" hidden="false" customHeight="true" outlineLevel="0" collapsed="false">
      <c r="A3143" s="17" t="n">
        <v>40302164</v>
      </c>
      <c r="B3143" s="17" t="s">
        <v>3155</v>
      </c>
      <c r="C3143" s="37" t="n">
        <v>0.1</v>
      </c>
      <c r="D3143" s="23" t="s">
        <v>133</v>
      </c>
      <c r="E3143" s="19" t="n">
        <v>2.097</v>
      </c>
      <c r="F3143" s="21"/>
      <c r="G3143" s="21"/>
      <c r="H3143" s="21"/>
      <c r="I3143" s="21"/>
      <c r="J3143" s="21"/>
      <c r="K3143" s="22" t="n">
        <f aca="false">INDEX('Porte Honorário'!B:D,MATCH(TabJud!D3143,'Porte Honorário'!A:A,0),2)</f>
        <v>13</v>
      </c>
      <c r="L3143" s="22" t="n">
        <f aca="false">ROUND(C3143*K3143,2)</f>
        <v>1.3</v>
      </c>
      <c r="M3143" s="22" t="n">
        <f aca="false">IF(E3143&gt;0,ROUND(E3143*'UCO e Filme'!$A$5,2),0)</f>
        <v>31.33</v>
      </c>
      <c r="N3143" s="22" t="n">
        <f aca="false">IF(I3143&gt;0,ROUND(I3143*'UCO e Filme'!$A$11,2),0)</f>
        <v>0</v>
      </c>
      <c r="O3143" s="22" t="n">
        <f aca="false">ROUND(L3143+M3143+N3143,2)</f>
        <v>32.63</v>
      </c>
      <c r="P3143" s="36"/>
      <c r="Q3143" s="36"/>
    </row>
    <row r="3144" customFormat="false" ht="11.25" hidden="false" customHeight="true" outlineLevel="0" collapsed="false">
      <c r="A3144" s="17" t="n">
        <v>40302172</v>
      </c>
      <c r="B3144" s="17" t="s">
        <v>3156</v>
      </c>
      <c r="C3144" s="23" t="n">
        <v>0.01</v>
      </c>
      <c r="D3144" s="23" t="s">
        <v>133</v>
      </c>
      <c r="E3144" s="19" t="n">
        <v>0.72</v>
      </c>
      <c r="F3144" s="21"/>
      <c r="G3144" s="21"/>
      <c r="H3144" s="21"/>
      <c r="I3144" s="21"/>
      <c r="J3144" s="21"/>
      <c r="K3144" s="22" t="n">
        <f aca="false">INDEX('Porte Honorário'!B:D,MATCH(TabJud!D3144,'Porte Honorário'!A:A,0),2)</f>
        <v>13</v>
      </c>
      <c r="L3144" s="22" t="n">
        <f aca="false">ROUND(C3144*K3144,2)</f>
        <v>0.13</v>
      </c>
      <c r="M3144" s="22" t="n">
        <f aca="false">IF(E3144&gt;0,ROUND(E3144*'UCO e Filme'!$A$5,2),0)</f>
        <v>10.76</v>
      </c>
      <c r="N3144" s="22" t="n">
        <f aca="false">IF(I3144&gt;0,ROUND(I3144*'UCO e Filme'!$A$11,2),0)</f>
        <v>0</v>
      </c>
      <c r="O3144" s="22" t="n">
        <f aca="false">ROUND(L3144+M3144+N3144,2)</f>
        <v>10.89</v>
      </c>
      <c r="P3144" s="36"/>
      <c r="Q3144" s="36"/>
    </row>
    <row r="3145" customFormat="false" ht="11.25" hidden="false" customHeight="true" outlineLevel="0" collapsed="false">
      <c r="A3145" s="17" t="n">
        <v>40302180</v>
      </c>
      <c r="B3145" s="17" t="s">
        <v>3157</v>
      </c>
      <c r="C3145" s="37" t="n">
        <v>0.1</v>
      </c>
      <c r="D3145" s="23" t="s">
        <v>133</v>
      </c>
      <c r="E3145" s="19" t="n">
        <v>3.267</v>
      </c>
      <c r="F3145" s="21"/>
      <c r="G3145" s="21"/>
      <c r="H3145" s="21"/>
      <c r="I3145" s="21"/>
      <c r="J3145" s="21"/>
      <c r="K3145" s="22" t="n">
        <f aca="false">INDEX('Porte Honorário'!B:D,MATCH(TabJud!D3145,'Porte Honorário'!A:A,0),2)</f>
        <v>13</v>
      </c>
      <c r="L3145" s="22" t="n">
        <f aca="false">ROUND(C3145*K3145,2)</f>
        <v>1.3</v>
      </c>
      <c r="M3145" s="22" t="n">
        <f aca="false">IF(E3145&gt;0,ROUND(E3145*'UCO e Filme'!$A$5,2),0)</f>
        <v>48.81</v>
      </c>
      <c r="N3145" s="22" t="n">
        <f aca="false">IF(I3145&gt;0,ROUND(I3145*'UCO e Filme'!$A$11,2),0)</f>
        <v>0</v>
      </c>
      <c r="O3145" s="22" t="n">
        <f aca="false">ROUND(L3145+M3145+N3145,2)</f>
        <v>50.11</v>
      </c>
      <c r="P3145" s="36"/>
      <c r="Q3145" s="36"/>
    </row>
    <row r="3146" customFormat="false" ht="11.25" hidden="false" customHeight="true" outlineLevel="0" collapsed="false">
      <c r="A3146" s="17" t="n">
        <v>40302199</v>
      </c>
      <c r="B3146" s="17" t="s">
        <v>3158</v>
      </c>
      <c r="C3146" s="23" t="n">
        <v>0.01</v>
      </c>
      <c r="D3146" s="23" t="s">
        <v>133</v>
      </c>
      <c r="E3146" s="19" t="n">
        <v>0.72</v>
      </c>
      <c r="F3146" s="21"/>
      <c r="G3146" s="21"/>
      <c r="H3146" s="21"/>
      <c r="I3146" s="21"/>
      <c r="J3146" s="21"/>
      <c r="K3146" s="22" t="n">
        <f aca="false">INDEX('Porte Honorário'!B:D,MATCH(TabJud!D3146,'Porte Honorário'!A:A,0),2)</f>
        <v>13</v>
      </c>
      <c r="L3146" s="22" t="n">
        <f aca="false">ROUND(C3146*K3146,2)</f>
        <v>0.13</v>
      </c>
      <c r="M3146" s="22" t="n">
        <f aca="false">IF(E3146&gt;0,ROUND(E3146*'UCO e Filme'!$A$5,2),0)</f>
        <v>10.76</v>
      </c>
      <c r="N3146" s="22" t="n">
        <f aca="false">IF(I3146&gt;0,ROUND(I3146*'UCO e Filme'!$A$11,2),0)</f>
        <v>0</v>
      </c>
      <c r="O3146" s="22" t="n">
        <f aca="false">ROUND(L3146+M3146+N3146,2)</f>
        <v>10.89</v>
      </c>
      <c r="P3146" s="36"/>
      <c r="Q3146" s="36"/>
    </row>
    <row r="3147" customFormat="false" ht="11.25" hidden="false" customHeight="true" outlineLevel="0" collapsed="false">
      <c r="A3147" s="17" t="n">
        <v>40302202</v>
      </c>
      <c r="B3147" s="17" t="s">
        <v>3159</v>
      </c>
      <c r="C3147" s="23" t="n">
        <v>0.1</v>
      </c>
      <c r="D3147" s="23" t="s">
        <v>133</v>
      </c>
      <c r="E3147" s="19" t="n">
        <v>1.764</v>
      </c>
      <c r="F3147" s="21"/>
      <c r="G3147" s="21"/>
      <c r="H3147" s="21"/>
      <c r="I3147" s="21"/>
      <c r="J3147" s="21"/>
      <c r="K3147" s="22" t="n">
        <f aca="false">INDEX('Porte Honorário'!B:D,MATCH(TabJud!D3147,'Porte Honorário'!A:A,0),2)</f>
        <v>13</v>
      </c>
      <c r="L3147" s="22" t="n">
        <f aca="false">ROUND(C3147*K3147,2)</f>
        <v>1.3</v>
      </c>
      <c r="M3147" s="22" t="n">
        <f aca="false">IF(E3147&gt;0,ROUND(E3147*'UCO e Filme'!$A$5,2),0)</f>
        <v>26.35</v>
      </c>
      <c r="N3147" s="22" t="n">
        <f aca="false">IF(I3147&gt;0,ROUND(I3147*'UCO e Filme'!$A$11,2),0)</f>
        <v>0</v>
      </c>
      <c r="O3147" s="22" t="n">
        <f aca="false">ROUND(L3147+M3147+N3147,2)</f>
        <v>27.65</v>
      </c>
      <c r="P3147" s="36"/>
      <c r="Q3147" s="36"/>
    </row>
    <row r="3148" customFormat="false" ht="11.25" hidden="false" customHeight="true" outlineLevel="0" collapsed="false">
      <c r="A3148" s="17" t="n">
        <v>40302210</v>
      </c>
      <c r="B3148" s="17" t="s">
        <v>3160</v>
      </c>
      <c r="C3148" s="23" t="n">
        <v>0.01</v>
      </c>
      <c r="D3148" s="23" t="s">
        <v>133</v>
      </c>
      <c r="E3148" s="19" t="n">
        <v>1.764</v>
      </c>
      <c r="F3148" s="21"/>
      <c r="G3148" s="21"/>
      <c r="H3148" s="21"/>
      <c r="I3148" s="21"/>
      <c r="J3148" s="21"/>
      <c r="K3148" s="22" t="n">
        <f aca="false">INDEX('Porte Honorário'!B:D,MATCH(TabJud!D3148,'Porte Honorário'!A:A,0),2)</f>
        <v>13</v>
      </c>
      <c r="L3148" s="22" t="n">
        <f aca="false">ROUND(C3148*K3148,2)</f>
        <v>0.13</v>
      </c>
      <c r="M3148" s="22" t="n">
        <f aca="false">IF(E3148&gt;0,ROUND(E3148*'UCO e Filme'!$A$5,2),0)</f>
        <v>26.35</v>
      </c>
      <c r="N3148" s="22" t="n">
        <f aca="false">IF(I3148&gt;0,ROUND(I3148*'UCO e Filme'!$A$11,2),0)</f>
        <v>0</v>
      </c>
      <c r="O3148" s="22" t="n">
        <f aca="false">ROUND(L3148+M3148+N3148,2)</f>
        <v>26.48</v>
      </c>
      <c r="P3148" s="36"/>
      <c r="Q3148" s="36"/>
    </row>
    <row r="3149" customFormat="false" ht="11.25" hidden="false" customHeight="true" outlineLevel="0" collapsed="false">
      <c r="A3149" s="17" t="n">
        <v>40302229</v>
      </c>
      <c r="B3149" s="17" t="s">
        <v>3161</v>
      </c>
      <c r="C3149" s="23" t="n">
        <v>0.01</v>
      </c>
      <c r="D3149" s="23" t="s">
        <v>133</v>
      </c>
      <c r="E3149" s="19" t="n">
        <v>0.54</v>
      </c>
      <c r="F3149" s="21"/>
      <c r="G3149" s="21"/>
      <c r="H3149" s="21"/>
      <c r="I3149" s="21"/>
      <c r="J3149" s="21"/>
      <c r="K3149" s="22" t="n">
        <f aca="false">INDEX('Porte Honorário'!B:D,MATCH(TabJud!D3149,'Porte Honorário'!A:A,0),2)</f>
        <v>13</v>
      </c>
      <c r="L3149" s="22" t="n">
        <f aca="false">ROUND(C3149*K3149,2)</f>
        <v>0.13</v>
      </c>
      <c r="M3149" s="22" t="n">
        <f aca="false">IF(E3149&gt;0,ROUND(E3149*'UCO e Filme'!$A$5,2),0)</f>
        <v>8.07</v>
      </c>
      <c r="N3149" s="22" t="n">
        <f aca="false">IF(I3149&gt;0,ROUND(I3149*'UCO e Filme'!$A$11,2),0)</f>
        <v>0</v>
      </c>
      <c r="O3149" s="22" t="n">
        <f aca="false">ROUND(L3149+M3149+N3149,2)</f>
        <v>8.2</v>
      </c>
      <c r="P3149" s="36"/>
      <c r="Q3149" s="36"/>
    </row>
    <row r="3150" customFormat="false" ht="11.25" hidden="false" customHeight="true" outlineLevel="0" collapsed="false">
      <c r="A3150" s="17" t="n">
        <v>40302237</v>
      </c>
      <c r="B3150" s="17" t="s">
        <v>3162</v>
      </c>
      <c r="C3150" s="23" t="n">
        <v>0.01</v>
      </c>
      <c r="D3150" s="23" t="s">
        <v>133</v>
      </c>
      <c r="E3150" s="19" t="n">
        <v>0.387</v>
      </c>
      <c r="F3150" s="21"/>
      <c r="G3150" s="21"/>
      <c r="H3150" s="21"/>
      <c r="I3150" s="21"/>
      <c r="J3150" s="21"/>
      <c r="K3150" s="22" t="n">
        <f aca="false">INDEX('Porte Honorário'!B:D,MATCH(TabJud!D3150,'Porte Honorário'!A:A,0),2)</f>
        <v>13</v>
      </c>
      <c r="L3150" s="22" t="n">
        <f aca="false">ROUND(C3150*K3150,2)</f>
        <v>0.13</v>
      </c>
      <c r="M3150" s="22" t="n">
        <f aca="false">IF(E3150&gt;0,ROUND(E3150*'UCO e Filme'!$A$5,2),0)</f>
        <v>5.78</v>
      </c>
      <c r="N3150" s="22" t="n">
        <f aca="false">IF(I3150&gt;0,ROUND(I3150*'UCO e Filme'!$A$11,2),0)</f>
        <v>0</v>
      </c>
      <c r="O3150" s="22" t="n">
        <f aca="false">ROUND(L3150+M3150+N3150,2)</f>
        <v>5.91</v>
      </c>
      <c r="P3150" s="36"/>
      <c r="Q3150" s="36"/>
    </row>
    <row r="3151" customFormat="false" ht="11.25" hidden="false" customHeight="true" outlineLevel="0" collapsed="false">
      <c r="A3151" s="17" t="n">
        <v>40302245</v>
      </c>
      <c r="B3151" s="17" t="s">
        <v>3163</v>
      </c>
      <c r="C3151" s="37" t="n">
        <v>0.1</v>
      </c>
      <c r="D3151" s="23" t="s">
        <v>133</v>
      </c>
      <c r="E3151" s="19" t="n">
        <v>3.267</v>
      </c>
      <c r="F3151" s="21"/>
      <c r="G3151" s="21"/>
      <c r="H3151" s="21"/>
      <c r="I3151" s="21"/>
      <c r="J3151" s="21"/>
      <c r="K3151" s="22" t="n">
        <f aca="false">INDEX('Porte Honorário'!B:D,MATCH(TabJud!D3151,'Porte Honorário'!A:A,0),2)</f>
        <v>13</v>
      </c>
      <c r="L3151" s="22" t="n">
        <f aca="false">ROUND(C3151*K3151,2)</f>
        <v>1.3</v>
      </c>
      <c r="M3151" s="22" t="n">
        <f aca="false">IF(E3151&gt;0,ROUND(E3151*'UCO e Filme'!$A$5,2),0)</f>
        <v>48.81</v>
      </c>
      <c r="N3151" s="22" t="n">
        <f aca="false">IF(I3151&gt;0,ROUND(I3151*'UCO e Filme'!$A$11,2),0)</f>
        <v>0</v>
      </c>
      <c r="O3151" s="22" t="n">
        <f aca="false">ROUND(L3151+M3151+N3151,2)</f>
        <v>50.11</v>
      </c>
      <c r="P3151" s="36"/>
      <c r="Q3151" s="36"/>
    </row>
    <row r="3152" customFormat="false" ht="11.25" hidden="false" customHeight="true" outlineLevel="0" collapsed="false">
      <c r="A3152" s="17" t="n">
        <v>40302253</v>
      </c>
      <c r="B3152" s="17" t="s">
        <v>3164</v>
      </c>
      <c r="C3152" s="23" t="n">
        <v>0.1</v>
      </c>
      <c r="D3152" s="23" t="s">
        <v>133</v>
      </c>
      <c r="E3152" s="19" t="n">
        <v>2.097</v>
      </c>
      <c r="F3152" s="21"/>
      <c r="G3152" s="21"/>
      <c r="H3152" s="21"/>
      <c r="I3152" s="21"/>
      <c r="J3152" s="21"/>
      <c r="K3152" s="22" t="n">
        <f aca="false">INDEX('Porte Honorário'!B:D,MATCH(TabJud!D3152,'Porte Honorário'!A:A,0),2)</f>
        <v>13</v>
      </c>
      <c r="L3152" s="22" t="n">
        <f aca="false">ROUND(C3152*K3152,2)</f>
        <v>1.3</v>
      </c>
      <c r="M3152" s="22" t="n">
        <f aca="false">IF(E3152&gt;0,ROUND(E3152*'UCO e Filme'!$A$5,2),0)</f>
        <v>31.33</v>
      </c>
      <c r="N3152" s="22" t="n">
        <f aca="false">IF(I3152&gt;0,ROUND(I3152*'UCO e Filme'!$A$11,2),0)</f>
        <v>0</v>
      </c>
      <c r="O3152" s="22" t="n">
        <f aca="false">ROUND(L3152+M3152+N3152,2)</f>
        <v>32.63</v>
      </c>
      <c r="P3152" s="36"/>
      <c r="Q3152" s="36"/>
    </row>
    <row r="3153" customFormat="false" ht="11.25" hidden="false" customHeight="true" outlineLevel="0" collapsed="false">
      <c r="A3153" s="17" t="n">
        <v>40302261</v>
      </c>
      <c r="B3153" s="17" t="s">
        <v>3165</v>
      </c>
      <c r="C3153" s="23" t="n">
        <v>0.1</v>
      </c>
      <c r="D3153" s="23" t="s">
        <v>133</v>
      </c>
      <c r="E3153" s="19" t="n">
        <v>2.097</v>
      </c>
      <c r="F3153" s="21"/>
      <c r="G3153" s="21"/>
      <c r="H3153" s="21"/>
      <c r="I3153" s="21"/>
      <c r="J3153" s="21"/>
      <c r="K3153" s="22" t="n">
        <f aca="false">INDEX('Porte Honorário'!B:D,MATCH(TabJud!D3153,'Porte Honorário'!A:A,0),2)</f>
        <v>13</v>
      </c>
      <c r="L3153" s="22" t="n">
        <f aca="false">ROUND(C3153*K3153,2)</f>
        <v>1.3</v>
      </c>
      <c r="M3153" s="22" t="n">
        <f aca="false">IF(E3153&gt;0,ROUND(E3153*'UCO e Filme'!$A$5,2),0)</f>
        <v>31.33</v>
      </c>
      <c r="N3153" s="22" t="n">
        <f aca="false">IF(I3153&gt;0,ROUND(I3153*'UCO e Filme'!$A$11,2),0)</f>
        <v>0</v>
      </c>
      <c r="O3153" s="22" t="n">
        <f aca="false">ROUND(L3153+M3153+N3153,2)</f>
        <v>32.63</v>
      </c>
      <c r="P3153" s="36"/>
      <c r="Q3153" s="36"/>
    </row>
    <row r="3154" customFormat="false" ht="11.25" hidden="false" customHeight="true" outlineLevel="0" collapsed="false">
      <c r="A3154" s="17" t="n">
        <v>40302270</v>
      </c>
      <c r="B3154" s="17" t="s">
        <v>3166</v>
      </c>
      <c r="C3154" s="23" t="n">
        <v>0.01</v>
      </c>
      <c r="D3154" s="23" t="s">
        <v>133</v>
      </c>
      <c r="E3154" s="19" t="n">
        <v>1.053</v>
      </c>
      <c r="F3154" s="21"/>
      <c r="G3154" s="21"/>
      <c r="H3154" s="21"/>
      <c r="I3154" s="21"/>
      <c r="J3154" s="21"/>
      <c r="K3154" s="22" t="n">
        <f aca="false">INDEX('Porte Honorário'!B:D,MATCH(TabJud!D3154,'Porte Honorário'!A:A,0),2)</f>
        <v>13</v>
      </c>
      <c r="L3154" s="22" t="n">
        <f aca="false">ROUND(C3154*K3154,2)</f>
        <v>0.13</v>
      </c>
      <c r="M3154" s="22" t="n">
        <f aca="false">IF(E3154&gt;0,ROUND(E3154*'UCO e Filme'!$A$5,2),0)</f>
        <v>15.73</v>
      </c>
      <c r="N3154" s="22" t="n">
        <f aca="false">IF(I3154&gt;0,ROUND(I3154*'UCO e Filme'!$A$11,2),0)</f>
        <v>0</v>
      </c>
      <c r="O3154" s="22" t="n">
        <f aca="false">ROUND(L3154+M3154+N3154,2)</f>
        <v>15.86</v>
      </c>
      <c r="P3154" s="36"/>
      <c r="Q3154" s="36"/>
    </row>
    <row r="3155" customFormat="false" ht="11.25" hidden="false" customHeight="true" outlineLevel="0" collapsed="false">
      <c r="A3155" s="17" t="n">
        <v>40302288</v>
      </c>
      <c r="B3155" s="17" t="s">
        <v>3167</v>
      </c>
      <c r="C3155" s="23" t="n">
        <v>0.1</v>
      </c>
      <c r="D3155" s="23" t="s">
        <v>133</v>
      </c>
      <c r="E3155" s="19" t="n">
        <v>3.267</v>
      </c>
      <c r="F3155" s="21"/>
      <c r="G3155" s="21"/>
      <c r="H3155" s="21"/>
      <c r="I3155" s="21"/>
      <c r="J3155" s="21"/>
      <c r="K3155" s="22" t="n">
        <f aca="false">INDEX('Porte Honorário'!B:D,MATCH(TabJud!D3155,'Porte Honorário'!A:A,0),2)</f>
        <v>13</v>
      </c>
      <c r="L3155" s="22" t="n">
        <f aca="false">ROUND(C3155*K3155,2)</f>
        <v>1.3</v>
      </c>
      <c r="M3155" s="22" t="n">
        <f aca="false">IF(E3155&gt;0,ROUND(E3155*'UCO e Filme'!$A$5,2),0)</f>
        <v>48.81</v>
      </c>
      <c r="N3155" s="22" t="n">
        <f aca="false">IF(I3155&gt;0,ROUND(I3155*'UCO e Filme'!$A$11,2),0)</f>
        <v>0</v>
      </c>
      <c r="O3155" s="22" t="n">
        <f aca="false">ROUND(L3155+M3155+N3155,2)</f>
        <v>50.11</v>
      </c>
      <c r="P3155" s="36"/>
      <c r="Q3155" s="36"/>
    </row>
    <row r="3156" customFormat="false" ht="11.25" hidden="false" customHeight="true" outlineLevel="0" collapsed="false">
      <c r="A3156" s="17" t="n">
        <v>40302296</v>
      </c>
      <c r="B3156" s="17" t="s">
        <v>3168</v>
      </c>
      <c r="C3156" s="23" t="n">
        <v>0.01</v>
      </c>
      <c r="D3156" s="23" t="s">
        <v>133</v>
      </c>
      <c r="E3156" s="19" t="n">
        <v>8.991</v>
      </c>
      <c r="F3156" s="21"/>
      <c r="G3156" s="21"/>
      <c r="H3156" s="21"/>
      <c r="I3156" s="21"/>
      <c r="J3156" s="21"/>
      <c r="K3156" s="22" t="n">
        <f aca="false">INDEX('Porte Honorário'!B:D,MATCH(TabJud!D3156,'Porte Honorário'!A:A,0),2)</f>
        <v>13</v>
      </c>
      <c r="L3156" s="22" t="n">
        <f aca="false">ROUND(C3156*K3156,2)</f>
        <v>0.13</v>
      </c>
      <c r="M3156" s="22" t="n">
        <f aca="false">IF(E3156&gt;0,ROUND(E3156*'UCO e Filme'!$A$5,2),0)</f>
        <v>134.33</v>
      </c>
      <c r="N3156" s="22" t="n">
        <f aca="false">IF(I3156&gt;0,ROUND(I3156*'UCO e Filme'!$A$11,2),0)</f>
        <v>0</v>
      </c>
      <c r="O3156" s="22" t="n">
        <f aca="false">ROUND(L3156+M3156+N3156,2)</f>
        <v>134.46</v>
      </c>
      <c r="P3156" s="36"/>
      <c r="Q3156" s="36"/>
    </row>
    <row r="3157" customFormat="false" ht="11.25" hidden="false" customHeight="true" outlineLevel="0" collapsed="false">
      <c r="A3157" s="17" t="n">
        <v>40302300</v>
      </c>
      <c r="B3157" s="17" t="s">
        <v>3169</v>
      </c>
      <c r="C3157" s="23" t="n">
        <v>0.1</v>
      </c>
      <c r="D3157" s="23" t="s">
        <v>133</v>
      </c>
      <c r="E3157" s="19" t="n">
        <v>2.039</v>
      </c>
      <c r="F3157" s="21"/>
      <c r="G3157" s="21"/>
      <c r="H3157" s="21"/>
      <c r="I3157" s="21"/>
      <c r="J3157" s="21"/>
      <c r="K3157" s="22" t="n">
        <f aca="false">INDEX('Porte Honorário'!B:D,MATCH(TabJud!D3157,'Porte Honorário'!A:A,0),2)</f>
        <v>13</v>
      </c>
      <c r="L3157" s="22" t="n">
        <f aca="false">ROUND(C3157*K3157,2)</f>
        <v>1.3</v>
      </c>
      <c r="M3157" s="22" t="n">
        <f aca="false">IF(E3157&gt;0,ROUND(E3157*'UCO e Filme'!$A$5,2),0)</f>
        <v>30.46</v>
      </c>
      <c r="N3157" s="22" t="n">
        <f aca="false">IF(I3157&gt;0,ROUND(I3157*'UCO e Filme'!$A$11,2),0)</f>
        <v>0</v>
      </c>
      <c r="O3157" s="22" t="n">
        <f aca="false">ROUND(L3157+M3157+N3157,2)</f>
        <v>31.76</v>
      </c>
      <c r="P3157" s="36"/>
      <c r="Q3157" s="36"/>
    </row>
    <row r="3158" customFormat="false" ht="11.25" hidden="false" customHeight="true" outlineLevel="0" collapsed="false">
      <c r="A3158" s="17" t="n">
        <v>40302318</v>
      </c>
      <c r="B3158" s="17" t="s">
        <v>3170</v>
      </c>
      <c r="C3158" s="23" t="n">
        <v>0.01</v>
      </c>
      <c r="D3158" s="23" t="s">
        <v>133</v>
      </c>
      <c r="E3158" s="19" t="n">
        <v>0.387</v>
      </c>
      <c r="F3158" s="21"/>
      <c r="G3158" s="21"/>
      <c r="H3158" s="21"/>
      <c r="I3158" s="21"/>
      <c r="J3158" s="21"/>
      <c r="K3158" s="22" t="n">
        <f aca="false">INDEX('Porte Honorário'!B:D,MATCH(TabJud!D3158,'Porte Honorário'!A:A,0),2)</f>
        <v>13</v>
      </c>
      <c r="L3158" s="22" t="n">
        <f aca="false">ROUND(C3158*K3158,2)</f>
        <v>0.13</v>
      </c>
      <c r="M3158" s="22" t="n">
        <f aca="false">IF(E3158&gt;0,ROUND(E3158*'UCO e Filme'!$A$5,2),0)</f>
        <v>5.78</v>
      </c>
      <c r="N3158" s="22" t="n">
        <f aca="false">IF(I3158&gt;0,ROUND(I3158*'UCO e Filme'!$A$11,2),0)</f>
        <v>0</v>
      </c>
      <c r="O3158" s="22" t="n">
        <f aca="false">ROUND(L3158+M3158+N3158,2)</f>
        <v>5.91</v>
      </c>
      <c r="P3158" s="36"/>
      <c r="Q3158" s="36"/>
    </row>
    <row r="3159" customFormat="false" ht="11.25" hidden="false" customHeight="true" outlineLevel="0" collapsed="false">
      <c r="A3159" s="17" t="n">
        <v>40302326</v>
      </c>
      <c r="B3159" s="17" t="s">
        <v>3171</v>
      </c>
      <c r="C3159" s="37" t="n">
        <v>0.1</v>
      </c>
      <c r="D3159" s="23" t="s">
        <v>133</v>
      </c>
      <c r="E3159" s="19" t="n">
        <v>2.097</v>
      </c>
      <c r="F3159" s="21"/>
      <c r="G3159" s="21"/>
      <c r="H3159" s="21"/>
      <c r="I3159" s="21"/>
      <c r="J3159" s="21"/>
      <c r="K3159" s="22" t="n">
        <f aca="false">INDEX('Porte Honorário'!B:D,MATCH(TabJud!D3159,'Porte Honorário'!A:A,0),2)</f>
        <v>13</v>
      </c>
      <c r="L3159" s="22" t="n">
        <f aca="false">ROUND(C3159*K3159,2)</f>
        <v>1.3</v>
      </c>
      <c r="M3159" s="22" t="n">
        <f aca="false">IF(E3159&gt;0,ROUND(E3159*'UCO e Filme'!$A$5,2),0)</f>
        <v>31.33</v>
      </c>
      <c r="N3159" s="22" t="n">
        <f aca="false">IF(I3159&gt;0,ROUND(I3159*'UCO e Filme'!$A$11,2),0)</f>
        <v>0</v>
      </c>
      <c r="O3159" s="22" t="n">
        <f aca="false">ROUND(L3159+M3159+N3159,2)</f>
        <v>32.63</v>
      </c>
      <c r="P3159" s="36"/>
      <c r="Q3159" s="36"/>
    </row>
    <row r="3160" customFormat="false" ht="11.25" hidden="false" customHeight="true" outlineLevel="0" collapsed="false">
      <c r="A3160" s="17" t="n">
        <v>40302334</v>
      </c>
      <c r="B3160" s="17" t="s">
        <v>3172</v>
      </c>
      <c r="C3160" s="23" t="n">
        <v>0.1</v>
      </c>
      <c r="D3160" s="23" t="s">
        <v>133</v>
      </c>
      <c r="E3160" s="19" t="n">
        <v>3.267</v>
      </c>
      <c r="F3160" s="21"/>
      <c r="G3160" s="21"/>
      <c r="H3160" s="21"/>
      <c r="I3160" s="21"/>
      <c r="J3160" s="21"/>
      <c r="K3160" s="22" t="n">
        <f aca="false">INDEX('Porte Honorário'!B:D,MATCH(TabJud!D3160,'Porte Honorário'!A:A,0),2)</f>
        <v>13</v>
      </c>
      <c r="L3160" s="22" t="n">
        <f aca="false">ROUND(C3160*K3160,2)</f>
        <v>1.3</v>
      </c>
      <c r="M3160" s="22" t="n">
        <f aca="false">IF(E3160&gt;0,ROUND(E3160*'UCO e Filme'!$A$5,2),0)</f>
        <v>48.81</v>
      </c>
      <c r="N3160" s="22" t="n">
        <f aca="false">IF(I3160&gt;0,ROUND(I3160*'UCO e Filme'!$A$11,2),0)</f>
        <v>0</v>
      </c>
      <c r="O3160" s="22" t="n">
        <f aca="false">ROUND(L3160+M3160+N3160,2)</f>
        <v>50.11</v>
      </c>
      <c r="P3160" s="36"/>
      <c r="Q3160" s="36"/>
    </row>
    <row r="3161" customFormat="false" ht="11.25" hidden="false" customHeight="true" outlineLevel="0" collapsed="false">
      <c r="A3161" s="17" t="n">
        <v>40302342</v>
      </c>
      <c r="B3161" s="17" t="s">
        <v>3173</v>
      </c>
      <c r="C3161" s="23" t="n">
        <v>0.1</v>
      </c>
      <c r="D3161" s="23" t="s">
        <v>133</v>
      </c>
      <c r="E3161" s="19" t="n">
        <v>3.267</v>
      </c>
      <c r="F3161" s="21"/>
      <c r="G3161" s="21"/>
      <c r="H3161" s="21"/>
      <c r="I3161" s="21"/>
      <c r="J3161" s="21"/>
      <c r="K3161" s="22" t="n">
        <f aca="false">INDEX('Porte Honorário'!B:D,MATCH(TabJud!D3161,'Porte Honorário'!A:A,0),2)</f>
        <v>13</v>
      </c>
      <c r="L3161" s="22" t="n">
        <f aca="false">ROUND(C3161*K3161,2)</f>
        <v>1.3</v>
      </c>
      <c r="M3161" s="22" t="n">
        <f aca="false">IF(E3161&gt;0,ROUND(E3161*'UCO e Filme'!$A$5,2),0)</f>
        <v>48.81</v>
      </c>
      <c r="N3161" s="22" t="n">
        <f aca="false">IF(I3161&gt;0,ROUND(I3161*'UCO e Filme'!$A$11,2),0)</f>
        <v>0</v>
      </c>
      <c r="O3161" s="22" t="n">
        <f aca="false">ROUND(L3161+M3161+N3161,2)</f>
        <v>50.11</v>
      </c>
      <c r="P3161" s="36"/>
      <c r="Q3161" s="36"/>
    </row>
    <row r="3162" customFormat="false" ht="11.25" hidden="false" customHeight="true" outlineLevel="0" collapsed="false">
      <c r="A3162" s="17" t="n">
        <v>40302350</v>
      </c>
      <c r="B3162" s="17" t="s">
        <v>3174</v>
      </c>
      <c r="C3162" s="37" t="n">
        <v>0.1</v>
      </c>
      <c r="D3162" s="23" t="s">
        <v>133</v>
      </c>
      <c r="E3162" s="19" t="n">
        <v>3.267</v>
      </c>
      <c r="F3162" s="21"/>
      <c r="G3162" s="21"/>
      <c r="H3162" s="21"/>
      <c r="I3162" s="21"/>
      <c r="J3162" s="21"/>
      <c r="K3162" s="22" t="n">
        <f aca="false">INDEX('Porte Honorário'!B:D,MATCH(TabJud!D3162,'Porte Honorário'!A:A,0),2)</f>
        <v>13</v>
      </c>
      <c r="L3162" s="22" t="n">
        <f aca="false">ROUND(C3162*K3162,2)</f>
        <v>1.3</v>
      </c>
      <c r="M3162" s="22" t="n">
        <f aca="false">IF(E3162&gt;0,ROUND(E3162*'UCO e Filme'!$A$5,2),0)</f>
        <v>48.81</v>
      </c>
      <c r="N3162" s="22" t="n">
        <f aca="false">IF(I3162&gt;0,ROUND(I3162*'UCO e Filme'!$A$11,2),0)</f>
        <v>0</v>
      </c>
      <c r="O3162" s="22" t="n">
        <f aca="false">ROUND(L3162+M3162+N3162,2)</f>
        <v>50.11</v>
      </c>
      <c r="P3162" s="36"/>
      <c r="Q3162" s="36"/>
    </row>
    <row r="3163" customFormat="false" ht="11.25" hidden="false" customHeight="true" outlineLevel="0" collapsed="false">
      <c r="A3163" s="17" t="n">
        <v>40302369</v>
      </c>
      <c r="B3163" s="17" t="s">
        <v>3175</v>
      </c>
      <c r="C3163" s="37" t="n">
        <v>0.1</v>
      </c>
      <c r="D3163" s="23" t="s">
        <v>133</v>
      </c>
      <c r="E3163" s="19" t="n">
        <v>4.05</v>
      </c>
      <c r="F3163" s="21"/>
      <c r="G3163" s="21"/>
      <c r="H3163" s="21"/>
      <c r="I3163" s="21"/>
      <c r="J3163" s="21"/>
      <c r="K3163" s="22" t="n">
        <f aca="false">INDEX('Porte Honorário'!B:D,MATCH(TabJud!D3163,'Porte Honorário'!A:A,0),2)</f>
        <v>13</v>
      </c>
      <c r="L3163" s="22" t="n">
        <f aca="false">ROUND(C3163*K3163,2)</f>
        <v>1.3</v>
      </c>
      <c r="M3163" s="22" t="n">
        <f aca="false">IF(E3163&gt;0,ROUND(E3163*'UCO e Filme'!$A$5,2),0)</f>
        <v>60.51</v>
      </c>
      <c r="N3163" s="22" t="n">
        <f aca="false">IF(I3163&gt;0,ROUND(I3163*'UCO e Filme'!$A$11,2),0)</f>
        <v>0</v>
      </c>
      <c r="O3163" s="22" t="n">
        <f aca="false">ROUND(L3163+M3163+N3163,2)</f>
        <v>61.81</v>
      </c>
      <c r="P3163" s="36"/>
      <c r="Q3163" s="36"/>
    </row>
    <row r="3164" customFormat="false" ht="11.25" hidden="false" customHeight="true" outlineLevel="0" collapsed="false">
      <c r="A3164" s="17" t="n">
        <v>40302377</v>
      </c>
      <c r="B3164" s="17" t="s">
        <v>3176</v>
      </c>
      <c r="C3164" s="23" t="n">
        <v>0.01</v>
      </c>
      <c r="D3164" s="23" t="s">
        <v>133</v>
      </c>
      <c r="E3164" s="19" t="n">
        <v>0.387</v>
      </c>
      <c r="F3164" s="21"/>
      <c r="G3164" s="21"/>
      <c r="H3164" s="21"/>
      <c r="I3164" s="21"/>
      <c r="J3164" s="21"/>
      <c r="K3164" s="22" t="n">
        <f aca="false">INDEX('Porte Honorário'!B:D,MATCH(TabJud!D3164,'Porte Honorário'!A:A,0),2)</f>
        <v>13</v>
      </c>
      <c r="L3164" s="22" t="n">
        <f aca="false">ROUND(C3164*K3164,2)</f>
        <v>0.13</v>
      </c>
      <c r="M3164" s="22" t="n">
        <f aca="false">IF(E3164&gt;0,ROUND(E3164*'UCO e Filme'!$A$5,2),0)</f>
        <v>5.78</v>
      </c>
      <c r="N3164" s="22" t="n">
        <f aca="false">IF(I3164&gt;0,ROUND(I3164*'UCO e Filme'!$A$11,2),0)</f>
        <v>0</v>
      </c>
      <c r="O3164" s="22" t="n">
        <f aca="false">ROUND(L3164+M3164+N3164,2)</f>
        <v>5.91</v>
      </c>
      <c r="P3164" s="36"/>
      <c r="Q3164" s="36"/>
    </row>
    <row r="3165" customFormat="false" ht="11.25" hidden="false" customHeight="true" outlineLevel="0" collapsed="false">
      <c r="A3165" s="17" t="n">
        <v>40302385</v>
      </c>
      <c r="B3165" s="17" t="s">
        <v>3177</v>
      </c>
      <c r="C3165" s="23" t="n">
        <v>0.01</v>
      </c>
      <c r="D3165" s="23" t="s">
        <v>133</v>
      </c>
      <c r="E3165" s="19" t="n">
        <v>0.54</v>
      </c>
      <c r="F3165" s="21"/>
      <c r="G3165" s="21"/>
      <c r="H3165" s="21"/>
      <c r="I3165" s="21"/>
      <c r="J3165" s="21"/>
      <c r="K3165" s="22" t="n">
        <f aca="false">INDEX('Porte Honorário'!B:D,MATCH(TabJud!D3165,'Porte Honorário'!A:A,0),2)</f>
        <v>13</v>
      </c>
      <c r="L3165" s="22" t="n">
        <f aca="false">ROUND(C3165*K3165,2)</f>
        <v>0.13</v>
      </c>
      <c r="M3165" s="22" t="n">
        <f aca="false">IF(E3165&gt;0,ROUND(E3165*'UCO e Filme'!$A$5,2),0)</f>
        <v>8.07</v>
      </c>
      <c r="N3165" s="22" t="n">
        <f aca="false">IF(I3165&gt;0,ROUND(I3165*'UCO e Filme'!$A$11,2),0)</f>
        <v>0</v>
      </c>
      <c r="O3165" s="22" t="n">
        <f aca="false">ROUND(L3165+M3165+N3165,2)</f>
        <v>8.2</v>
      </c>
      <c r="P3165" s="36"/>
      <c r="Q3165" s="36"/>
    </row>
    <row r="3166" customFormat="false" ht="11.25" hidden="false" customHeight="true" outlineLevel="0" collapsed="false">
      <c r="A3166" s="17" t="n">
        <v>40302393</v>
      </c>
      <c r="B3166" s="17" t="s">
        <v>3178</v>
      </c>
      <c r="C3166" s="37" t="n">
        <v>0.1</v>
      </c>
      <c r="D3166" s="23" t="s">
        <v>133</v>
      </c>
      <c r="E3166" s="19" t="n">
        <v>3.267</v>
      </c>
      <c r="F3166" s="21"/>
      <c r="G3166" s="21"/>
      <c r="H3166" s="21"/>
      <c r="I3166" s="21"/>
      <c r="J3166" s="21"/>
      <c r="K3166" s="22" t="n">
        <f aca="false">INDEX('Porte Honorário'!B:D,MATCH(TabJud!D3166,'Porte Honorário'!A:A,0),2)</f>
        <v>13</v>
      </c>
      <c r="L3166" s="22" t="n">
        <f aca="false">ROUND(C3166*K3166,2)</f>
        <v>1.3</v>
      </c>
      <c r="M3166" s="22" t="n">
        <f aca="false">IF(E3166&gt;0,ROUND(E3166*'UCO e Filme'!$A$5,2),0)</f>
        <v>48.81</v>
      </c>
      <c r="N3166" s="22" t="n">
        <f aca="false">IF(I3166&gt;0,ROUND(I3166*'UCO e Filme'!$A$11,2),0)</f>
        <v>0</v>
      </c>
      <c r="O3166" s="22" t="n">
        <f aca="false">ROUND(L3166+M3166+N3166,2)</f>
        <v>50.11</v>
      </c>
      <c r="P3166" s="36"/>
      <c r="Q3166" s="36"/>
    </row>
    <row r="3167" customFormat="false" ht="11.25" hidden="false" customHeight="true" outlineLevel="0" collapsed="false">
      <c r="A3167" s="17" t="n">
        <v>40302407</v>
      </c>
      <c r="B3167" s="17" t="s">
        <v>3179</v>
      </c>
      <c r="C3167" s="23" t="n">
        <v>0.01</v>
      </c>
      <c r="D3167" s="23" t="s">
        <v>133</v>
      </c>
      <c r="E3167" s="19" t="n">
        <v>0.387</v>
      </c>
      <c r="F3167" s="21"/>
      <c r="G3167" s="21"/>
      <c r="H3167" s="21"/>
      <c r="I3167" s="21"/>
      <c r="J3167" s="21"/>
      <c r="K3167" s="22" t="n">
        <f aca="false">INDEX('Porte Honorário'!B:D,MATCH(TabJud!D3167,'Porte Honorário'!A:A,0),2)</f>
        <v>13</v>
      </c>
      <c r="L3167" s="22" t="n">
        <f aca="false">ROUND(C3167*K3167,2)</f>
        <v>0.13</v>
      </c>
      <c r="M3167" s="22" t="n">
        <f aca="false">IF(E3167&gt;0,ROUND(E3167*'UCO e Filme'!$A$5,2),0)</f>
        <v>5.78</v>
      </c>
      <c r="N3167" s="22" t="n">
        <f aca="false">IF(I3167&gt;0,ROUND(I3167*'UCO e Filme'!$A$11,2),0)</f>
        <v>0</v>
      </c>
      <c r="O3167" s="22" t="n">
        <f aca="false">ROUND(L3167+M3167+N3167,2)</f>
        <v>5.91</v>
      </c>
      <c r="P3167" s="36"/>
      <c r="Q3167" s="36"/>
    </row>
    <row r="3168" customFormat="false" ht="11.25" hidden="false" customHeight="true" outlineLevel="0" collapsed="false">
      <c r="A3168" s="17" t="n">
        <v>40302415</v>
      </c>
      <c r="B3168" s="17" t="s">
        <v>3180</v>
      </c>
      <c r="C3168" s="23" t="n">
        <v>0.1</v>
      </c>
      <c r="D3168" s="23" t="s">
        <v>133</v>
      </c>
      <c r="E3168" s="19" t="n">
        <v>2.097</v>
      </c>
      <c r="F3168" s="21"/>
      <c r="G3168" s="21"/>
      <c r="H3168" s="21"/>
      <c r="I3168" s="21"/>
      <c r="J3168" s="21"/>
      <c r="K3168" s="22" t="n">
        <f aca="false">INDEX('Porte Honorário'!B:D,MATCH(TabJud!D3168,'Porte Honorário'!A:A,0),2)</f>
        <v>13</v>
      </c>
      <c r="L3168" s="22" t="n">
        <f aca="false">ROUND(C3168*K3168,2)</f>
        <v>1.3</v>
      </c>
      <c r="M3168" s="22" t="n">
        <f aca="false">IF(E3168&gt;0,ROUND(E3168*'UCO e Filme'!$A$5,2),0)</f>
        <v>31.33</v>
      </c>
      <c r="N3168" s="22" t="n">
        <f aca="false">IF(I3168&gt;0,ROUND(I3168*'UCO e Filme'!$A$11,2),0)</f>
        <v>0</v>
      </c>
      <c r="O3168" s="22" t="n">
        <f aca="false">ROUND(L3168+M3168+N3168,2)</f>
        <v>32.63</v>
      </c>
      <c r="P3168" s="36"/>
      <c r="Q3168" s="36"/>
    </row>
    <row r="3169" customFormat="false" ht="11.25" hidden="false" customHeight="true" outlineLevel="0" collapsed="false">
      <c r="A3169" s="17" t="n">
        <v>40302423</v>
      </c>
      <c r="B3169" s="17" t="s">
        <v>3181</v>
      </c>
      <c r="C3169" s="23" t="n">
        <v>0.01</v>
      </c>
      <c r="D3169" s="23" t="s">
        <v>133</v>
      </c>
      <c r="E3169" s="19" t="n">
        <v>0.387</v>
      </c>
      <c r="F3169" s="21"/>
      <c r="G3169" s="21"/>
      <c r="H3169" s="21"/>
      <c r="I3169" s="21"/>
      <c r="J3169" s="21"/>
      <c r="K3169" s="22" t="n">
        <f aca="false">INDEX('Porte Honorário'!B:D,MATCH(TabJud!D3169,'Porte Honorário'!A:A,0),2)</f>
        <v>13</v>
      </c>
      <c r="L3169" s="22" t="n">
        <f aca="false">ROUND(C3169*K3169,2)</f>
        <v>0.13</v>
      </c>
      <c r="M3169" s="22" t="n">
        <f aca="false">IF(E3169&gt;0,ROUND(E3169*'UCO e Filme'!$A$5,2),0)</f>
        <v>5.78</v>
      </c>
      <c r="N3169" s="22" t="n">
        <f aca="false">IF(I3169&gt;0,ROUND(I3169*'UCO e Filme'!$A$11,2),0)</f>
        <v>0</v>
      </c>
      <c r="O3169" s="22" t="n">
        <f aca="false">ROUND(L3169+M3169+N3169,2)</f>
        <v>5.91</v>
      </c>
      <c r="P3169" s="36"/>
      <c r="Q3169" s="36"/>
    </row>
    <row r="3170" customFormat="false" ht="11.25" hidden="false" customHeight="true" outlineLevel="0" collapsed="false">
      <c r="A3170" s="17" t="n">
        <v>40302431</v>
      </c>
      <c r="B3170" s="17" t="s">
        <v>3182</v>
      </c>
      <c r="C3170" s="23" t="n">
        <v>0.75</v>
      </c>
      <c r="D3170" s="23" t="s">
        <v>133</v>
      </c>
      <c r="E3170" s="19" t="n">
        <v>28.476</v>
      </c>
      <c r="F3170" s="21"/>
      <c r="G3170" s="21"/>
      <c r="H3170" s="21"/>
      <c r="I3170" s="21"/>
      <c r="J3170" s="21"/>
      <c r="K3170" s="22" t="n">
        <f aca="false">INDEX('Porte Honorário'!B:D,MATCH(TabJud!D3170,'Porte Honorário'!A:A,0),2)</f>
        <v>13</v>
      </c>
      <c r="L3170" s="22" t="n">
        <f aca="false">ROUND(C3170*K3170,2)</f>
        <v>9.75</v>
      </c>
      <c r="M3170" s="22" t="n">
        <f aca="false">IF(E3170&gt;0,ROUND(E3170*'UCO e Filme'!$A$5,2),0)</f>
        <v>425.43</v>
      </c>
      <c r="N3170" s="22" t="n">
        <f aca="false">IF(I3170&gt;0,ROUND(I3170*'UCO e Filme'!$A$11,2),0)</f>
        <v>0</v>
      </c>
      <c r="O3170" s="22" t="n">
        <f aca="false">ROUND(L3170+M3170+N3170,2)</f>
        <v>435.18</v>
      </c>
      <c r="P3170" s="36"/>
      <c r="Q3170" s="36"/>
    </row>
    <row r="3171" customFormat="false" ht="11.25" hidden="false" customHeight="true" outlineLevel="0" collapsed="false">
      <c r="A3171" s="17" t="n">
        <v>40302440</v>
      </c>
      <c r="B3171" s="17" t="s">
        <v>3183</v>
      </c>
      <c r="C3171" s="37" t="n">
        <v>0.1</v>
      </c>
      <c r="D3171" s="23" t="s">
        <v>133</v>
      </c>
      <c r="E3171" s="19" t="n">
        <v>2.039</v>
      </c>
      <c r="F3171" s="21"/>
      <c r="G3171" s="21"/>
      <c r="H3171" s="21"/>
      <c r="I3171" s="21"/>
      <c r="J3171" s="21"/>
      <c r="K3171" s="22" t="n">
        <f aca="false">INDEX('Porte Honorário'!B:D,MATCH(TabJud!D3171,'Porte Honorário'!A:A,0),2)</f>
        <v>13</v>
      </c>
      <c r="L3171" s="22" t="n">
        <f aca="false">ROUND(C3171*K3171,2)</f>
        <v>1.3</v>
      </c>
      <c r="M3171" s="22" t="n">
        <f aca="false">IF(E3171&gt;0,ROUND(E3171*'UCO e Filme'!$A$5,2),0)</f>
        <v>30.46</v>
      </c>
      <c r="N3171" s="22" t="n">
        <f aca="false">IF(I3171&gt;0,ROUND(I3171*'UCO e Filme'!$A$11,2),0)</f>
        <v>0</v>
      </c>
      <c r="O3171" s="22" t="n">
        <f aca="false">ROUND(L3171+M3171+N3171,2)</f>
        <v>31.76</v>
      </c>
      <c r="P3171" s="36"/>
      <c r="Q3171" s="36"/>
    </row>
    <row r="3172" customFormat="false" ht="11.25" hidden="false" customHeight="true" outlineLevel="0" collapsed="false">
      <c r="A3172" s="17" t="n">
        <v>40302458</v>
      </c>
      <c r="B3172" s="17" t="s">
        <v>3184</v>
      </c>
      <c r="C3172" s="37" t="n">
        <v>0.5</v>
      </c>
      <c r="D3172" s="23" t="s">
        <v>133</v>
      </c>
      <c r="E3172" s="19" t="n">
        <v>15.588</v>
      </c>
      <c r="F3172" s="21"/>
      <c r="G3172" s="21"/>
      <c r="H3172" s="21"/>
      <c r="I3172" s="21"/>
      <c r="J3172" s="21"/>
      <c r="K3172" s="22" t="n">
        <f aca="false">INDEX('Porte Honorário'!B:D,MATCH(TabJud!D3172,'Porte Honorário'!A:A,0),2)</f>
        <v>13</v>
      </c>
      <c r="L3172" s="22" t="n">
        <f aca="false">ROUND(C3172*K3172,2)</f>
        <v>6.5</v>
      </c>
      <c r="M3172" s="22" t="n">
        <f aca="false">IF(E3172&gt;0,ROUND(E3172*'UCO e Filme'!$A$5,2),0)</f>
        <v>232.88</v>
      </c>
      <c r="N3172" s="22" t="n">
        <f aca="false">IF(I3172&gt;0,ROUND(I3172*'UCO e Filme'!$A$11,2),0)</f>
        <v>0</v>
      </c>
      <c r="O3172" s="22" t="n">
        <f aca="false">ROUND(L3172+M3172+N3172,2)</f>
        <v>239.38</v>
      </c>
      <c r="P3172" s="36"/>
      <c r="Q3172" s="36"/>
    </row>
    <row r="3173" customFormat="false" ht="11.25" hidden="false" customHeight="true" outlineLevel="0" collapsed="false">
      <c r="A3173" s="17" t="n">
        <v>40302466</v>
      </c>
      <c r="B3173" s="17" t="s">
        <v>3185</v>
      </c>
      <c r="C3173" s="23" t="n">
        <v>0.1</v>
      </c>
      <c r="D3173" s="23" t="s">
        <v>133</v>
      </c>
      <c r="E3173" s="19" t="n">
        <v>3.267</v>
      </c>
      <c r="F3173" s="21"/>
      <c r="G3173" s="21"/>
      <c r="H3173" s="21"/>
      <c r="I3173" s="21"/>
      <c r="J3173" s="21"/>
      <c r="K3173" s="22" t="n">
        <f aca="false">INDEX('Porte Honorário'!B:D,MATCH(TabJud!D3173,'Porte Honorário'!A:A,0),2)</f>
        <v>13</v>
      </c>
      <c r="L3173" s="22" t="n">
        <f aca="false">ROUND(C3173*K3173,2)</f>
        <v>1.3</v>
      </c>
      <c r="M3173" s="22" t="n">
        <f aca="false">IF(E3173&gt;0,ROUND(E3173*'UCO e Filme'!$A$5,2),0)</f>
        <v>48.81</v>
      </c>
      <c r="N3173" s="22" t="n">
        <f aca="false">IF(I3173&gt;0,ROUND(I3173*'UCO e Filme'!$A$11,2),0)</f>
        <v>0</v>
      </c>
      <c r="O3173" s="22" t="n">
        <f aca="false">ROUND(L3173+M3173+N3173,2)</f>
        <v>50.11</v>
      </c>
      <c r="P3173" s="36"/>
      <c r="Q3173" s="36"/>
    </row>
    <row r="3174" customFormat="false" ht="11.25" hidden="false" customHeight="true" outlineLevel="0" collapsed="false">
      <c r="A3174" s="17" t="n">
        <v>40302474</v>
      </c>
      <c r="B3174" s="17" t="s">
        <v>3186</v>
      </c>
      <c r="C3174" s="37" t="n">
        <v>0.1</v>
      </c>
      <c r="D3174" s="23" t="s">
        <v>133</v>
      </c>
      <c r="E3174" s="19" t="n">
        <v>3.267</v>
      </c>
      <c r="F3174" s="21"/>
      <c r="G3174" s="21"/>
      <c r="H3174" s="21"/>
      <c r="I3174" s="21"/>
      <c r="J3174" s="21"/>
      <c r="K3174" s="22" t="n">
        <f aca="false">INDEX('Porte Honorário'!B:D,MATCH(TabJud!D3174,'Porte Honorário'!A:A,0),2)</f>
        <v>13</v>
      </c>
      <c r="L3174" s="22" t="n">
        <f aca="false">ROUND(C3174*K3174,2)</f>
        <v>1.3</v>
      </c>
      <c r="M3174" s="22" t="n">
        <f aca="false">IF(E3174&gt;0,ROUND(E3174*'UCO e Filme'!$A$5,2),0)</f>
        <v>48.81</v>
      </c>
      <c r="N3174" s="22" t="n">
        <f aca="false">IF(I3174&gt;0,ROUND(I3174*'UCO e Filme'!$A$11,2),0)</f>
        <v>0</v>
      </c>
      <c r="O3174" s="22" t="n">
        <f aca="false">ROUND(L3174+M3174+N3174,2)</f>
        <v>50.11</v>
      </c>
      <c r="P3174" s="36"/>
      <c r="Q3174" s="36"/>
    </row>
    <row r="3175" customFormat="false" ht="11.25" hidden="false" customHeight="true" outlineLevel="0" collapsed="false">
      <c r="A3175" s="17" t="n">
        <v>40302482</v>
      </c>
      <c r="B3175" s="17" t="s">
        <v>3187</v>
      </c>
      <c r="C3175" s="23" t="n">
        <v>1</v>
      </c>
      <c r="D3175" s="23" t="s">
        <v>133</v>
      </c>
      <c r="E3175" s="19" t="n">
        <v>2.097</v>
      </c>
      <c r="F3175" s="21"/>
      <c r="G3175" s="21"/>
      <c r="H3175" s="21"/>
      <c r="I3175" s="21"/>
      <c r="J3175" s="21"/>
      <c r="K3175" s="22" t="n">
        <f aca="false">INDEX('Porte Honorário'!B:D,MATCH(TabJud!D3175,'Porte Honorário'!A:A,0),2)</f>
        <v>13</v>
      </c>
      <c r="L3175" s="22" t="n">
        <f aca="false">ROUND(C3175*K3175,2)</f>
        <v>13</v>
      </c>
      <c r="M3175" s="22" t="n">
        <f aca="false">IF(E3175&gt;0,ROUND(E3175*'UCO e Filme'!$A$5,2),0)</f>
        <v>31.33</v>
      </c>
      <c r="N3175" s="22" t="n">
        <f aca="false">IF(I3175&gt;0,ROUND(I3175*'UCO e Filme'!$A$11,2),0)</f>
        <v>0</v>
      </c>
      <c r="O3175" s="22" t="n">
        <f aca="false">ROUND(L3175+M3175+N3175,2)</f>
        <v>44.33</v>
      </c>
      <c r="P3175" s="36"/>
      <c r="Q3175" s="36"/>
    </row>
    <row r="3176" customFormat="false" ht="11.25" hidden="false" customHeight="true" outlineLevel="0" collapsed="false">
      <c r="A3176" s="17" t="n">
        <v>40302490</v>
      </c>
      <c r="B3176" s="17" t="s">
        <v>3188</v>
      </c>
      <c r="C3176" s="37" t="n">
        <v>0.1</v>
      </c>
      <c r="D3176" s="23" t="s">
        <v>133</v>
      </c>
      <c r="E3176" s="19" t="n">
        <v>3.267</v>
      </c>
      <c r="F3176" s="21"/>
      <c r="G3176" s="21"/>
      <c r="H3176" s="21"/>
      <c r="I3176" s="21"/>
      <c r="J3176" s="21"/>
      <c r="K3176" s="22" t="n">
        <f aca="false">INDEX('Porte Honorário'!B:D,MATCH(TabJud!D3176,'Porte Honorário'!A:A,0),2)</f>
        <v>13</v>
      </c>
      <c r="L3176" s="22" t="n">
        <f aca="false">ROUND(C3176*K3176,2)</f>
        <v>1.3</v>
      </c>
      <c r="M3176" s="22" t="n">
        <f aca="false">IF(E3176&gt;0,ROUND(E3176*'UCO e Filme'!$A$5,2),0)</f>
        <v>48.81</v>
      </c>
      <c r="N3176" s="22" t="n">
        <f aca="false">IF(I3176&gt;0,ROUND(I3176*'UCO e Filme'!$A$11,2),0)</f>
        <v>0</v>
      </c>
      <c r="O3176" s="22" t="n">
        <f aca="false">ROUND(L3176+M3176+N3176,2)</f>
        <v>50.11</v>
      </c>
      <c r="P3176" s="36"/>
      <c r="Q3176" s="36"/>
    </row>
    <row r="3177" customFormat="false" ht="11.25" hidden="false" customHeight="true" outlineLevel="0" collapsed="false">
      <c r="A3177" s="17" t="n">
        <v>40302504</v>
      </c>
      <c r="B3177" s="17" t="s">
        <v>3189</v>
      </c>
      <c r="C3177" s="23" t="n">
        <v>0.01</v>
      </c>
      <c r="D3177" s="23" t="s">
        <v>133</v>
      </c>
      <c r="E3177" s="19" t="n">
        <v>0.72</v>
      </c>
      <c r="F3177" s="21"/>
      <c r="G3177" s="21"/>
      <c r="H3177" s="21"/>
      <c r="I3177" s="21"/>
      <c r="J3177" s="21"/>
      <c r="K3177" s="22" t="n">
        <f aca="false">INDEX('Porte Honorário'!B:D,MATCH(TabJud!D3177,'Porte Honorário'!A:A,0),2)</f>
        <v>13</v>
      </c>
      <c r="L3177" s="22" t="n">
        <f aca="false">ROUND(C3177*K3177,2)</f>
        <v>0.13</v>
      </c>
      <c r="M3177" s="22" t="n">
        <f aca="false">IF(E3177&gt;0,ROUND(E3177*'UCO e Filme'!$A$5,2),0)</f>
        <v>10.76</v>
      </c>
      <c r="N3177" s="22" t="n">
        <f aca="false">IF(I3177&gt;0,ROUND(I3177*'UCO e Filme'!$A$11,2),0)</f>
        <v>0</v>
      </c>
      <c r="O3177" s="22" t="n">
        <f aca="false">ROUND(L3177+M3177+N3177,2)</f>
        <v>10.89</v>
      </c>
      <c r="P3177" s="36"/>
      <c r="Q3177" s="36"/>
    </row>
    <row r="3178" customFormat="false" ht="11.25" hidden="false" customHeight="true" outlineLevel="0" collapsed="false">
      <c r="A3178" s="17" t="n">
        <v>40302512</v>
      </c>
      <c r="B3178" s="17" t="s">
        <v>3190</v>
      </c>
      <c r="C3178" s="23" t="n">
        <v>0.01</v>
      </c>
      <c r="D3178" s="23" t="s">
        <v>133</v>
      </c>
      <c r="E3178" s="19" t="n">
        <v>0.72</v>
      </c>
      <c r="F3178" s="21"/>
      <c r="G3178" s="21"/>
      <c r="H3178" s="21"/>
      <c r="I3178" s="21"/>
      <c r="J3178" s="21"/>
      <c r="K3178" s="22" t="n">
        <f aca="false">INDEX('Porte Honorário'!B:D,MATCH(TabJud!D3178,'Porte Honorário'!A:A,0),2)</f>
        <v>13</v>
      </c>
      <c r="L3178" s="22" t="n">
        <f aca="false">ROUND(C3178*K3178,2)</f>
        <v>0.13</v>
      </c>
      <c r="M3178" s="22" t="n">
        <f aca="false">IF(E3178&gt;0,ROUND(E3178*'UCO e Filme'!$A$5,2),0)</f>
        <v>10.76</v>
      </c>
      <c r="N3178" s="22" t="n">
        <f aca="false">IF(I3178&gt;0,ROUND(I3178*'UCO e Filme'!$A$11,2),0)</f>
        <v>0</v>
      </c>
      <c r="O3178" s="22" t="n">
        <f aca="false">ROUND(L3178+M3178+N3178,2)</f>
        <v>10.89</v>
      </c>
      <c r="P3178" s="36"/>
      <c r="Q3178" s="36"/>
    </row>
    <row r="3179" customFormat="false" ht="11.25" hidden="false" customHeight="true" outlineLevel="0" collapsed="false">
      <c r="A3179" s="17" t="n">
        <v>40302520</v>
      </c>
      <c r="B3179" s="17" t="s">
        <v>3191</v>
      </c>
      <c r="C3179" s="23" t="n">
        <v>0.01</v>
      </c>
      <c r="D3179" s="23" t="s">
        <v>133</v>
      </c>
      <c r="E3179" s="19" t="n">
        <v>1.413</v>
      </c>
      <c r="F3179" s="21"/>
      <c r="G3179" s="21"/>
      <c r="H3179" s="21"/>
      <c r="I3179" s="21"/>
      <c r="J3179" s="21"/>
      <c r="K3179" s="22" t="n">
        <f aca="false">INDEX('Porte Honorário'!B:D,MATCH(TabJud!D3179,'Porte Honorário'!A:A,0),2)</f>
        <v>13</v>
      </c>
      <c r="L3179" s="22" t="n">
        <f aca="false">ROUND(C3179*K3179,2)</f>
        <v>0.13</v>
      </c>
      <c r="M3179" s="22" t="n">
        <f aca="false">IF(E3179&gt;0,ROUND(E3179*'UCO e Filme'!$A$5,2),0)</f>
        <v>21.11</v>
      </c>
      <c r="N3179" s="22" t="n">
        <f aca="false">IF(I3179&gt;0,ROUND(I3179*'UCO e Filme'!$A$11,2),0)</f>
        <v>0</v>
      </c>
      <c r="O3179" s="22" t="n">
        <f aca="false">ROUND(L3179+M3179+N3179,2)</f>
        <v>21.24</v>
      </c>
      <c r="P3179" s="36"/>
      <c r="Q3179" s="36"/>
    </row>
    <row r="3180" customFormat="false" ht="11.25" hidden="false" customHeight="true" outlineLevel="0" collapsed="false">
      <c r="A3180" s="17" t="n">
        <v>40302539</v>
      </c>
      <c r="B3180" s="17" t="s">
        <v>3192</v>
      </c>
      <c r="C3180" s="23" t="n">
        <v>0.25</v>
      </c>
      <c r="D3180" s="23" t="s">
        <v>133</v>
      </c>
      <c r="E3180" s="19" t="n">
        <v>4.797</v>
      </c>
      <c r="F3180" s="21"/>
      <c r="G3180" s="21"/>
      <c r="H3180" s="21"/>
      <c r="I3180" s="21"/>
      <c r="J3180" s="21"/>
      <c r="K3180" s="22" t="n">
        <f aca="false">INDEX('Porte Honorário'!B:D,MATCH(TabJud!D3180,'Porte Honorário'!A:A,0),2)</f>
        <v>13</v>
      </c>
      <c r="L3180" s="22" t="n">
        <f aca="false">ROUND(C3180*K3180,2)</f>
        <v>3.25</v>
      </c>
      <c r="M3180" s="22" t="n">
        <f aca="false">IF(E3180&gt;0,ROUND(E3180*'UCO e Filme'!$A$5,2),0)</f>
        <v>71.67</v>
      </c>
      <c r="N3180" s="22" t="n">
        <f aca="false">IF(I3180&gt;0,ROUND(I3180*'UCO e Filme'!$A$11,2),0)</f>
        <v>0</v>
      </c>
      <c r="O3180" s="22" t="n">
        <f aca="false">ROUND(L3180+M3180+N3180,2)</f>
        <v>74.92</v>
      </c>
      <c r="P3180" s="36"/>
      <c r="Q3180" s="36"/>
    </row>
    <row r="3181" customFormat="false" ht="11.25" hidden="false" customHeight="true" outlineLevel="0" collapsed="false">
      <c r="A3181" s="17" t="n">
        <v>40302547</v>
      </c>
      <c r="B3181" s="17" t="s">
        <v>3193</v>
      </c>
      <c r="C3181" s="23" t="n">
        <v>0.01</v>
      </c>
      <c r="D3181" s="23" t="s">
        <v>133</v>
      </c>
      <c r="E3181" s="19" t="n">
        <v>0.54</v>
      </c>
      <c r="F3181" s="21"/>
      <c r="G3181" s="21"/>
      <c r="H3181" s="21"/>
      <c r="I3181" s="21"/>
      <c r="J3181" s="21"/>
      <c r="K3181" s="22" t="n">
        <f aca="false">INDEX('Porte Honorário'!B:D,MATCH(TabJud!D3181,'Porte Honorário'!A:A,0),2)</f>
        <v>13</v>
      </c>
      <c r="L3181" s="22" t="n">
        <f aca="false">ROUND(C3181*K3181,2)</f>
        <v>0.13</v>
      </c>
      <c r="M3181" s="22" t="n">
        <f aca="false">IF(E3181&gt;0,ROUND(E3181*'UCO e Filme'!$A$5,2),0)</f>
        <v>8.07</v>
      </c>
      <c r="N3181" s="22" t="n">
        <f aca="false">IF(I3181&gt;0,ROUND(I3181*'UCO e Filme'!$A$11,2),0)</f>
        <v>0</v>
      </c>
      <c r="O3181" s="22" t="n">
        <f aca="false">ROUND(L3181+M3181+N3181,2)</f>
        <v>8.2</v>
      </c>
      <c r="P3181" s="36"/>
      <c r="Q3181" s="36"/>
    </row>
    <row r="3182" customFormat="false" ht="11.25" hidden="false" customHeight="true" outlineLevel="0" collapsed="false">
      <c r="A3182" s="17" t="n">
        <v>40302555</v>
      </c>
      <c r="B3182" s="17" t="s">
        <v>3194</v>
      </c>
      <c r="C3182" s="37" t="n">
        <v>0.1</v>
      </c>
      <c r="D3182" s="23" t="s">
        <v>133</v>
      </c>
      <c r="E3182" s="19" t="n">
        <v>3.267</v>
      </c>
      <c r="F3182" s="21"/>
      <c r="G3182" s="21"/>
      <c r="H3182" s="21"/>
      <c r="I3182" s="21"/>
      <c r="J3182" s="21"/>
      <c r="K3182" s="22" t="n">
        <f aca="false">INDEX('Porte Honorário'!B:D,MATCH(TabJud!D3182,'Porte Honorário'!A:A,0),2)</f>
        <v>13</v>
      </c>
      <c r="L3182" s="22" t="n">
        <f aca="false">ROUND(C3182*K3182,2)</f>
        <v>1.3</v>
      </c>
      <c r="M3182" s="22" t="n">
        <f aca="false">IF(E3182&gt;0,ROUND(E3182*'UCO e Filme'!$A$5,2),0)</f>
        <v>48.81</v>
      </c>
      <c r="N3182" s="22" t="n">
        <f aca="false">IF(I3182&gt;0,ROUND(I3182*'UCO e Filme'!$A$11,2),0)</f>
        <v>0</v>
      </c>
      <c r="O3182" s="22" t="n">
        <f aca="false">ROUND(L3182+M3182+N3182,2)</f>
        <v>50.11</v>
      </c>
      <c r="P3182" s="36"/>
      <c r="Q3182" s="36"/>
    </row>
    <row r="3183" customFormat="false" ht="11.25" hidden="false" customHeight="true" outlineLevel="0" collapsed="false">
      <c r="A3183" s="17" t="n">
        <v>40302563</v>
      </c>
      <c r="B3183" s="17" t="s">
        <v>3195</v>
      </c>
      <c r="C3183" s="23" t="n">
        <v>0.01</v>
      </c>
      <c r="D3183" s="23" t="s">
        <v>133</v>
      </c>
      <c r="E3183" s="19" t="n">
        <v>1.413</v>
      </c>
      <c r="F3183" s="21"/>
      <c r="G3183" s="21"/>
      <c r="H3183" s="21"/>
      <c r="I3183" s="21"/>
      <c r="J3183" s="21"/>
      <c r="K3183" s="22" t="n">
        <f aca="false">INDEX('Porte Honorário'!B:D,MATCH(TabJud!D3183,'Porte Honorário'!A:A,0),2)</f>
        <v>13</v>
      </c>
      <c r="L3183" s="22" t="n">
        <f aca="false">ROUND(C3183*K3183,2)</f>
        <v>0.13</v>
      </c>
      <c r="M3183" s="22" t="n">
        <f aca="false">IF(E3183&gt;0,ROUND(E3183*'UCO e Filme'!$A$5,2),0)</f>
        <v>21.11</v>
      </c>
      <c r="N3183" s="22" t="n">
        <f aca="false">IF(I3183&gt;0,ROUND(I3183*'UCO e Filme'!$A$11,2),0)</f>
        <v>0</v>
      </c>
      <c r="O3183" s="22" t="n">
        <f aca="false">ROUND(L3183+M3183+N3183,2)</f>
        <v>21.24</v>
      </c>
      <c r="P3183" s="36"/>
      <c r="Q3183" s="36"/>
    </row>
    <row r="3184" customFormat="false" ht="11.25" hidden="false" customHeight="true" outlineLevel="0" collapsed="false">
      <c r="A3184" s="17" t="n">
        <v>40302571</v>
      </c>
      <c r="B3184" s="17" t="s">
        <v>3196</v>
      </c>
      <c r="C3184" s="23" t="n">
        <v>0.1</v>
      </c>
      <c r="D3184" s="23" t="s">
        <v>133</v>
      </c>
      <c r="E3184" s="19" t="n">
        <v>3.267</v>
      </c>
      <c r="F3184" s="21"/>
      <c r="G3184" s="21"/>
      <c r="H3184" s="21"/>
      <c r="I3184" s="21"/>
      <c r="J3184" s="21"/>
      <c r="K3184" s="22" t="n">
        <f aca="false">INDEX('Porte Honorário'!B:D,MATCH(TabJud!D3184,'Porte Honorário'!A:A,0),2)</f>
        <v>13</v>
      </c>
      <c r="L3184" s="22" t="n">
        <f aca="false">ROUND(C3184*K3184,2)</f>
        <v>1.3</v>
      </c>
      <c r="M3184" s="22" t="n">
        <f aca="false">IF(E3184&gt;0,ROUND(E3184*'UCO e Filme'!$A$5,2),0)</f>
        <v>48.81</v>
      </c>
      <c r="N3184" s="22" t="n">
        <f aca="false">IF(I3184&gt;0,ROUND(I3184*'UCO e Filme'!$A$11,2),0)</f>
        <v>0</v>
      </c>
      <c r="O3184" s="22" t="n">
        <f aca="false">ROUND(L3184+M3184+N3184,2)</f>
        <v>50.11</v>
      </c>
      <c r="P3184" s="36"/>
      <c r="Q3184" s="36"/>
    </row>
    <row r="3185" customFormat="false" ht="11.25" hidden="false" customHeight="true" outlineLevel="0" collapsed="false">
      <c r="A3185" s="17" t="n">
        <v>40302580</v>
      </c>
      <c r="B3185" s="17" t="s">
        <v>3197</v>
      </c>
      <c r="C3185" s="23" t="n">
        <v>0.01</v>
      </c>
      <c r="D3185" s="23" t="s">
        <v>133</v>
      </c>
      <c r="E3185" s="19" t="n">
        <v>0.387</v>
      </c>
      <c r="F3185" s="21"/>
      <c r="G3185" s="21"/>
      <c r="H3185" s="21"/>
      <c r="I3185" s="21"/>
      <c r="J3185" s="21"/>
      <c r="K3185" s="22" t="n">
        <f aca="false">INDEX('Porte Honorário'!B:D,MATCH(TabJud!D3185,'Porte Honorário'!A:A,0),2)</f>
        <v>13</v>
      </c>
      <c r="L3185" s="22" t="n">
        <f aca="false">ROUND(C3185*K3185,2)</f>
        <v>0.13</v>
      </c>
      <c r="M3185" s="22" t="n">
        <f aca="false">IF(E3185&gt;0,ROUND(E3185*'UCO e Filme'!$A$5,2),0)</f>
        <v>5.78</v>
      </c>
      <c r="N3185" s="22" t="n">
        <f aca="false">IF(I3185&gt;0,ROUND(I3185*'UCO e Filme'!$A$11,2),0)</f>
        <v>0</v>
      </c>
      <c r="O3185" s="22" t="n">
        <f aca="false">ROUND(L3185+M3185+N3185,2)</f>
        <v>5.91</v>
      </c>
      <c r="P3185" s="36"/>
      <c r="Q3185" s="36"/>
    </row>
    <row r="3186" customFormat="false" ht="11.25" hidden="false" customHeight="true" outlineLevel="0" collapsed="false">
      <c r="A3186" s="17" t="n">
        <v>40302598</v>
      </c>
      <c r="B3186" s="17" t="s">
        <v>3198</v>
      </c>
      <c r="C3186" s="23" t="n">
        <v>0.01</v>
      </c>
      <c r="D3186" s="23" t="s">
        <v>133</v>
      </c>
      <c r="E3186" s="19" t="n">
        <v>0.387</v>
      </c>
      <c r="F3186" s="21"/>
      <c r="G3186" s="21"/>
      <c r="H3186" s="21"/>
      <c r="I3186" s="21"/>
      <c r="J3186" s="21"/>
      <c r="K3186" s="22" t="n">
        <f aca="false">INDEX('Porte Honorário'!B:D,MATCH(TabJud!D3186,'Porte Honorário'!A:A,0),2)</f>
        <v>13</v>
      </c>
      <c r="L3186" s="22" t="n">
        <f aca="false">ROUND(C3186*K3186,2)</f>
        <v>0.13</v>
      </c>
      <c r="M3186" s="22" t="n">
        <f aca="false">IF(E3186&gt;0,ROUND(E3186*'UCO e Filme'!$A$5,2),0)</f>
        <v>5.78</v>
      </c>
      <c r="N3186" s="22" t="n">
        <f aca="false">IF(I3186&gt;0,ROUND(I3186*'UCO e Filme'!$A$11,2),0)</f>
        <v>0</v>
      </c>
      <c r="O3186" s="22" t="n">
        <f aca="false">ROUND(L3186+M3186+N3186,2)</f>
        <v>5.91</v>
      </c>
      <c r="P3186" s="36"/>
      <c r="Q3186" s="36"/>
    </row>
    <row r="3187" customFormat="false" ht="11.25" hidden="false" customHeight="true" outlineLevel="0" collapsed="false">
      <c r="A3187" s="17" t="n">
        <v>40302601</v>
      </c>
      <c r="B3187" s="17" t="s">
        <v>3199</v>
      </c>
      <c r="C3187" s="23" t="n">
        <v>0.01</v>
      </c>
      <c r="D3187" s="23" t="s">
        <v>133</v>
      </c>
      <c r="E3187" s="19" t="n">
        <v>8.991</v>
      </c>
      <c r="F3187" s="21"/>
      <c r="G3187" s="21"/>
      <c r="H3187" s="21"/>
      <c r="I3187" s="21"/>
      <c r="J3187" s="21"/>
      <c r="K3187" s="22" t="n">
        <f aca="false">INDEX('Porte Honorário'!B:D,MATCH(TabJud!D3187,'Porte Honorário'!A:A,0),2)</f>
        <v>13</v>
      </c>
      <c r="L3187" s="22" t="n">
        <f aca="false">ROUND(C3187*K3187,2)</f>
        <v>0.13</v>
      </c>
      <c r="M3187" s="22" t="n">
        <f aca="false">IF(E3187&gt;0,ROUND(E3187*'UCO e Filme'!$A$5,2),0)</f>
        <v>134.33</v>
      </c>
      <c r="N3187" s="22" t="n">
        <f aca="false">IF(I3187&gt;0,ROUND(I3187*'UCO e Filme'!$A$11,2),0)</f>
        <v>0</v>
      </c>
      <c r="O3187" s="22" t="n">
        <f aca="false">ROUND(L3187+M3187+N3187,2)</f>
        <v>134.46</v>
      </c>
      <c r="P3187" s="36"/>
      <c r="Q3187" s="36"/>
    </row>
    <row r="3188" customFormat="false" ht="11.25" hidden="false" customHeight="true" outlineLevel="0" collapsed="false">
      <c r="A3188" s="17" t="n">
        <v>40302610</v>
      </c>
      <c r="B3188" s="17" t="s">
        <v>3200</v>
      </c>
      <c r="C3188" s="23" t="n">
        <v>0.01</v>
      </c>
      <c r="D3188" s="23" t="s">
        <v>133</v>
      </c>
      <c r="E3188" s="19" t="n">
        <v>8.991</v>
      </c>
      <c r="F3188" s="21"/>
      <c r="G3188" s="21"/>
      <c r="H3188" s="21"/>
      <c r="I3188" s="21"/>
      <c r="J3188" s="21"/>
      <c r="K3188" s="22" t="n">
        <f aca="false">INDEX('Porte Honorário'!B:D,MATCH(TabJud!D3188,'Porte Honorário'!A:A,0),2)</f>
        <v>13</v>
      </c>
      <c r="L3188" s="22" t="n">
        <f aca="false">ROUND(C3188*K3188,2)</f>
        <v>0.13</v>
      </c>
      <c r="M3188" s="22" t="n">
        <f aca="false">IF(E3188&gt;0,ROUND(E3188*'UCO e Filme'!$A$5,2),0)</f>
        <v>134.33</v>
      </c>
      <c r="N3188" s="22" t="n">
        <f aca="false">IF(I3188&gt;0,ROUND(I3188*'UCO e Filme'!$A$11,2),0)</f>
        <v>0</v>
      </c>
      <c r="O3188" s="22" t="n">
        <f aca="false">ROUND(L3188+M3188+N3188,2)</f>
        <v>134.46</v>
      </c>
      <c r="P3188" s="36"/>
      <c r="Q3188" s="36"/>
    </row>
    <row r="3189" customFormat="false" ht="11.25" hidden="false" customHeight="true" outlineLevel="0" collapsed="false">
      <c r="A3189" s="17" t="n">
        <v>40302628</v>
      </c>
      <c r="B3189" s="17" t="s">
        <v>3201</v>
      </c>
      <c r="C3189" s="37" t="n">
        <v>0.1</v>
      </c>
      <c r="D3189" s="23" t="s">
        <v>133</v>
      </c>
      <c r="E3189" s="19" t="n">
        <v>2.097</v>
      </c>
      <c r="F3189" s="21"/>
      <c r="G3189" s="21"/>
      <c r="H3189" s="21"/>
      <c r="I3189" s="21"/>
      <c r="J3189" s="21"/>
      <c r="K3189" s="22" t="n">
        <f aca="false">INDEX('Porte Honorário'!B:D,MATCH(TabJud!D3189,'Porte Honorário'!A:A,0),2)</f>
        <v>13</v>
      </c>
      <c r="L3189" s="22" t="n">
        <f aca="false">ROUND(C3189*K3189,2)</f>
        <v>1.3</v>
      </c>
      <c r="M3189" s="22" t="n">
        <f aca="false">IF(E3189&gt;0,ROUND(E3189*'UCO e Filme'!$A$5,2),0)</f>
        <v>31.33</v>
      </c>
      <c r="N3189" s="22" t="n">
        <f aca="false">IF(I3189&gt;0,ROUND(I3189*'UCO e Filme'!$A$11,2),0)</f>
        <v>0</v>
      </c>
      <c r="O3189" s="22" t="n">
        <f aca="false">ROUND(L3189+M3189+N3189,2)</f>
        <v>32.63</v>
      </c>
      <c r="P3189" s="36"/>
      <c r="Q3189" s="36"/>
    </row>
    <row r="3190" customFormat="false" ht="11.25" hidden="false" customHeight="true" outlineLevel="0" collapsed="false">
      <c r="A3190" s="17" t="n">
        <v>40302636</v>
      </c>
      <c r="B3190" s="17" t="s">
        <v>3202</v>
      </c>
      <c r="C3190" s="23" t="n">
        <v>0.01</v>
      </c>
      <c r="D3190" s="23" t="s">
        <v>133</v>
      </c>
      <c r="E3190" s="19" t="n">
        <v>0.702</v>
      </c>
      <c r="F3190" s="21"/>
      <c r="G3190" s="21"/>
      <c r="H3190" s="21"/>
      <c r="I3190" s="21"/>
      <c r="J3190" s="21"/>
      <c r="K3190" s="22" t="n">
        <f aca="false">INDEX('Porte Honorário'!B:D,MATCH(TabJud!D3190,'Porte Honorário'!A:A,0),2)</f>
        <v>13</v>
      </c>
      <c r="L3190" s="22" t="n">
        <f aca="false">ROUND(C3190*K3190,2)</f>
        <v>0.13</v>
      </c>
      <c r="M3190" s="22" t="n">
        <f aca="false">IF(E3190&gt;0,ROUND(E3190*'UCO e Filme'!$A$5,2),0)</f>
        <v>10.49</v>
      </c>
      <c r="N3190" s="22" t="n">
        <f aca="false">IF(I3190&gt;0,ROUND(I3190*'UCO e Filme'!$A$11,2),0)</f>
        <v>0</v>
      </c>
      <c r="O3190" s="22" t="n">
        <f aca="false">ROUND(L3190+M3190+N3190,2)</f>
        <v>10.62</v>
      </c>
      <c r="P3190" s="36"/>
      <c r="Q3190" s="36"/>
    </row>
    <row r="3191" customFormat="false" ht="11.25" hidden="false" customHeight="true" outlineLevel="0" collapsed="false">
      <c r="A3191" s="17" t="n">
        <v>40302644</v>
      </c>
      <c r="B3191" s="17" t="s">
        <v>3203</v>
      </c>
      <c r="C3191" s="37" t="n">
        <v>0.1</v>
      </c>
      <c r="D3191" s="23" t="s">
        <v>133</v>
      </c>
      <c r="E3191" s="19" t="n">
        <v>2.097</v>
      </c>
      <c r="F3191" s="21"/>
      <c r="G3191" s="21"/>
      <c r="H3191" s="21"/>
      <c r="I3191" s="21"/>
      <c r="J3191" s="21"/>
      <c r="K3191" s="22" t="n">
        <f aca="false">INDEX('Porte Honorário'!B:D,MATCH(TabJud!D3191,'Porte Honorário'!A:A,0),2)</f>
        <v>13</v>
      </c>
      <c r="L3191" s="22" t="n">
        <f aca="false">ROUND(C3191*K3191,2)</f>
        <v>1.3</v>
      </c>
      <c r="M3191" s="22" t="n">
        <f aca="false">IF(E3191&gt;0,ROUND(E3191*'UCO e Filme'!$A$5,2),0)</f>
        <v>31.33</v>
      </c>
      <c r="N3191" s="22" t="n">
        <f aca="false">IF(I3191&gt;0,ROUND(I3191*'UCO e Filme'!$A$11,2),0)</f>
        <v>0</v>
      </c>
      <c r="O3191" s="22" t="n">
        <f aca="false">ROUND(L3191+M3191+N3191,2)</f>
        <v>32.63</v>
      </c>
      <c r="P3191" s="36"/>
      <c r="Q3191" s="36"/>
    </row>
    <row r="3192" customFormat="false" ht="11.25" hidden="false" customHeight="true" outlineLevel="0" collapsed="false">
      <c r="A3192" s="17" t="n">
        <v>40302652</v>
      </c>
      <c r="B3192" s="17" t="s">
        <v>3204</v>
      </c>
      <c r="C3192" s="23" t="n">
        <v>0.1</v>
      </c>
      <c r="D3192" s="23" t="s">
        <v>133</v>
      </c>
      <c r="E3192" s="19" t="n">
        <v>1.764</v>
      </c>
      <c r="F3192" s="21"/>
      <c r="G3192" s="21"/>
      <c r="H3192" s="21"/>
      <c r="I3192" s="21"/>
      <c r="J3192" s="21"/>
      <c r="K3192" s="22" t="n">
        <f aca="false">INDEX('Porte Honorário'!B:D,MATCH(TabJud!D3192,'Porte Honorário'!A:A,0),2)</f>
        <v>13</v>
      </c>
      <c r="L3192" s="22" t="n">
        <f aca="false">ROUND(C3192*K3192,2)</f>
        <v>1.3</v>
      </c>
      <c r="M3192" s="22" t="n">
        <f aca="false">IF(E3192&gt;0,ROUND(E3192*'UCO e Filme'!$A$5,2),0)</f>
        <v>26.35</v>
      </c>
      <c r="N3192" s="22" t="n">
        <f aca="false">IF(I3192&gt;0,ROUND(I3192*'UCO e Filme'!$A$11,2),0)</f>
        <v>0</v>
      </c>
      <c r="O3192" s="22" t="n">
        <f aca="false">ROUND(L3192+M3192+N3192,2)</f>
        <v>27.65</v>
      </c>
      <c r="P3192" s="36"/>
      <c r="Q3192" s="36"/>
    </row>
    <row r="3193" customFormat="false" ht="11.25" hidden="false" customHeight="true" outlineLevel="0" collapsed="false">
      <c r="A3193" s="17" t="n">
        <v>40302679</v>
      </c>
      <c r="B3193" s="17" t="s">
        <v>3205</v>
      </c>
      <c r="C3193" s="37" t="n">
        <v>0.1</v>
      </c>
      <c r="D3193" s="23" t="s">
        <v>133</v>
      </c>
      <c r="E3193" s="19" t="n">
        <v>1.764</v>
      </c>
      <c r="F3193" s="21"/>
      <c r="G3193" s="21"/>
      <c r="H3193" s="21"/>
      <c r="I3193" s="21"/>
      <c r="J3193" s="21"/>
      <c r="K3193" s="22" t="n">
        <f aca="false">INDEX('Porte Honorário'!B:D,MATCH(TabJud!D3193,'Porte Honorário'!A:A,0),2)</f>
        <v>13</v>
      </c>
      <c r="L3193" s="22" t="n">
        <f aca="false">ROUND(C3193*K3193,2)</f>
        <v>1.3</v>
      </c>
      <c r="M3193" s="22" t="n">
        <f aca="false">IF(E3193&gt;0,ROUND(E3193*'UCO e Filme'!$A$5,2),0)</f>
        <v>26.35</v>
      </c>
      <c r="N3193" s="22" t="n">
        <f aca="false">IF(I3193&gt;0,ROUND(I3193*'UCO e Filme'!$A$11,2),0)</f>
        <v>0</v>
      </c>
      <c r="O3193" s="22" t="n">
        <f aca="false">ROUND(L3193+M3193+N3193,2)</f>
        <v>27.65</v>
      </c>
      <c r="P3193" s="36"/>
      <c r="Q3193" s="36"/>
    </row>
    <row r="3194" customFormat="false" ht="11.25" hidden="false" customHeight="true" outlineLevel="0" collapsed="false">
      <c r="A3194" s="17" t="n">
        <v>40302687</v>
      </c>
      <c r="B3194" s="17" t="s">
        <v>3206</v>
      </c>
      <c r="C3194" s="37" t="n">
        <v>0.5</v>
      </c>
      <c r="D3194" s="23" t="s">
        <v>133</v>
      </c>
      <c r="E3194" s="19" t="n">
        <v>14.742</v>
      </c>
      <c r="F3194" s="21"/>
      <c r="G3194" s="21"/>
      <c r="H3194" s="21"/>
      <c r="I3194" s="21"/>
      <c r="J3194" s="21"/>
      <c r="K3194" s="22" t="n">
        <f aca="false">INDEX('Porte Honorário'!B:D,MATCH(TabJud!D3194,'Porte Honorário'!A:A,0),2)</f>
        <v>13</v>
      </c>
      <c r="L3194" s="22" t="n">
        <f aca="false">ROUND(C3194*K3194,2)</f>
        <v>6.5</v>
      </c>
      <c r="M3194" s="22" t="n">
        <f aca="false">IF(E3194&gt;0,ROUND(E3194*'UCO e Filme'!$A$5,2),0)</f>
        <v>220.25</v>
      </c>
      <c r="N3194" s="22" t="n">
        <f aca="false">IF(I3194&gt;0,ROUND(I3194*'UCO e Filme'!$A$11,2),0)</f>
        <v>0</v>
      </c>
      <c r="O3194" s="22" t="n">
        <f aca="false">ROUND(L3194+M3194+N3194,2)</f>
        <v>226.75</v>
      </c>
      <c r="P3194" s="36"/>
      <c r="Q3194" s="36"/>
    </row>
    <row r="3195" customFormat="false" ht="11.25" hidden="false" customHeight="true" outlineLevel="0" collapsed="false">
      <c r="A3195" s="17" t="n">
        <v>40302695</v>
      </c>
      <c r="B3195" s="17" t="s">
        <v>3207</v>
      </c>
      <c r="C3195" s="23" t="n">
        <v>0.01</v>
      </c>
      <c r="D3195" s="23" t="s">
        <v>133</v>
      </c>
      <c r="E3195" s="19" t="n">
        <v>0.72</v>
      </c>
      <c r="F3195" s="21"/>
      <c r="G3195" s="21"/>
      <c r="H3195" s="21"/>
      <c r="I3195" s="21"/>
      <c r="J3195" s="21"/>
      <c r="K3195" s="22" t="n">
        <f aca="false">INDEX('Porte Honorário'!B:D,MATCH(TabJud!D3195,'Porte Honorário'!A:A,0),2)</f>
        <v>13</v>
      </c>
      <c r="L3195" s="22" t="n">
        <f aca="false">ROUND(C3195*K3195,2)</f>
        <v>0.13</v>
      </c>
      <c r="M3195" s="22" t="n">
        <f aca="false">IF(E3195&gt;0,ROUND(E3195*'UCO e Filme'!$A$5,2),0)</f>
        <v>10.76</v>
      </c>
      <c r="N3195" s="22" t="n">
        <f aca="false">IF(I3195&gt;0,ROUND(I3195*'UCO e Filme'!$A$11,2),0)</f>
        <v>0</v>
      </c>
      <c r="O3195" s="22" t="n">
        <f aca="false">ROUND(L3195+M3195+N3195,2)</f>
        <v>10.89</v>
      </c>
      <c r="P3195" s="36"/>
      <c r="Q3195" s="36"/>
    </row>
    <row r="3196" customFormat="false" ht="11.25" hidden="false" customHeight="true" outlineLevel="0" collapsed="false">
      <c r="A3196" s="17" t="n">
        <v>40302709</v>
      </c>
      <c r="B3196" s="17" t="s">
        <v>3208</v>
      </c>
      <c r="C3196" s="37" t="n">
        <v>0.1</v>
      </c>
      <c r="D3196" s="23" t="s">
        <v>133</v>
      </c>
      <c r="E3196" s="19" t="n">
        <v>1.506</v>
      </c>
      <c r="F3196" s="21"/>
      <c r="G3196" s="21"/>
      <c r="H3196" s="21"/>
      <c r="I3196" s="21"/>
      <c r="J3196" s="21"/>
      <c r="K3196" s="22" t="n">
        <f aca="false">INDEX('Porte Honorário'!B:D,MATCH(TabJud!D3196,'Porte Honorário'!A:A,0),2)</f>
        <v>13</v>
      </c>
      <c r="L3196" s="22" t="n">
        <f aca="false">ROUND(C3196*K3196,2)</f>
        <v>1.3</v>
      </c>
      <c r="M3196" s="22" t="n">
        <f aca="false">IF(E3196&gt;0,ROUND(E3196*'UCO e Filme'!$A$5,2),0)</f>
        <v>22.5</v>
      </c>
      <c r="N3196" s="22" t="n">
        <f aca="false">IF(I3196&gt;0,ROUND(I3196*'UCO e Filme'!$A$11,2),0)</f>
        <v>0</v>
      </c>
      <c r="O3196" s="22" t="n">
        <f aca="false">ROUND(L3196+M3196+N3196,2)</f>
        <v>23.8</v>
      </c>
      <c r="P3196" s="36"/>
      <c r="Q3196" s="36"/>
    </row>
    <row r="3197" customFormat="false" ht="11.25" hidden="false" customHeight="true" outlineLevel="0" collapsed="false">
      <c r="A3197" s="17" t="n">
        <v>40302717</v>
      </c>
      <c r="B3197" s="17" t="s">
        <v>3209</v>
      </c>
      <c r="C3197" s="23" t="n">
        <v>0.1</v>
      </c>
      <c r="D3197" s="23" t="s">
        <v>133</v>
      </c>
      <c r="E3197" s="19" t="n">
        <v>3.267</v>
      </c>
      <c r="F3197" s="21"/>
      <c r="G3197" s="21"/>
      <c r="H3197" s="21"/>
      <c r="I3197" s="21"/>
      <c r="J3197" s="21"/>
      <c r="K3197" s="22" t="n">
        <f aca="false">INDEX('Porte Honorário'!B:D,MATCH(TabJud!D3197,'Porte Honorário'!A:A,0),2)</f>
        <v>13</v>
      </c>
      <c r="L3197" s="22" t="n">
        <f aca="false">ROUND(C3197*K3197,2)</f>
        <v>1.3</v>
      </c>
      <c r="M3197" s="22" t="n">
        <f aca="false">IF(E3197&gt;0,ROUND(E3197*'UCO e Filme'!$A$5,2),0)</f>
        <v>48.81</v>
      </c>
      <c r="N3197" s="22" t="n">
        <f aca="false">IF(I3197&gt;0,ROUND(I3197*'UCO e Filme'!$A$11,2),0)</f>
        <v>0</v>
      </c>
      <c r="O3197" s="22" t="n">
        <f aca="false">ROUND(L3197+M3197+N3197,2)</f>
        <v>50.11</v>
      </c>
      <c r="P3197" s="36"/>
      <c r="Q3197" s="36"/>
    </row>
    <row r="3198" customFormat="false" ht="11.25" hidden="false" customHeight="true" outlineLevel="0" collapsed="false">
      <c r="A3198" s="17" t="n">
        <v>40302725</v>
      </c>
      <c r="B3198" s="17" t="s">
        <v>3210</v>
      </c>
      <c r="C3198" s="37" t="n">
        <v>0.1</v>
      </c>
      <c r="D3198" s="23" t="s">
        <v>133</v>
      </c>
      <c r="E3198" s="19" t="n">
        <v>3.267</v>
      </c>
      <c r="F3198" s="21"/>
      <c r="G3198" s="21"/>
      <c r="H3198" s="21"/>
      <c r="I3198" s="21"/>
      <c r="J3198" s="21"/>
      <c r="K3198" s="22" t="n">
        <f aca="false">INDEX('Porte Honorário'!B:D,MATCH(TabJud!D3198,'Porte Honorário'!A:A,0),2)</f>
        <v>13</v>
      </c>
      <c r="L3198" s="22" t="n">
        <f aca="false">ROUND(C3198*K3198,2)</f>
        <v>1.3</v>
      </c>
      <c r="M3198" s="22" t="n">
        <f aca="false">IF(E3198&gt;0,ROUND(E3198*'UCO e Filme'!$A$5,2),0)</f>
        <v>48.81</v>
      </c>
      <c r="N3198" s="22" t="n">
        <f aca="false">IF(I3198&gt;0,ROUND(I3198*'UCO e Filme'!$A$11,2),0)</f>
        <v>0</v>
      </c>
      <c r="O3198" s="22" t="n">
        <f aca="false">ROUND(L3198+M3198+N3198,2)</f>
        <v>50.11</v>
      </c>
      <c r="P3198" s="36"/>
      <c r="Q3198" s="36"/>
    </row>
    <row r="3199" customFormat="false" ht="11.25" hidden="false" customHeight="true" outlineLevel="0" collapsed="false">
      <c r="A3199" s="17" t="n">
        <v>40302733</v>
      </c>
      <c r="B3199" s="17" t="s">
        <v>3211</v>
      </c>
      <c r="C3199" s="37" t="n">
        <v>0.1</v>
      </c>
      <c r="D3199" s="23" t="s">
        <v>133</v>
      </c>
      <c r="E3199" s="19" t="n">
        <v>3.267</v>
      </c>
      <c r="F3199" s="21"/>
      <c r="G3199" s="21"/>
      <c r="H3199" s="21"/>
      <c r="I3199" s="21"/>
      <c r="J3199" s="21"/>
      <c r="K3199" s="22" t="n">
        <f aca="false">INDEX('Porte Honorário'!B:D,MATCH(TabJud!D3199,'Porte Honorário'!A:A,0),2)</f>
        <v>13</v>
      </c>
      <c r="L3199" s="22" t="n">
        <f aca="false">ROUND(C3199*K3199,2)</f>
        <v>1.3</v>
      </c>
      <c r="M3199" s="22" t="n">
        <f aca="false">IF(E3199&gt;0,ROUND(E3199*'UCO e Filme'!$A$5,2),0)</f>
        <v>48.81</v>
      </c>
      <c r="N3199" s="22" t="n">
        <f aca="false">IF(I3199&gt;0,ROUND(I3199*'UCO e Filme'!$A$11,2),0)</f>
        <v>0</v>
      </c>
      <c r="O3199" s="22" t="n">
        <f aca="false">ROUND(L3199+M3199+N3199,2)</f>
        <v>50.11</v>
      </c>
      <c r="P3199" s="36"/>
      <c r="Q3199" s="36"/>
    </row>
    <row r="3200" customFormat="false" ht="11.25" hidden="false" customHeight="true" outlineLevel="0" collapsed="false">
      <c r="A3200" s="17" t="n">
        <v>40302741</v>
      </c>
      <c r="B3200" s="17" t="s">
        <v>3212</v>
      </c>
      <c r="C3200" s="23" t="n">
        <v>0.75</v>
      </c>
      <c r="D3200" s="23" t="s">
        <v>133</v>
      </c>
      <c r="E3200" s="19" t="n">
        <v>24.1548</v>
      </c>
      <c r="F3200" s="21"/>
      <c r="G3200" s="21"/>
      <c r="H3200" s="21"/>
      <c r="I3200" s="21"/>
      <c r="J3200" s="21"/>
      <c r="K3200" s="22" t="n">
        <f aca="false">INDEX('Porte Honorário'!B:D,MATCH(TabJud!D3200,'Porte Honorário'!A:A,0),2)</f>
        <v>13</v>
      </c>
      <c r="L3200" s="22" t="n">
        <f aca="false">ROUND(C3200*K3200,2)</f>
        <v>9.75</v>
      </c>
      <c r="M3200" s="22" t="n">
        <f aca="false">IF(E3200&gt;0,ROUND(E3200*'UCO e Filme'!$A$5,2),0)</f>
        <v>360.87</v>
      </c>
      <c r="N3200" s="22" t="n">
        <f aca="false">IF(I3200&gt;0,ROUND(I3200*'UCO e Filme'!$A$11,2),0)</f>
        <v>0</v>
      </c>
      <c r="O3200" s="22" t="n">
        <f aca="false">ROUND(L3200+M3200+N3200,2)</f>
        <v>370.62</v>
      </c>
      <c r="P3200" s="36"/>
      <c r="Q3200" s="36"/>
    </row>
    <row r="3201" customFormat="false" ht="22.5" hidden="false" customHeight="true" outlineLevel="0" collapsed="false">
      <c r="A3201" s="17" t="n">
        <v>40302750</v>
      </c>
      <c r="B3201" s="17" t="s">
        <v>3213</v>
      </c>
      <c r="C3201" s="37" t="n">
        <v>0.1</v>
      </c>
      <c r="D3201" s="23" t="s">
        <v>133</v>
      </c>
      <c r="E3201" s="19" t="n">
        <v>3.267</v>
      </c>
      <c r="F3201" s="21"/>
      <c r="G3201" s="21"/>
      <c r="H3201" s="21"/>
      <c r="I3201" s="21"/>
      <c r="J3201" s="21"/>
      <c r="K3201" s="22" t="n">
        <f aca="false">INDEX('Porte Honorário'!B:D,MATCH(TabJud!D3201,'Porte Honorário'!A:A,0),2)</f>
        <v>13</v>
      </c>
      <c r="L3201" s="22" t="n">
        <f aca="false">ROUND(C3201*K3201,2)</f>
        <v>1.3</v>
      </c>
      <c r="M3201" s="22" t="n">
        <f aca="false">IF(E3201&gt;0,ROUND(E3201*'UCO e Filme'!$A$5,2),0)</f>
        <v>48.81</v>
      </c>
      <c r="N3201" s="22" t="n">
        <f aca="false">IF(I3201&gt;0,ROUND(I3201*'UCO e Filme'!$A$11,2),0)</f>
        <v>0</v>
      </c>
      <c r="O3201" s="22" t="n">
        <f aca="false">ROUND(L3201+M3201+N3201,2)</f>
        <v>50.11</v>
      </c>
      <c r="P3201" s="36"/>
      <c r="Q3201" s="36"/>
    </row>
    <row r="3202" customFormat="false" ht="11.25" hidden="false" customHeight="true" outlineLevel="0" collapsed="false">
      <c r="A3202" s="17" t="n">
        <v>40302768</v>
      </c>
      <c r="B3202" s="17" t="s">
        <v>3214</v>
      </c>
      <c r="C3202" s="23" t="n">
        <v>1</v>
      </c>
      <c r="D3202" s="23" t="s">
        <v>99</v>
      </c>
      <c r="E3202" s="19" t="n">
        <v>7.434</v>
      </c>
      <c r="F3202" s="21"/>
      <c r="G3202" s="21"/>
      <c r="H3202" s="21"/>
      <c r="I3202" s="21"/>
      <c r="J3202" s="21"/>
      <c r="K3202" s="22" t="n">
        <f aca="false">INDEX('Porte Honorário'!B:D,MATCH(TabJud!D3202,'Porte Honorário'!A:A,0),2)</f>
        <v>39</v>
      </c>
      <c r="L3202" s="22" t="n">
        <f aca="false">ROUND(C3202*K3202,2)</f>
        <v>39</v>
      </c>
      <c r="M3202" s="22" t="n">
        <f aca="false">IF(E3202&gt;0,ROUND(E3202*'UCO e Filme'!$A$5,2),0)</f>
        <v>111.06</v>
      </c>
      <c r="N3202" s="22" t="n">
        <f aca="false">IF(I3202&gt;0,ROUND(I3202*'UCO e Filme'!$A$11,2),0)</f>
        <v>0</v>
      </c>
      <c r="O3202" s="22" t="n">
        <f aca="false">ROUND(L3202+M3202+N3202,2)</f>
        <v>150.06</v>
      </c>
      <c r="P3202" s="36"/>
      <c r="Q3202" s="36"/>
    </row>
    <row r="3203" customFormat="false" ht="11.25" hidden="false" customHeight="true" outlineLevel="0" collapsed="false">
      <c r="A3203" s="17" t="n">
        <v>40302776</v>
      </c>
      <c r="B3203" s="17" t="s">
        <v>3215</v>
      </c>
      <c r="C3203" s="37" t="n">
        <v>0.1</v>
      </c>
      <c r="D3203" s="23" t="s">
        <v>133</v>
      </c>
      <c r="E3203" s="19" t="n">
        <v>8.091</v>
      </c>
      <c r="F3203" s="21"/>
      <c r="G3203" s="21"/>
      <c r="H3203" s="21"/>
      <c r="I3203" s="21"/>
      <c r="J3203" s="21"/>
      <c r="K3203" s="22" t="n">
        <f aca="false">INDEX('Porte Honorário'!B:D,MATCH(TabJud!D3203,'Porte Honorário'!A:A,0),2)</f>
        <v>13</v>
      </c>
      <c r="L3203" s="22" t="n">
        <f aca="false">ROUND(C3203*K3203,2)</f>
        <v>1.3</v>
      </c>
      <c r="M3203" s="22" t="n">
        <f aca="false">IF(E3203&gt;0,ROUND(E3203*'UCO e Filme'!$A$5,2),0)</f>
        <v>120.88</v>
      </c>
      <c r="N3203" s="22" t="n">
        <f aca="false">IF(I3203&gt;0,ROUND(I3203*'UCO e Filme'!$A$11,2),0)</f>
        <v>0</v>
      </c>
      <c r="O3203" s="22" t="n">
        <f aca="false">ROUND(L3203+M3203+N3203,2)</f>
        <v>122.18</v>
      </c>
      <c r="P3203" s="36"/>
      <c r="Q3203" s="36"/>
    </row>
    <row r="3204" customFormat="false" ht="11.25" hidden="false" customHeight="true" outlineLevel="0" collapsed="false">
      <c r="A3204" s="17" t="n">
        <v>40302784</v>
      </c>
      <c r="B3204" s="17" t="s">
        <v>3216</v>
      </c>
      <c r="C3204" s="23" t="n">
        <v>0.01</v>
      </c>
      <c r="D3204" s="23" t="s">
        <v>133</v>
      </c>
      <c r="E3204" s="19" t="n">
        <v>10.946</v>
      </c>
      <c r="F3204" s="21"/>
      <c r="G3204" s="21"/>
      <c r="H3204" s="21"/>
      <c r="I3204" s="21"/>
      <c r="J3204" s="21"/>
      <c r="K3204" s="22" t="n">
        <f aca="false">INDEX('Porte Honorário'!B:D,MATCH(TabJud!D3204,'Porte Honorário'!A:A,0),2)</f>
        <v>13</v>
      </c>
      <c r="L3204" s="22" t="n">
        <f aca="false">ROUND(C3204*K3204,2)</f>
        <v>0.13</v>
      </c>
      <c r="M3204" s="22" t="n">
        <f aca="false">IF(E3204&gt;0,ROUND(E3204*'UCO e Filme'!$A$5,2),0)</f>
        <v>163.53</v>
      </c>
      <c r="N3204" s="22" t="n">
        <f aca="false">IF(I3204&gt;0,ROUND(I3204*'UCO e Filme'!$A$11,2),0)</f>
        <v>0</v>
      </c>
      <c r="O3204" s="22" t="n">
        <f aca="false">ROUND(L3204+M3204+N3204,2)</f>
        <v>163.66</v>
      </c>
      <c r="P3204" s="36"/>
      <c r="Q3204" s="36"/>
    </row>
    <row r="3205" customFormat="false" ht="11.25" hidden="false" customHeight="true" outlineLevel="0" collapsed="false">
      <c r="A3205" s="17" t="n">
        <v>40302792</v>
      </c>
      <c r="B3205" s="17" t="s">
        <v>3217</v>
      </c>
      <c r="C3205" s="23" t="n">
        <v>0.01</v>
      </c>
      <c r="D3205" s="23" t="s">
        <v>133</v>
      </c>
      <c r="E3205" s="19" t="n">
        <v>10.085</v>
      </c>
      <c r="F3205" s="21"/>
      <c r="G3205" s="21"/>
      <c r="H3205" s="21"/>
      <c r="I3205" s="21"/>
      <c r="J3205" s="21"/>
      <c r="K3205" s="22" t="n">
        <f aca="false">INDEX('Porte Honorário'!B:D,MATCH(TabJud!D3205,'Porte Honorário'!A:A,0),2)</f>
        <v>13</v>
      </c>
      <c r="L3205" s="22" t="n">
        <f aca="false">ROUND(C3205*K3205,2)</f>
        <v>0.13</v>
      </c>
      <c r="M3205" s="22" t="n">
        <f aca="false">IF(E3205&gt;0,ROUND(E3205*'UCO e Filme'!$A$5,2),0)</f>
        <v>150.67</v>
      </c>
      <c r="N3205" s="22" t="n">
        <f aca="false">IF(I3205&gt;0,ROUND(I3205*'UCO e Filme'!$A$11,2),0)</f>
        <v>0</v>
      </c>
      <c r="O3205" s="22" t="n">
        <f aca="false">ROUND(L3205+M3205+N3205,2)</f>
        <v>150.8</v>
      </c>
      <c r="P3205" s="36"/>
      <c r="Q3205" s="36"/>
    </row>
    <row r="3206" customFormat="false" ht="11.25" hidden="false" customHeight="true" outlineLevel="0" collapsed="false">
      <c r="A3206" s="17" t="n">
        <v>40302806</v>
      </c>
      <c r="B3206" s="17" t="s">
        <v>3218</v>
      </c>
      <c r="C3206" s="23" t="n">
        <v>0.01</v>
      </c>
      <c r="D3206" s="23" t="s">
        <v>133</v>
      </c>
      <c r="E3206" s="19" t="n">
        <v>14.1527</v>
      </c>
      <c r="F3206" s="21"/>
      <c r="G3206" s="21"/>
      <c r="H3206" s="21"/>
      <c r="I3206" s="21"/>
      <c r="J3206" s="21"/>
      <c r="K3206" s="22" t="n">
        <f aca="false">INDEX('Porte Honorário'!B:D,MATCH(TabJud!D3206,'Porte Honorário'!A:A,0),2)</f>
        <v>13</v>
      </c>
      <c r="L3206" s="22" t="n">
        <f aca="false">ROUND(C3206*K3206,2)</f>
        <v>0.13</v>
      </c>
      <c r="M3206" s="22" t="n">
        <f aca="false">IF(E3206&gt;0,ROUND(E3206*'UCO e Filme'!$A$5,2),0)</f>
        <v>211.44</v>
      </c>
      <c r="N3206" s="22" t="n">
        <f aca="false">IF(I3206&gt;0,ROUND(I3206*'UCO e Filme'!$A$11,2),0)</f>
        <v>0</v>
      </c>
      <c r="O3206" s="22" t="n">
        <f aca="false">ROUND(L3206+M3206+N3206,2)</f>
        <v>211.57</v>
      </c>
      <c r="P3206" s="36"/>
      <c r="Q3206" s="36"/>
    </row>
    <row r="3207" customFormat="false" ht="11.25" hidden="false" customHeight="true" outlineLevel="0" collapsed="false">
      <c r="A3207" s="17" t="n">
        <v>40302814</v>
      </c>
      <c r="B3207" s="17" t="s">
        <v>3219</v>
      </c>
      <c r="C3207" s="23" t="n">
        <v>0.01</v>
      </c>
      <c r="D3207" s="23" t="s">
        <v>133</v>
      </c>
      <c r="E3207" s="19" t="n">
        <v>9.941</v>
      </c>
      <c r="F3207" s="21"/>
      <c r="G3207" s="21"/>
      <c r="H3207" s="21"/>
      <c r="I3207" s="21"/>
      <c r="J3207" s="21"/>
      <c r="K3207" s="22" t="n">
        <f aca="false">INDEX('Porte Honorário'!B:D,MATCH(TabJud!D3207,'Porte Honorário'!A:A,0),2)</f>
        <v>13</v>
      </c>
      <c r="L3207" s="22" t="n">
        <f aca="false">ROUND(C3207*K3207,2)</f>
        <v>0.13</v>
      </c>
      <c r="M3207" s="22" t="n">
        <f aca="false">IF(E3207&gt;0,ROUND(E3207*'UCO e Filme'!$A$5,2),0)</f>
        <v>148.52</v>
      </c>
      <c r="N3207" s="22" t="n">
        <f aca="false">IF(I3207&gt;0,ROUND(I3207*'UCO e Filme'!$A$11,2),0)</f>
        <v>0</v>
      </c>
      <c r="O3207" s="22" t="n">
        <f aca="false">ROUND(L3207+M3207+N3207,2)</f>
        <v>148.65</v>
      </c>
      <c r="P3207" s="36"/>
      <c r="Q3207" s="36"/>
    </row>
    <row r="3208" customFormat="false" ht="11.25" hidden="false" customHeight="true" outlineLevel="0" collapsed="false">
      <c r="A3208" s="17" t="n">
        <v>40302822</v>
      </c>
      <c r="B3208" s="17" t="s">
        <v>3220</v>
      </c>
      <c r="C3208" s="23" t="n">
        <v>0.01</v>
      </c>
      <c r="D3208" s="23" t="s">
        <v>133</v>
      </c>
      <c r="E3208" s="19" t="n">
        <v>3.322</v>
      </c>
      <c r="F3208" s="21"/>
      <c r="G3208" s="21"/>
      <c r="H3208" s="21"/>
      <c r="I3208" s="21"/>
      <c r="J3208" s="21"/>
      <c r="K3208" s="22" t="n">
        <f aca="false">INDEX('Porte Honorário'!B:D,MATCH(TabJud!D3208,'Porte Honorário'!A:A,0),2)</f>
        <v>13</v>
      </c>
      <c r="L3208" s="22" t="n">
        <f aca="false">ROUND(C3208*K3208,2)</f>
        <v>0.13</v>
      </c>
      <c r="M3208" s="22" t="n">
        <f aca="false">IF(E3208&gt;0,ROUND(E3208*'UCO e Filme'!$A$5,2),0)</f>
        <v>49.63</v>
      </c>
      <c r="N3208" s="22" t="n">
        <f aca="false">IF(I3208&gt;0,ROUND(I3208*'UCO e Filme'!$A$11,2),0)</f>
        <v>0</v>
      </c>
      <c r="O3208" s="22" t="n">
        <f aca="false">ROUND(L3208+M3208+N3208,2)</f>
        <v>49.76</v>
      </c>
      <c r="P3208" s="36"/>
      <c r="Q3208" s="36"/>
    </row>
    <row r="3209" customFormat="false" ht="11.25" hidden="false" customHeight="true" outlineLevel="0" collapsed="false">
      <c r="A3209" s="17" t="n">
        <v>40302830</v>
      </c>
      <c r="B3209" s="17" t="s">
        <v>3221</v>
      </c>
      <c r="C3209" s="23" t="n">
        <v>0.01</v>
      </c>
      <c r="D3209" s="23" t="s">
        <v>133</v>
      </c>
      <c r="E3209" s="19" t="n">
        <v>1.796</v>
      </c>
      <c r="F3209" s="21"/>
      <c r="G3209" s="21"/>
      <c r="H3209" s="21"/>
      <c r="I3209" s="21"/>
      <c r="J3209" s="21"/>
      <c r="K3209" s="22" t="n">
        <f aca="false">INDEX('Porte Honorário'!B:D,MATCH(TabJud!D3209,'Porte Honorário'!A:A,0),2)</f>
        <v>13</v>
      </c>
      <c r="L3209" s="22" t="n">
        <f aca="false">ROUND(C3209*K3209,2)</f>
        <v>0.13</v>
      </c>
      <c r="M3209" s="22" t="n">
        <f aca="false">IF(E3209&gt;0,ROUND(E3209*'UCO e Filme'!$A$5,2),0)</f>
        <v>26.83</v>
      </c>
      <c r="N3209" s="22" t="n">
        <f aca="false">IF(I3209&gt;0,ROUND(I3209*'UCO e Filme'!$A$11,2),0)</f>
        <v>0</v>
      </c>
      <c r="O3209" s="22" t="n">
        <f aca="false">ROUND(L3209+M3209+N3209,2)</f>
        <v>26.96</v>
      </c>
      <c r="P3209" s="36"/>
      <c r="Q3209" s="36"/>
    </row>
    <row r="3210" customFormat="false" ht="11.25" hidden="false" customHeight="true" outlineLevel="0" collapsed="false">
      <c r="A3210" s="17" t="n">
        <v>40302849</v>
      </c>
      <c r="B3210" s="17" t="s">
        <v>3222</v>
      </c>
      <c r="C3210" s="23" t="n">
        <v>0.01</v>
      </c>
      <c r="D3210" s="23" t="s">
        <v>133</v>
      </c>
      <c r="E3210" s="19" t="n">
        <v>25.953</v>
      </c>
      <c r="F3210" s="21"/>
      <c r="G3210" s="21"/>
      <c r="H3210" s="21"/>
      <c r="I3210" s="21"/>
      <c r="J3210" s="21"/>
      <c r="K3210" s="22" t="n">
        <f aca="false">INDEX('Porte Honorário'!B:D,MATCH(TabJud!D3210,'Porte Honorário'!A:A,0),2)</f>
        <v>13</v>
      </c>
      <c r="L3210" s="22" t="n">
        <f aca="false">ROUND(C3210*K3210,2)</f>
        <v>0.13</v>
      </c>
      <c r="M3210" s="22" t="n">
        <f aca="false">IF(E3210&gt;0,ROUND(E3210*'UCO e Filme'!$A$5,2),0)</f>
        <v>387.74</v>
      </c>
      <c r="N3210" s="22" t="n">
        <f aca="false">IF(I3210&gt;0,ROUND(I3210*'UCO e Filme'!$A$11,2),0)</f>
        <v>0</v>
      </c>
      <c r="O3210" s="22" t="n">
        <f aca="false">ROUND(L3210+M3210+N3210,2)</f>
        <v>387.87</v>
      </c>
      <c r="P3210" s="36"/>
      <c r="Q3210" s="36"/>
    </row>
    <row r="3211" customFormat="false" ht="30.95" hidden="false" customHeight="true" outlineLevel="0" collapsed="false">
      <c r="A3211" s="14" t="s">
        <v>3223</v>
      </c>
      <c r="B3211" s="14"/>
      <c r="C3211" s="14"/>
      <c r="D3211" s="14"/>
      <c r="E3211" s="14"/>
      <c r="F3211" s="14"/>
      <c r="G3211" s="14"/>
      <c r="H3211" s="14"/>
      <c r="I3211" s="14"/>
      <c r="J3211" s="14"/>
      <c r="K3211" s="14"/>
      <c r="L3211" s="14"/>
      <c r="M3211" s="14"/>
      <c r="N3211" s="14"/>
      <c r="O3211" s="14"/>
      <c r="P3211" s="36"/>
      <c r="Q3211" s="36"/>
    </row>
    <row r="3212" customFormat="false" ht="30" hidden="false" customHeight="true" outlineLevel="0" collapsed="false">
      <c r="A3212" s="17" t="n">
        <v>40303012</v>
      </c>
      <c r="B3212" s="17" t="s">
        <v>3224</v>
      </c>
      <c r="C3212" s="23" t="n">
        <v>0.01</v>
      </c>
      <c r="D3212" s="23" t="s">
        <v>133</v>
      </c>
      <c r="E3212" s="19" t="n">
        <v>1.413</v>
      </c>
      <c r="F3212" s="21"/>
      <c r="G3212" s="21"/>
      <c r="H3212" s="21"/>
      <c r="I3212" s="21"/>
      <c r="J3212" s="21"/>
      <c r="K3212" s="22" t="n">
        <f aca="false">INDEX('Porte Honorário'!B:D,MATCH(TabJud!D3212,'Porte Honorário'!A:A,0),2)</f>
        <v>13</v>
      </c>
      <c r="L3212" s="22" t="n">
        <f aca="false">ROUND(C3212*K3212,2)</f>
        <v>0.13</v>
      </c>
      <c r="M3212" s="22" t="n">
        <f aca="false">IF(E3212&gt;0,ROUND(E3212*'UCO e Filme'!$A$5,2),0)</f>
        <v>21.11</v>
      </c>
      <c r="N3212" s="22" t="n">
        <f aca="false">IF(I3212&gt;0,ROUND(I3212*'UCO e Filme'!$A$11,2),0)</f>
        <v>0</v>
      </c>
      <c r="O3212" s="22" t="n">
        <f aca="false">ROUND(L3212+M3212+N3212,2)</f>
        <v>21.24</v>
      </c>
      <c r="P3212" s="36"/>
      <c r="Q3212" s="36"/>
    </row>
    <row r="3213" customFormat="false" ht="11.25" hidden="false" customHeight="true" outlineLevel="0" collapsed="false">
      <c r="A3213" s="17" t="n">
        <v>40303020</v>
      </c>
      <c r="B3213" s="17" t="s">
        <v>3225</v>
      </c>
      <c r="C3213" s="23" t="n">
        <v>0.04</v>
      </c>
      <c r="D3213" s="23" t="s">
        <v>133</v>
      </c>
      <c r="E3213" s="19" t="n">
        <v>0.423</v>
      </c>
      <c r="F3213" s="21"/>
      <c r="G3213" s="21"/>
      <c r="H3213" s="21"/>
      <c r="I3213" s="21"/>
      <c r="J3213" s="21"/>
      <c r="K3213" s="22" t="n">
        <f aca="false">INDEX('Porte Honorário'!B:D,MATCH(TabJud!D3213,'Porte Honorário'!A:A,0),2)</f>
        <v>13</v>
      </c>
      <c r="L3213" s="22" t="n">
        <f aca="false">ROUND(C3213*K3213,2)</f>
        <v>0.52</v>
      </c>
      <c r="M3213" s="22" t="n">
        <f aca="false">IF(E3213&gt;0,ROUND(E3213*'UCO e Filme'!$A$5,2),0)</f>
        <v>6.32</v>
      </c>
      <c r="N3213" s="22" t="n">
        <f aca="false">IF(I3213&gt;0,ROUND(I3213*'UCO e Filme'!$A$11,2),0)</f>
        <v>0</v>
      </c>
      <c r="O3213" s="22" t="n">
        <f aca="false">ROUND(L3213+M3213+N3213,2)</f>
        <v>6.84</v>
      </c>
      <c r="P3213" s="36"/>
      <c r="Q3213" s="36"/>
    </row>
    <row r="3214" customFormat="false" ht="22.5" hidden="false" customHeight="true" outlineLevel="0" collapsed="false">
      <c r="A3214" s="17" t="n">
        <v>40303039</v>
      </c>
      <c r="B3214" s="17" t="s">
        <v>3226</v>
      </c>
      <c r="C3214" s="23" t="n">
        <v>0.04</v>
      </c>
      <c r="D3214" s="23" t="s">
        <v>133</v>
      </c>
      <c r="E3214" s="19" t="n">
        <v>1.584</v>
      </c>
      <c r="F3214" s="21"/>
      <c r="G3214" s="21"/>
      <c r="H3214" s="21"/>
      <c r="I3214" s="21"/>
      <c r="J3214" s="21"/>
      <c r="K3214" s="22" t="n">
        <f aca="false">INDEX('Porte Honorário'!B:D,MATCH(TabJud!D3214,'Porte Honorário'!A:A,0),2)</f>
        <v>13</v>
      </c>
      <c r="L3214" s="22" t="n">
        <f aca="false">ROUND(C3214*K3214,2)</f>
        <v>0.52</v>
      </c>
      <c r="M3214" s="22" t="n">
        <f aca="false">IF(E3214&gt;0,ROUND(E3214*'UCO e Filme'!$A$5,2),0)</f>
        <v>23.66</v>
      </c>
      <c r="N3214" s="22" t="n">
        <f aca="false">IF(I3214&gt;0,ROUND(I3214*'UCO e Filme'!$A$11,2),0)</f>
        <v>0</v>
      </c>
      <c r="O3214" s="22" t="n">
        <f aca="false">ROUND(L3214+M3214+N3214,2)</f>
        <v>24.18</v>
      </c>
      <c r="P3214" s="36"/>
      <c r="Q3214" s="36"/>
    </row>
    <row r="3215" customFormat="false" ht="11.25" hidden="false" customHeight="true" outlineLevel="0" collapsed="false">
      <c r="A3215" s="17" t="n">
        <v>40303047</v>
      </c>
      <c r="B3215" s="17" t="s">
        <v>3227</v>
      </c>
      <c r="C3215" s="23" t="n">
        <v>0.04</v>
      </c>
      <c r="D3215" s="23" t="s">
        <v>133</v>
      </c>
      <c r="E3215" s="19" t="n">
        <v>0.423</v>
      </c>
      <c r="F3215" s="21"/>
      <c r="G3215" s="21"/>
      <c r="H3215" s="21"/>
      <c r="I3215" s="21"/>
      <c r="J3215" s="21"/>
      <c r="K3215" s="22" t="n">
        <f aca="false">INDEX('Porte Honorário'!B:D,MATCH(TabJud!D3215,'Porte Honorário'!A:A,0),2)</f>
        <v>13</v>
      </c>
      <c r="L3215" s="22" t="n">
        <f aca="false">ROUND(C3215*K3215,2)</f>
        <v>0.52</v>
      </c>
      <c r="M3215" s="22" t="n">
        <f aca="false">IF(E3215&gt;0,ROUND(E3215*'UCO e Filme'!$A$5,2),0)</f>
        <v>6.32</v>
      </c>
      <c r="N3215" s="22" t="n">
        <f aca="false">IF(I3215&gt;0,ROUND(I3215*'UCO e Filme'!$A$11,2),0)</f>
        <v>0</v>
      </c>
      <c r="O3215" s="22" t="n">
        <f aca="false">ROUND(L3215+M3215+N3215,2)</f>
        <v>6.84</v>
      </c>
      <c r="P3215" s="36"/>
      <c r="Q3215" s="36"/>
    </row>
    <row r="3216" customFormat="false" ht="11.25" hidden="false" customHeight="true" outlineLevel="0" collapsed="false">
      <c r="A3216" s="17" t="n">
        <v>40303055</v>
      </c>
      <c r="B3216" s="17" t="s">
        <v>3228</v>
      </c>
      <c r="C3216" s="23" t="n">
        <v>0.04</v>
      </c>
      <c r="D3216" s="23" t="s">
        <v>133</v>
      </c>
      <c r="E3216" s="19" t="n">
        <v>2.727</v>
      </c>
      <c r="F3216" s="21"/>
      <c r="G3216" s="21"/>
      <c r="H3216" s="21"/>
      <c r="I3216" s="21"/>
      <c r="J3216" s="21"/>
      <c r="K3216" s="22" t="n">
        <f aca="false">INDEX('Porte Honorário'!B:D,MATCH(TabJud!D3216,'Porte Honorário'!A:A,0),2)</f>
        <v>13</v>
      </c>
      <c r="L3216" s="22" t="n">
        <f aca="false">ROUND(C3216*K3216,2)</f>
        <v>0.52</v>
      </c>
      <c r="M3216" s="22" t="n">
        <f aca="false">IF(E3216&gt;0,ROUND(E3216*'UCO e Filme'!$A$5,2),0)</f>
        <v>40.74</v>
      </c>
      <c r="N3216" s="22" t="n">
        <f aca="false">IF(I3216&gt;0,ROUND(I3216*'UCO e Filme'!$A$11,2),0)</f>
        <v>0</v>
      </c>
      <c r="O3216" s="22" t="n">
        <f aca="false">ROUND(L3216+M3216+N3216,2)</f>
        <v>41.26</v>
      </c>
      <c r="P3216" s="36"/>
      <c r="Q3216" s="36"/>
    </row>
    <row r="3217" customFormat="false" ht="11.25" hidden="false" customHeight="true" outlineLevel="0" collapsed="false">
      <c r="A3217" s="17" t="n">
        <v>40303063</v>
      </c>
      <c r="B3217" s="17" t="s">
        <v>3229</v>
      </c>
      <c r="C3217" s="23" t="n">
        <v>0.04</v>
      </c>
      <c r="D3217" s="23" t="s">
        <v>133</v>
      </c>
      <c r="E3217" s="19" t="n">
        <v>0.4474</v>
      </c>
      <c r="F3217" s="21"/>
      <c r="G3217" s="21"/>
      <c r="H3217" s="21"/>
      <c r="I3217" s="21"/>
      <c r="J3217" s="21"/>
      <c r="K3217" s="22" t="n">
        <f aca="false">INDEX('Porte Honorário'!B:D,MATCH(TabJud!D3217,'Porte Honorário'!A:A,0),2)</f>
        <v>13</v>
      </c>
      <c r="L3217" s="22" t="n">
        <f aca="false">ROUND(C3217*K3217,2)</f>
        <v>0.52</v>
      </c>
      <c r="M3217" s="22" t="n">
        <f aca="false">IF(E3217&gt;0,ROUND(E3217*'UCO e Filme'!$A$5,2),0)</f>
        <v>6.68</v>
      </c>
      <c r="N3217" s="22" t="n">
        <f aca="false">IF(I3217&gt;0,ROUND(I3217*'UCO e Filme'!$A$11,2),0)</f>
        <v>0</v>
      </c>
      <c r="O3217" s="22" t="n">
        <f aca="false">ROUND(L3217+M3217+N3217,2)</f>
        <v>7.2</v>
      </c>
      <c r="P3217" s="36"/>
      <c r="Q3217" s="36"/>
    </row>
    <row r="3218" customFormat="false" ht="11.25" hidden="false" customHeight="true" outlineLevel="0" collapsed="false">
      <c r="A3218" s="17" t="n">
        <v>40303071</v>
      </c>
      <c r="B3218" s="17" t="s">
        <v>3230</v>
      </c>
      <c r="C3218" s="23" t="n">
        <v>0.04</v>
      </c>
      <c r="D3218" s="23" t="s">
        <v>133</v>
      </c>
      <c r="E3218" s="19" t="n">
        <v>0.423</v>
      </c>
      <c r="F3218" s="21"/>
      <c r="G3218" s="21"/>
      <c r="H3218" s="21"/>
      <c r="I3218" s="21"/>
      <c r="J3218" s="21"/>
      <c r="K3218" s="22" t="n">
        <f aca="false">INDEX('Porte Honorário'!B:D,MATCH(TabJud!D3218,'Porte Honorário'!A:A,0),2)</f>
        <v>13</v>
      </c>
      <c r="L3218" s="22" t="n">
        <f aca="false">ROUND(C3218*K3218,2)</f>
        <v>0.52</v>
      </c>
      <c r="M3218" s="22" t="n">
        <f aca="false">IF(E3218&gt;0,ROUND(E3218*'UCO e Filme'!$A$5,2),0)</f>
        <v>6.32</v>
      </c>
      <c r="N3218" s="22" t="n">
        <f aca="false">IF(I3218&gt;0,ROUND(I3218*'UCO e Filme'!$A$11,2),0)</f>
        <v>0</v>
      </c>
      <c r="O3218" s="22" t="n">
        <f aca="false">ROUND(L3218+M3218+N3218,2)</f>
        <v>6.84</v>
      </c>
      <c r="P3218" s="36"/>
      <c r="Q3218" s="36"/>
    </row>
    <row r="3219" customFormat="false" ht="11.25" hidden="false" customHeight="true" outlineLevel="0" collapsed="false">
      <c r="A3219" s="17" t="n">
        <v>40303080</v>
      </c>
      <c r="B3219" s="17" t="s">
        <v>3231</v>
      </c>
      <c r="C3219" s="23" t="n">
        <v>0.04</v>
      </c>
      <c r="D3219" s="23" t="s">
        <v>133</v>
      </c>
      <c r="E3219" s="19" t="n">
        <v>0.657</v>
      </c>
      <c r="F3219" s="21"/>
      <c r="G3219" s="21"/>
      <c r="H3219" s="21"/>
      <c r="I3219" s="21"/>
      <c r="J3219" s="21"/>
      <c r="K3219" s="22" t="n">
        <f aca="false">INDEX('Porte Honorário'!B:D,MATCH(TabJud!D3219,'Porte Honorário'!A:A,0),2)</f>
        <v>13</v>
      </c>
      <c r="L3219" s="22" t="n">
        <f aca="false">ROUND(C3219*K3219,2)</f>
        <v>0.52</v>
      </c>
      <c r="M3219" s="22" t="n">
        <f aca="false">IF(E3219&gt;0,ROUND(E3219*'UCO e Filme'!$A$5,2),0)</f>
        <v>9.82</v>
      </c>
      <c r="N3219" s="22" t="n">
        <f aca="false">IF(I3219&gt;0,ROUND(I3219*'UCO e Filme'!$A$11,2),0)</f>
        <v>0</v>
      </c>
      <c r="O3219" s="22" t="n">
        <f aca="false">ROUND(L3219+M3219+N3219,2)</f>
        <v>10.34</v>
      </c>
      <c r="P3219" s="36"/>
      <c r="Q3219" s="36"/>
    </row>
    <row r="3220" customFormat="false" ht="11.25" hidden="false" customHeight="true" outlineLevel="0" collapsed="false">
      <c r="A3220" s="17" t="n">
        <v>40303098</v>
      </c>
      <c r="B3220" s="17" t="s">
        <v>3232</v>
      </c>
      <c r="C3220" s="23" t="n">
        <v>0.04</v>
      </c>
      <c r="D3220" s="23" t="s">
        <v>133</v>
      </c>
      <c r="E3220" s="19" t="n">
        <v>0.423</v>
      </c>
      <c r="F3220" s="21"/>
      <c r="G3220" s="21"/>
      <c r="H3220" s="21"/>
      <c r="I3220" s="21"/>
      <c r="J3220" s="21"/>
      <c r="K3220" s="22" t="n">
        <f aca="false">INDEX('Porte Honorário'!B:D,MATCH(TabJud!D3220,'Porte Honorário'!A:A,0),2)</f>
        <v>13</v>
      </c>
      <c r="L3220" s="22" t="n">
        <f aca="false">ROUND(C3220*K3220,2)</f>
        <v>0.52</v>
      </c>
      <c r="M3220" s="22" t="n">
        <f aca="false">IF(E3220&gt;0,ROUND(E3220*'UCO e Filme'!$A$5,2),0)</f>
        <v>6.32</v>
      </c>
      <c r="N3220" s="22" t="n">
        <f aca="false">IF(I3220&gt;0,ROUND(I3220*'UCO e Filme'!$A$11,2),0)</f>
        <v>0</v>
      </c>
      <c r="O3220" s="22" t="n">
        <f aca="false">ROUND(L3220+M3220+N3220,2)</f>
        <v>6.84</v>
      </c>
      <c r="P3220" s="36"/>
      <c r="Q3220" s="36"/>
    </row>
    <row r="3221" customFormat="false" ht="11.25" hidden="false" customHeight="true" outlineLevel="0" collapsed="false">
      <c r="A3221" s="17" t="n">
        <v>40303101</v>
      </c>
      <c r="B3221" s="17" t="s">
        <v>3233</v>
      </c>
      <c r="C3221" s="23" t="n">
        <v>0.04</v>
      </c>
      <c r="D3221" s="23" t="s">
        <v>133</v>
      </c>
      <c r="E3221" s="19" t="n">
        <v>0.423</v>
      </c>
      <c r="F3221" s="21"/>
      <c r="G3221" s="21"/>
      <c r="H3221" s="21"/>
      <c r="I3221" s="21"/>
      <c r="J3221" s="21"/>
      <c r="K3221" s="22" t="n">
        <f aca="false">INDEX('Porte Honorário'!B:D,MATCH(TabJud!D3221,'Porte Honorário'!A:A,0),2)</f>
        <v>13</v>
      </c>
      <c r="L3221" s="22" t="n">
        <f aca="false">ROUND(C3221*K3221,2)</f>
        <v>0.52</v>
      </c>
      <c r="M3221" s="22" t="n">
        <f aca="false">IF(E3221&gt;0,ROUND(E3221*'UCO e Filme'!$A$5,2),0)</f>
        <v>6.32</v>
      </c>
      <c r="N3221" s="22" t="n">
        <f aca="false">IF(I3221&gt;0,ROUND(I3221*'UCO e Filme'!$A$11,2),0)</f>
        <v>0</v>
      </c>
      <c r="O3221" s="22" t="n">
        <f aca="false">ROUND(L3221+M3221+N3221,2)</f>
        <v>6.84</v>
      </c>
      <c r="P3221" s="36"/>
      <c r="Q3221" s="36"/>
    </row>
    <row r="3222" customFormat="false" ht="11.25" hidden="false" customHeight="true" outlineLevel="0" collapsed="false">
      <c r="A3222" s="17" t="n">
        <v>40303110</v>
      </c>
      <c r="B3222" s="17" t="s">
        <v>3234</v>
      </c>
      <c r="C3222" s="23" t="n">
        <v>0.04</v>
      </c>
      <c r="D3222" s="23" t="s">
        <v>133</v>
      </c>
      <c r="E3222" s="19" t="n">
        <v>0.927</v>
      </c>
      <c r="F3222" s="21"/>
      <c r="G3222" s="21"/>
      <c r="H3222" s="21"/>
      <c r="I3222" s="21"/>
      <c r="J3222" s="21"/>
      <c r="K3222" s="22" t="n">
        <f aca="false">INDEX('Porte Honorário'!B:D,MATCH(TabJud!D3222,'Porte Honorário'!A:A,0),2)</f>
        <v>13</v>
      </c>
      <c r="L3222" s="22" t="n">
        <f aca="false">ROUND(C3222*K3222,2)</f>
        <v>0.52</v>
      </c>
      <c r="M3222" s="22" t="n">
        <f aca="false">IF(E3222&gt;0,ROUND(E3222*'UCO e Filme'!$A$5,2),0)</f>
        <v>13.85</v>
      </c>
      <c r="N3222" s="22" t="n">
        <f aca="false">IF(I3222&gt;0,ROUND(I3222*'UCO e Filme'!$A$11,2),0)</f>
        <v>0</v>
      </c>
      <c r="O3222" s="22" t="n">
        <f aca="false">ROUND(L3222+M3222+N3222,2)</f>
        <v>14.37</v>
      </c>
      <c r="P3222" s="36"/>
      <c r="Q3222" s="36"/>
    </row>
    <row r="3223" customFormat="false" ht="11.25" hidden="false" customHeight="true" outlineLevel="0" collapsed="false">
      <c r="A3223" s="17" t="n">
        <v>40303128</v>
      </c>
      <c r="B3223" s="17" t="s">
        <v>3235</v>
      </c>
      <c r="C3223" s="23" t="n">
        <v>0.04</v>
      </c>
      <c r="D3223" s="23" t="s">
        <v>133</v>
      </c>
      <c r="E3223" s="19" t="n">
        <v>0.927</v>
      </c>
      <c r="F3223" s="21"/>
      <c r="G3223" s="21"/>
      <c r="H3223" s="21"/>
      <c r="I3223" s="21"/>
      <c r="J3223" s="21"/>
      <c r="K3223" s="22" t="n">
        <f aca="false">INDEX('Porte Honorário'!B:D,MATCH(TabJud!D3223,'Porte Honorário'!A:A,0),2)</f>
        <v>13</v>
      </c>
      <c r="L3223" s="22" t="n">
        <f aca="false">ROUND(C3223*K3223,2)</f>
        <v>0.52</v>
      </c>
      <c r="M3223" s="22" t="n">
        <f aca="false">IF(E3223&gt;0,ROUND(E3223*'UCO e Filme'!$A$5,2),0)</f>
        <v>13.85</v>
      </c>
      <c r="N3223" s="22" t="n">
        <f aca="false">IF(I3223&gt;0,ROUND(I3223*'UCO e Filme'!$A$11,2),0)</f>
        <v>0</v>
      </c>
      <c r="O3223" s="22" t="n">
        <f aca="false">ROUND(L3223+M3223+N3223,2)</f>
        <v>14.37</v>
      </c>
      <c r="P3223" s="36"/>
      <c r="Q3223" s="36"/>
    </row>
    <row r="3224" customFormat="false" ht="11.25" hidden="false" customHeight="true" outlineLevel="0" collapsed="false">
      <c r="A3224" s="17" t="n">
        <v>40303136</v>
      </c>
      <c r="B3224" s="17" t="s">
        <v>3236</v>
      </c>
      <c r="C3224" s="23" t="n">
        <v>0.04</v>
      </c>
      <c r="D3224" s="23" t="s">
        <v>133</v>
      </c>
      <c r="E3224" s="19" t="n">
        <v>0.927</v>
      </c>
      <c r="F3224" s="21"/>
      <c r="G3224" s="21"/>
      <c r="H3224" s="21"/>
      <c r="I3224" s="21"/>
      <c r="J3224" s="21"/>
      <c r="K3224" s="22" t="n">
        <f aca="false">INDEX('Porte Honorário'!B:D,MATCH(TabJud!D3224,'Porte Honorário'!A:A,0),2)</f>
        <v>13</v>
      </c>
      <c r="L3224" s="22" t="n">
        <f aca="false">ROUND(C3224*K3224,2)</f>
        <v>0.52</v>
      </c>
      <c r="M3224" s="22" t="n">
        <f aca="false">IF(E3224&gt;0,ROUND(E3224*'UCO e Filme'!$A$5,2),0)</f>
        <v>13.85</v>
      </c>
      <c r="N3224" s="22" t="n">
        <f aca="false">IF(I3224&gt;0,ROUND(I3224*'UCO e Filme'!$A$11,2),0)</f>
        <v>0</v>
      </c>
      <c r="O3224" s="22" t="n">
        <f aca="false">ROUND(L3224+M3224+N3224,2)</f>
        <v>14.37</v>
      </c>
      <c r="P3224" s="36"/>
      <c r="Q3224" s="36"/>
    </row>
    <row r="3225" customFormat="false" ht="11.25" hidden="false" customHeight="true" outlineLevel="0" collapsed="false">
      <c r="A3225" s="17" t="n">
        <v>40303144</v>
      </c>
      <c r="B3225" s="17" t="s">
        <v>3237</v>
      </c>
      <c r="C3225" s="23" t="n">
        <v>0.04</v>
      </c>
      <c r="D3225" s="23" t="s">
        <v>133</v>
      </c>
      <c r="E3225" s="19" t="n">
        <v>0.927</v>
      </c>
      <c r="F3225" s="21"/>
      <c r="G3225" s="21"/>
      <c r="H3225" s="21"/>
      <c r="I3225" s="21"/>
      <c r="J3225" s="21"/>
      <c r="K3225" s="22" t="n">
        <f aca="false">INDEX('Porte Honorário'!B:D,MATCH(TabJud!D3225,'Porte Honorário'!A:A,0),2)</f>
        <v>13</v>
      </c>
      <c r="L3225" s="22" t="n">
        <f aca="false">ROUND(C3225*K3225,2)</f>
        <v>0.52</v>
      </c>
      <c r="M3225" s="22" t="n">
        <f aca="false">IF(E3225&gt;0,ROUND(E3225*'UCO e Filme'!$A$5,2),0)</f>
        <v>13.85</v>
      </c>
      <c r="N3225" s="22" t="n">
        <f aca="false">IF(I3225&gt;0,ROUND(I3225*'UCO e Filme'!$A$11,2),0)</f>
        <v>0</v>
      </c>
      <c r="O3225" s="22" t="n">
        <f aca="false">ROUND(L3225+M3225+N3225,2)</f>
        <v>14.37</v>
      </c>
      <c r="P3225" s="36"/>
      <c r="Q3225" s="36"/>
    </row>
    <row r="3226" customFormat="false" ht="11.25" hidden="false" customHeight="true" outlineLevel="0" collapsed="false">
      <c r="A3226" s="17" t="n">
        <v>40303152</v>
      </c>
      <c r="B3226" s="17" t="s">
        <v>3238</v>
      </c>
      <c r="C3226" s="23" t="n">
        <v>0.04</v>
      </c>
      <c r="D3226" s="23" t="s">
        <v>133</v>
      </c>
      <c r="E3226" s="19" t="n">
        <v>0.423</v>
      </c>
      <c r="F3226" s="21"/>
      <c r="G3226" s="21"/>
      <c r="H3226" s="21"/>
      <c r="I3226" s="21"/>
      <c r="J3226" s="21"/>
      <c r="K3226" s="22" t="n">
        <f aca="false">INDEX('Porte Honorário'!B:D,MATCH(TabJud!D3226,'Porte Honorário'!A:A,0),2)</f>
        <v>13</v>
      </c>
      <c r="L3226" s="22" t="n">
        <f aca="false">ROUND(C3226*K3226,2)</f>
        <v>0.52</v>
      </c>
      <c r="M3226" s="22" t="n">
        <f aca="false">IF(E3226&gt;0,ROUND(E3226*'UCO e Filme'!$A$5,2),0)</f>
        <v>6.32</v>
      </c>
      <c r="N3226" s="22" t="n">
        <f aca="false">IF(I3226&gt;0,ROUND(I3226*'UCO e Filme'!$A$11,2),0)</f>
        <v>0</v>
      </c>
      <c r="O3226" s="22" t="n">
        <f aca="false">ROUND(L3226+M3226+N3226,2)</f>
        <v>6.84</v>
      </c>
      <c r="P3226" s="36"/>
      <c r="Q3226" s="36"/>
    </row>
    <row r="3227" customFormat="false" ht="11.25" hidden="false" customHeight="true" outlineLevel="0" collapsed="false">
      <c r="A3227" s="17" t="n">
        <v>40303160</v>
      </c>
      <c r="B3227" s="17" t="s">
        <v>3239</v>
      </c>
      <c r="C3227" s="23" t="n">
        <v>0.04</v>
      </c>
      <c r="D3227" s="23" t="s">
        <v>133</v>
      </c>
      <c r="E3227" s="19" t="n">
        <v>0.423</v>
      </c>
      <c r="F3227" s="21"/>
      <c r="G3227" s="21"/>
      <c r="H3227" s="21"/>
      <c r="I3227" s="21"/>
      <c r="J3227" s="21"/>
      <c r="K3227" s="22" t="n">
        <f aca="false">INDEX('Porte Honorário'!B:D,MATCH(TabJud!D3227,'Porte Honorário'!A:A,0),2)</f>
        <v>13</v>
      </c>
      <c r="L3227" s="22" t="n">
        <f aca="false">ROUND(C3227*K3227,2)</f>
        <v>0.52</v>
      </c>
      <c r="M3227" s="22" t="n">
        <f aca="false">IF(E3227&gt;0,ROUND(E3227*'UCO e Filme'!$A$5,2),0)</f>
        <v>6.32</v>
      </c>
      <c r="N3227" s="22" t="n">
        <f aca="false">IF(I3227&gt;0,ROUND(I3227*'UCO e Filme'!$A$11,2),0)</f>
        <v>0</v>
      </c>
      <c r="O3227" s="22" t="n">
        <f aca="false">ROUND(L3227+M3227+N3227,2)</f>
        <v>6.84</v>
      </c>
      <c r="P3227" s="36"/>
      <c r="Q3227" s="36"/>
    </row>
    <row r="3228" customFormat="false" ht="11.25" hidden="false" customHeight="true" outlineLevel="0" collapsed="false">
      <c r="A3228" s="17" t="n">
        <v>40303179</v>
      </c>
      <c r="B3228" s="17" t="s">
        <v>3240</v>
      </c>
      <c r="C3228" s="23" t="n">
        <v>0.04</v>
      </c>
      <c r="D3228" s="23" t="s">
        <v>133</v>
      </c>
      <c r="E3228" s="19" t="n">
        <v>2.727</v>
      </c>
      <c r="F3228" s="21"/>
      <c r="G3228" s="21"/>
      <c r="H3228" s="21"/>
      <c r="I3228" s="21"/>
      <c r="J3228" s="21"/>
      <c r="K3228" s="22" t="n">
        <f aca="false">INDEX('Porte Honorário'!B:D,MATCH(TabJud!D3228,'Porte Honorário'!A:A,0),2)</f>
        <v>13</v>
      </c>
      <c r="L3228" s="22" t="n">
        <f aca="false">ROUND(C3228*K3228,2)</f>
        <v>0.52</v>
      </c>
      <c r="M3228" s="22" t="n">
        <f aca="false">IF(E3228&gt;0,ROUND(E3228*'UCO e Filme'!$A$5,2),0)</f>
        <v>40.74</v>
      </c>
      <c r="N3228" s="22" t="n">
        <f aca="false">IF(I3228&gt;0,ROUND(I3228*'UCO e Filme'!$A$11,2),0)</f>
        <v>0</v>
      </c>
      <c r="O3228" s="22" t="n">
        <f aca="false">ROUND(L3228+M3228+N3228,2)</f>
        <v>41.26</v>
      </c>
      <c r="P3228" s="36"/>
      <c r="Q3228" s="36"/>
    </row>
    <row r="3229" customFormat="false" ht="11.25" hidden="false" customHeight="true" outlineLevel="0" collapsed="false">
      <c r="A3229" s="17" t="n">
        <v>40303187</v>
      </c>
      <c r="B3229" s="17" t="s">
        <v>3241</v>
      </c>
      <c r="C3229" s="23" t="n">
        <v>0.04</v>
      </c>
      <c r="D3229" s="23" t="s">
        <v>133</v>
      </c>
      <c r="E3229" s="19" t="n">
        <v>0.423</v>
      </c>
      <c r="F3229" s="21"/>
      <c r="G3229" s="21"/>
      <c r="H3229" s="21"/>
      <c r="I3229" s="21"/>
      <c r="J3229" s="21"/>
      <c r="K3229" s="22" t="n">
        <f aca="false">INDEX('Porte Honorário'!B:D,MATCH(TabJud!D3229,'Porte Honorário'!A:A,0),2)</f>
        <v>13</v>
      </c>
      <c r="L3229" s="22" t="n">
        <f aca="false">ROUND(C3229*K3229,2)</f>
        <v>0.52</v>
      </c>
      <c r="M3229" s="22" t="n">
        <f aca="false">IF(E3229&gt;0,ROUND(E3229*'UCO e Filme'!$A$5,2),0)</f>
        <v>6.32</v>
      </c>
      <c r="N3229" s="22" t="n">
        <f aca="false">IF(I3229&gt;0,ROUND(I3229*'UCO e Filme'!$A$11,2),0)</f>
        <v>0</v>
      </c>
      <c r="O3229" s="22" t="n">
        <f aca="false">ROUND(L3229+M3229+N3229,2)</f>
        <v>6.84</v>
      </c>
      <c r="P3229" s="36"/>
      <c r="Q3229" s="36"/>
    </row>
    <row r="3230" customFormat="false" ht="11.25" hidden="false" customHeight="true" outlineLevel="0" collapsed="false">
      <c r="A3230" s="17" t="n">
        <v>40303284</v>
      </c>
      <c r="B3230" s="17" t="s">
        <v>3242</v>
      </c>
      <c r="C3230" s="23"/>
      <c r="D3230" s="23"/>
      <c r="E3230" s="19"/>
      <c r="F3230" s="21"/>
      <c r="G3230" s="21"/>
      <c r="H3230" s="21"/>
      <c r="I3230" s="21"/>
      <c r="J3230" s="21"/>
      <c r="K3230" s="22"/>
      <c r="L3230" s="22"/>
      <c r="M3230" s="22"/>
      <c r="N3230" s="22"/>
      <c r="O3230" s="22" t="n">
        <v>83.2</v>
      </c>
      <c r="P3230" s="36"/>
      <c r="Q3230" s="36"/>
    </row>
    <row r="3231" customFormat="false" ht="30.95" hidden="false" customHeight="true" outlineLevel="0" collapsed="false">
      <c r="A3231" s="14" t="s">
        <v>3243</v>
      </c>
      <c r="B3231" s="14"/>
      <c r="C3231" s="14"/>
      <c r="D3231" s="14"/>
      <c r="E3231" s="14"/>
      <c r="F3231" s="14"/>
      <c r="G3231" s="14"/>
      <c r="H3231" s="14"/>
      <c r="I3231" s="14"/>
      <c r="J3231" s="14"/>
      <c r="K3231" s="14"/>
      <c r="L3231" s="14"/>
      <c r="M3231" s="14"/>
      <c r="N3231" s="14"/>
      <c r="O3231" s="14"/>
      <c r="P3231" s="36"/>
      <c r="Q3231" s="36"/>
    </row>
    <row r="3232" customFormat="false" ht="31.5" hidden="false" customHeight="true" outlineLevel="0" collapsed="false">
      <c r="A3232" s="17" t="n">
        <v>40304019</v>
      </c>
      <c r="B3232" s="17" t="s">
        <v>3244</v>
      </c>
      <c r="C3232" s="23" t="n">
        <v>0.04</v>
      </c>
      <c r="D3232" s="23" t="s">
        <v>133</v>
      </c>
      <c r="E3232" s="19" t="n">
        <v>1.854</v>
      </c>
      <c r="F3232" s="21"/>
      <c r="G3232" s="21"/>
      <c r="H3232" s="21"/>
      <c r="I3232" s="21"/>
      <c r="J3232" s="21"/>
      <c r="K3232" s="22" t="n">
        <f aca="false">INDEX('Porte Honorário'!B:D,MATCH(TabJud!D3232,'Porte Honorário'!A:A,0),2)</f>
        <v>13</v>
      </c>
      <c r="L3232" s="22" t="n">
        <f aca="false">ROUND(C3232*K3232,2)</f>
        <v>0.52</v>
      </c>
      <c r="M3232" s="22" t="n">
        <f aca="false">IF(E3232&gt;0,ROUND(E3232*'UCO e Filme'!$A$5,2),0)</f>
        <v>27.7</v>
      </c>
      <c r="N3232" s="22" t="n">
        <f aca="false">IF(I3232&gt;0,ROUND(I3232*'UCO e Filme'!$A$11,2),0)</f>
        <v>0</v>
      </c>
      <c r="O3232" s="22" t="n">
        <f aca="false">ROUND(L3232+M3232+N3232,2)</f>
        <v>28.22</v>
      </c>
      <c r="P3232" s="36"/>
      <c r="Q3232" s="36"/>
    </row>
    <row r="3233" customFormat="false" ht="11.25" hidden="false" customHeight="true" outlineLevel="0" collapsed="false">
      <c r="A3233" s="17" t="n">
        <v>40304027</v>
      </c>
      <c r="B3233" s="17" t="s">
        <v>3245</v>
      </c>
      <c r="C3233" s="23" t="n">
        <v>0.01</v>
      </c>
      <c r="D3233" s="23" t="s">
        <v>133</v>
      </c>
      <c r="E3233" s="19" t="n">
        <v>1.35</v>
      </c>
      <c r="F3233" s="21"/>
      <c r="G3233" s="21"/>
      <c r="H3233" s="21"/>
      <c r="I3233" s="21"/>
      <c r="J3233" s="21"/>
      <c r="K3233" s="22" t="n">
        <f aca="false">INDEX('Porte Honorário'!B:D,MATCH(TabJud!D3233,'Porte Honorário'!A:A,0),2)</f>
        <v>13</v>
      </c>
      <c r="L3233" s="22" t="n">
        <f aca="false">ROUND(C3233*K3233,2)</f>
        <v>0.13</v>
      </c>
      <c r="M3233" s="22" t="n">
        <f aca="false">IF(E3233&gt;0,ROUND(E3233*'UCO e Filme'!$A$5,2),0)</f>
        <v>20.17</v>
      </c>
      <c r="N3233" s="22" t="n">
        <f aca="false">IF(I3233&gt;0,ROUND(I3233*'UCO e Filme'!$A$11,2),0)</f>
        <v>0</v>
      </c>
      <c r="O3233" s="22" t="n">
        <f aca="false">ROUND(L3233+M3233+N3233,2)</f>
        <v>20.3</v>
      </c>
      <c r="P3233" s="36"/>
      <c r="Q3233" s="36"/>
    </row>
    <row r="3234" customFormat="false" ht="11.25" hidden="false" customHeight="true" outlineLevel="0" collapsed="false">
      <c r="A3234" s="17" t="n">
        <v>40304035</v>
      </c>
      <c r="B3234" s="17" t="s">
        <v>3246</v>
      </c>
      <c r="C3234" s="23" t="n">
        <v>0.75</v>
      </c>
      <c r="D3234" s="23" t="s">
        <v>133</v>
      </c>
      <c r="E3234" s="19" t="n">
        <v>3.654</v>
      </c>
      <c r="F3234" s="21"/>
      <c r="G3234" s="21"/>
      <c r="H3234" s="21"/>
      <c r="I3234" s="21"/>
      <c r="J3234" s="21"/>
      <c r="K3234" s="22" t="n">
        <f aca="false">INDEX('Porte Honorário'!B:D,MATCH(TabJud!D3234,'Porte Honorário'!A:A,0),2)</f>
        <v>13</v>
      </c>
      <c r="L3234" s="22" t="n">
        <f aca="false">ROUND(C3234*K3234,2)</f>
        <v>9.75</v>
      </c>
      <c r="M3234" s="22" t="n">
        <f aca="false">IF(E3234&gt;0,ROUND(E3234*'UCO e Filme'!$A$5,2),0)</f>
        <v>54.59</v>
      </c>
      <c r="N3234" s="22" t="n">
        <f aca="false">IF(I3234&gt;0,ROUND(I3234*'UCO e Filme'!$A$11,2),0)</f>
        <v>0</v>
      </c>
      <c r="O3234" s="22" t="n">
        <f aca="false">ROUND(L3234+M3234+N3234,2)</f>
        <v>64.34</v>
      </c>
      <c r="P3234" s="36"/>
      <c r="Q3234" s="36"/>
    </row>
    <row r="3235" customFormat="false" ht="11.25" hidden="false" customHeight="true" outlineLevel="0" collapsed="false">
      <c r="A3235" s="17" t="n">
        <v>40304043</v>
      </c>
      <c r="B3235" s="17" t="s">
        <v>3247</v>
      </c>
      <c r="C3235" s="23" t="n">
        <v>0.1</v>
      </c>
      <c r="D3235" s="23" t="s">
        <v>133</v>
      </c>
      <c r="E3235" s="19" t="n">
        <v>3.204</v>
      </c>
      <c r="F3235" s="21"/>
      <c r="G3235" s="21"/>
      <c r="H3235" s="21"/>
      <c r="I3235" s="21"/>
      <c r="J3235" s="21"/>
      <c r="K3235" s="22" t="n">
        <f aca="false">INDEX('Porte Honorário'!B:D,MATCH(TabJud!D3235,'Porte Honorário'!A:A,0),2)</f>
        <v>13</v>
      </c>
      <c r="L3235" s="22" t="n">
        <f aca="false">ROUND(C3235*K3235,2)</f>
        <v>1.3</v>
      </c>
      <c r="M3235" s="22" t="n">
        <f aca="false">IF(E3235&gt;0,ROUND(E3235*'UCO e Filme'!$A$5,2),0)</f>
        <v>47.87</v>
      </c>
      <c r="N3235" s="22" t="n">
        <f aca="false">IF(I3235&gt;0,ROUND(I3235*'UCO e Filme'!$A$11,2),0)</f>
        <v>0</v>
      </c>
      <c r="O3235" s="22" t="n">
        <f aca="false">ROUND(L3235+M3235+N3235,2)</f>
        <v>49.17</v>
      </c>
      <c r="P3235" s="36"/>
      <c r="Q3235" s="36"/>
    </row>
    <row r="3236" customFormat="false" ht="22.5" hidden="false" customHeight="true" outlineLevel="0" collapsed="false">
      <c r="A3236" s="17" t="n">
        <v>40304051</v>
      </c>
      <c r="B3236" s="17" t="s">
        <v>3248</v>
      </c>
      <c r="C3236" s="23" t="n">
        <v>0.04</v>
      </c>
      <c r="D3236" s="23" t="s">
        <v>133</v>
      </c>
      <c r="E3236" s="19" t="n">
        <v>0.837</v>
      </c>
      <c r="F3236" s="21"/>
      <c r="G3236" s="21"/>
      <c r="H3236" s="21"/>
      <c r="I3236" s="21"/>
      <c r="J3236" s="21"/>
      <c r="K3236" s="22" t="n">
        <f aca="false">INDEX('Porte Honorário'!B:D,MATCH(TabJud!D3236,'Porte Honorário'!A:A,0),2)</f>
        <v>13</v>
      </c>
      <c r="L3236" s="22" t="n">
        <f aca="false">ROUND(C3236*K3236,2)</f>
        <v>0.52</v>
      </c>
      <c r="M3236" s="22" t="n">
        <f aca="false">IF(E3236&gt;0,ROUND(E3236*'UCO e Filme'!$A$5,2),0)</f>
        <v>12.5</v>
      </c>
      <c r="N3236" s="22" t="n">
        <f aca="false">IF(I3236&gt;0,ROUND(I3236*'UCO e Filme'!$A$11,2),0)</f>
        <v>0</v>
      </c>
      <c r="O3236" s="22" t="n">
        <f aca="false">ROUND(L3236+M3236+N3236,2)</f>
        <v>13.02</v>
      </c>
      <c r="P3236" s="36"/>
      <c r="Q3236" s="36"/>
    </row>
    <row r="3237" customFormat="false" ht="11.25" hidden="false" customHeight="true" outlineLevel="0" collapsed="false">
      <c r="A3237" s="17" t="n">
        <v>40304060</v>
      </c>
      <c r="B3237" s="17" t="s">
        <v>3249</v>
      </c>
      <c r="C3237" s="23" t="n">
        <v>0.04</v>
      </c>
      <c r="D3237" s="23" t="s">
        <v>133</v>
      </c>
      <c r="E3237" s="19" t="n">
        <v>3.654</v>
      </c>
      <c r="F3237" s="21"/>
      <c r="G3237" s="21"/>
      <c r="H3237" s="21"/>
      <c r="I3237" s="21"/>
      <c r="J3237" s="21"/>
      <c r="K3237" s="22" t="n">
        <f aca="false">INDEX('Porte Honorário'!B:D,MATCH(TabJud!D3237,'Porte Honorário'!A:A,0),2)</f>
        <v>13</v>
      </c>
      <c r="L3237" s="22" t="n">
        <f aca="false">ROUND(C3237*K3237,2)</f>
        <v>0.52</v>
      </c>
      <c r="M3237" s="22" t="n">
        <f aca="false">IF(E3237&gt;0,ROUND(E3237*'UCO e Filme'!$A$5,2),0)</f>
        <v>54.59</v>
      </c>
      <c r="N3237" s="22" t="n">
        <f aca="false">IF(I3237&gt;0,ROUND(I3237*'UCO e Filme'!$A$11,2),0)</f>
        <v>0</v>
      </c>
      <c r="O3237" s="22" t="n">
        <f aca="false">ROUND(L3237+M3237+N3237,2)</f>
        <v>55.11</v>
      </c>
      <c r="P3237" s="36"/>
      <c r="Q3237" s="36"/>
    </row>
    <row r="3238" customFormat="false" ht="11.25" hidden="false" customHeight="true" outlineLevel="0" collapsed="false">
      <c r="A3238" s="17" t="n">
        <v>40304078</v>
      </c>
      <c r="B3238" s="17" t="s">
        <v>3250</v>
      </c>
      <c r="C3238" s="37" t="n">
        <v>0.5</v>
      </c>
      <c r="D3238" s="23" t="s">
        <v>133</v>
      </c>
      <c r="E3238" s="19" t="n">
        <v>14.742</v>
      </c>
      <c r="F3238" s="21"/>
      <c r="G3238" s="21"/>
      <c r="H3238" s="21"/>
      <c r="I3238" s="21"/>
      <c r="J3238" s="21"/>
      <c r="K3238" s="22" t="n">
        <f aca="false">INDEX('Porte Honorário'!B:D,MATCH(TabJud!D3238,'Porte Honorário'!A:A,0),2)</f>
        <v>13</v>
      </c>
      <c r="L3238" s="22" t="n">
        <f aca="false">ROUND(C3238*K3238,2)</f>
        <v>6.5</v>
      </c>
      <c r="M3238" s="22" t="n">
        <f aca="false">IF(E3238&gt;0,ROUND(E3238*'UCO e Filme'!$A$5,2),0)</f>
        <v>220.25</v>
      </c>
      <c r="N3238" s="22" t="n">
        <f aca="false">IF(I3238&gt;0,ROUND(I3238*'UCO e Filme'!$A$11,2),0)</f>
        <v>0</v>
      </c>
      <c r="O3238" s="22" t="n">
        <f aca="false">ROUND(L3238+M3238+N3238,2)</f>
        <v>226.75</v>
      </c>
      <c r="P3238" s="36"/>
      <c r="Q3238" s="36"/>
    </row>
    <row r="3239" customFormat="false" ht="11.25" hidden="false" customHeight="true" outlineLevel="0" collapsed="false">
      <c r="A3239" s="17" t="n">
        <v>40304086</v>
      </c>
      <c r="B3239" s="17" t="s">
        <v>3251</v>
      </c>
      <c r="C3239" s="23" t="n">
        <v>0.1</v>
      </c>
      <c r="D3239" s="23" t="s">
        <v>133</v>
      </c>
      <c r="E3239" s="19" t="n">
        <v>7.434</v>
      </c>
      <c r="F3239" s="21"/>
      <c r="G3239" s="21"/>
      <c r="H3239" s="21"/>
      <c r="I3239" s="21"/>
      <c r="J3239" s="21"/>
      <c r="K3239" s="22" t="n">
        <f aca="false">INDEX('Porte Honorário'!B:D,MATCH(TabJud!D3239,'Porte Honorário'!A:A,0),2)</f>
        <v>13</v>
      </c>
      <c r="L3239" s="22" t="n">
        <f aca="false">ROUND(C3239*K3239,2)</f>
        <v>1.3</v>
      </c>
      <c r="M3239" s="22" t="n">
        <f aca="false">IF(E3239&gt;0,ROUND(E3239*'UCO e Filme'!$A$5,2),0)</f>
        <v>111.06</v>
      </c>
      <c r="N3239" s="22" t="n">
        <f aca="false">IF(I3239&gt;0,ROUND(I3239*'UCO e Filme'!$A$11,2),0)</f>
        <v>0</v>
      </c>
      <c r="O3239" s="22" t="n">
        <f aca="false">ROUND(L3239+M3239+N3239,2)</f>
        <v>112.36</v>
      </c>
      <c r="P3239" s="36"/>
      <c r="Q3239" s="36"/>
    </row>
    <row r="3240" customFormat="false" ht="22.5" hidden="false" customHeight="true" outlineLevel="0" collapsed="false">
      <c r="A3240" s="17" t="n">
        <v>40304094</v>
      </c>
      <c r="B3240" s="17" t="s">
        <v>3252</v>
      </c>
      <c r="C3240" s="23" t="n">
        <v>0.1</v>
      </c>
      <c r="D3240" s="23" t="s">
        <v>133</v>
      </c>
      <c r="E3240" s="19" t="n">
        <v>1.35</v>
      </c>
      <c r="F3240" s="21"/>
      <c r="G3240" s="21"/>
      <c r="H3240" s="21"/>
      <c r="I3240" s="21"/>
      <c r="J3240" s="21"/>
      <c r="K3240" s="22" t="n">
        <f aca="false">INDEX('Porte Honorário'!B:D,MATCH(TabJud!D3240,'Porte Honorário'!A:A,0),2)</f>
        <v>13</v>
      </c>
      <c r="L3240" s="22" t="n">
        <f aca="false">ROUND(C3240*K3240,2)</f>
        <v>1.3</v>
      </c>
      <c r="M3240" s="22" t="n">
        <f aca="false">IF(E3240&gt;0,ROUND(E3240*'UCO e Filme'!$A$5,2),0)</f>
        <v>20.17</v>
      </c>
      <c r="N3240" s="22" t="n">
        <f aca="false">IF(I3240&gt;0,ROUND(I3240*'UCO e Filme'!$A$11,2),0)</f>
        <v>0</v>
      </c>
      <c r="O3240" s="22" t="n">
        <f aca="false">ROUND(L3240+M3240+N3240,2)</f>
        <v>21.47</v>
      </c>
      <c r="P3240" s="36"/>
      <c r="Q3240" s="36"/>
    </row>
    <row r="3241" customFormat="false" ht="11.25" hidden="false" customHeight="true" outlineLevel="0" collapsed="false">
      <c r="A3241" s="17" t="n">
        <v>40304108</v>
      </c>
      <c r="B3241" s="17" t="s">
        <v>3253</v>
      </c>
      <c r="C3241" s="23" t="n">
        <v>0.01</v>
      </c>
      <c r="D3241" s="23" t="s">
        <v>133</v>
      </c>
      <c r="E3241" s="19" t="n">
        <v>0.63</v>
      </c>
      <c r="F3241" s="21"/>
      <c r="G3241" s="21"/>
      <c r="H3241" s="21"/>
      <c r="I3241" s="21"/>
      <c r="J3241" s="21"/>
      <c r="K3241" s="22" t="n">
        <f aca="false">INDEX('Porte Honorário'!B:D,MATCH(TabJud!D3241,'Porte Honorário'!A:A,0),2)</f>
        <v>13</v>
      </c>
      <c r="L3241" s="22" t="n">
        <f aca="false">ROUND(C3241*K3241,2)</f>
        <v>0.13</v>
      </c>
      <c r="M3241" s="22" t="n">
        <f aca="false">IF(E3241&gt;0,ROUND(E3241*'UCO e Filme'!$A$5,2),0)</f>
        <v>9.41</v>
      </c>
      <c r="N3241" s="22" t="n">
        <f aca="false">IF(I3241&gt;0,ROUND(I3241*'UCO e Filme'!$A$11,2),0)</f>
        <v>0</v>
      </c>
      <c r="O3241" s="22" t="n">
        <f aca="false">ROUND(L3241+M3241+N3241,2)</f>
        <v>9.54</v>
      </c>
      <c r="P3241" s="36"/>
      <c r="Q3241" s="36"/>
    </row>
    <row r="3242" customFormat="false" ht="45" hidden="false" customHeight="true" outlineLevel="0" collapsed="false">
      <c r="A3242" s="17" t="n">
        <v>40304116</v>
      </c>
      <c r="B3242" s="17" t="s">
        <v>3254</v>
      </c>
      <c r="C3242" s="23" t="n">
        <v>0.1</v>
      </c>
      <c r="D3242" s="23" t="s">
        <v>133</v>
      </c>
      <c r="E3242" s="19" t="n">
        <v>1.35</v>
      </c>
      <c r="F3242" s="21"/>
      <c r="G3242" s="21"/>
      <c r="H3242" s="21"/>
      <c r="I3242" s="21"/>
      <c r="J3242" s="21"/>
      <c r="K3242" s="22" t="n">
        <f aca="false">INDEX('Porte Honorário'!B:D,MATCH(TabJud!D3242,'Porte Honorário'!A:A,0),2)</f>
        <v>13</v>
      </c>
      <c r="L3242" s="22" t="n">
        <f aca="false">ROUND(C3242*K3242,2)</f>
        <v>1.3</v>
      </c>
      <c r="M3242" s="22" t="n">
        <f aca="false">IF(E3242&gt;0,ROUND(E3242*'UCO e Filme'!$A$5,2),0)</f>
        <v>20.17</v>
      </c>
      <c r="N3242" s="22" t="n">
        <f aca="false">IF(I3242&gt;0,ROUND(I3242*'UCO e Filme'!$A$11,2),0)</f>
        <v>0</v>
      </c>
      <c r="O3242" s="22" t="n">
        <f aca="false">ROUND(L3242+M3242+N3242,2)</f>
        <v>21.47</v>
      </c>
      <c r="P3242" s="36"/>
      <c r="Q3242" s="36"/>
    </row>
    <row r="3243" customFormat="false" ht="11.25" hidden="false" customHeight="true" outlineLevel="0" collapsed="false">
      <c r="A3243" s="17" t="n">
        <v>40304132</v>
      </c>
      <c r="B3243" s="17" t="s">
        <v>3255</v>
      </c>
      <c r="C3243" s="23" t="n">
        <v>0.04</v>
      </c>
      <c r="D3243" s="23" t="s">
        <v>133</v>
      </c>
      <c r="E3243" s="19" t="n">
        <v>0.387</v>
      </c>
      <c r="F3243" s="21"/>
      <c r="G3243" s="21"/>
      <c r="H3243" s="21"/>
      <c r="I3243" s="21"/>
      <c r="J3243" s="21"/>
      <c r="K3243" s="22" t="n">
        <f aca="false">INDEX('Porte Honorário'!B:D,MATCH(TabJud!D3243,'Porte Honorário'!A:A,0),2)</f>
        <v>13</v>
      </c>
      <c r="L3243" s="22" t="n">
        <f aca="false">ROUND(C3243*K3243,2)</f>
        <v>0.52</v>
      </c>
      <c r="M3243" s="22" t="n">
        <f aca="false">IF(E3243&gt;0,ROUND(E3243*'UCO e Filme'!$A$5,2),0)</f>
        <v>5.78</v>
      </c>
      <c r="N3243" s="22" t="n">
        <f aca="false">IF(I3243&gt;0,ROUND(I3243*'UCO e Filme'!$A$11,2),0)</f>
        <v>0</v>
      </c>
      <c r="O3243" s="22" t="n">
        <f aca="false">ROUND(L3243+M3243+N3243,2)</f>
        <v>6.3</v>
      </c>
      <c r="P3243" s="36"/>
      <c r="Q3243" s="36"/>
    </row>
    <row r="3244" customFormat="false" ht="11.25" hidden="false" customHeight="true" outlineLevel="0" collapsed="false">
      <c r="A3244" s="17" t="n">
        <v>40304140</v>
      </c>
      <c r="B3244" s="17" t="s">
        <v>3256</v>
      </c>
      <c r="C3244" s="37" t="n">
        <v>0.1</v>
      </c>
      <c r="D3244" s="23" t="s">
        <v>133</v>
      </c>
      <c r="E3244" s="19" t="n">
        <v>5.004</v>
      </c>
      <c r="F3244" s="21"/>
      <c r="G3244" s="21"/>
      <c r="H3244" s="21"/>
      <c r="I3244" s="21"/>
      <c r="J3244" s="21"/>
      <c r="K3244" s="22" t="n">
        <f aca="false">INDEX('Porte Honorário'!B:D,MATCH(TabJud!D3244,'Porte Honorário'!A:A,0),2)</f>
        <v>13</v>
      </c>
      <c r="L3244" s="22" t="n">
        <f aca="false">ROUND(C3244*K3244,2)</f>
        <v>1.3</v>
      </c>
      <c r="M3244" s="22" t="n">
        <f aca="false">IF(E3244&gt;0,ROUND(E3244*'UCO e Filme'!$A$5,2),0)</f>
        <v>74.76</v>
      </c>
      <c r="N3244" s="22" t="n">
        <f aca="false">IF(I3244&gt;0,ROUND(I3244*'UCO e Filme'!$A$11,2),0)</f>
        <v>0</v>
      </c>
      <c r="O3244" s="22" t="n">
        <f aca="false">ROUND(L3244+M3244+N3244,2)</f>
        <v>76.06</v>
      </c>
      <c r="P3244" s="36"/>
      <c r="Q3244" s="36"/>
    </row>
    <row r="3245" customFormat="false" ht="11.25" hidden="false" customHeight="true" outlineLevel="0" collapsed="false">
      <c r="A3245" s="17" t="n">
        <v>40304159</v>
      </c>
      <c r="B3245" s="17" t="s">
        <v>3257</v>
      </c>
      <c r="C3245" s="37" t="n">
        <v>0.1</v>
      </c>
      <c r="D3245" s="23" t="s">
        <v>133</v>
      </c>
      <c r="E3245" s="19" t="n">
        <v>5.004</v>
      </c>
      <c r="F3245" s="21"/>
      <c r="G3245" s="21"/>
      <c r="H3245" s="21"/>
      <c r="I3245" s="21"/>
      <c r="J3245" s="21"/>
      <c r="K3245" s="22" t="n">
        <f aca="false">INDEX('Porte Honorário'!B:D,MATCH(TabJud!D3245,'Porte Honorário'!A:A,0),2)</f>
        <v>13</v>
      </c>
      <c r="L3245" s="22" t="n">
        <f aca="false">ROUND(C3245*K3245,2)</f>
        <v>1.3</v>
      </c>
      <c r="M3245" s="22" t="n">
        <f aca="false">IF(E3245&gt;0,ROUND(E3245*'UCO e Filme'!$A$5,2),0)</f>
        <v>74.76</v>
      </c>
      <c r="N3245" s="22" t="n">
        <f aca="false">IF(I3245&gt;0,ROUND(I3245*'UCO e Filme'!$A$11,2),0)</f>
        <v>0</v>
      </c>
      <c r="O3245" s="22" t="n">
        <f aca="false">ROUND(L3245+M3245+N3245,2)</f>
        <v>76.06</v>
      </c>
      <c r="P3245" s="36"/>
      <c r="Q3245" s="36"/>
    </row>
    <row r="3246" customFormat="false" ht="11.25" hidden="false" customHeight="true" outlineLevel="0" collapsed="false">
      <c r="A3246" s="17" t="n">
        <v>40304167</v>
      </c>
      <c r="B3246" s="17" t="s">
        <v>3258</v>
      </c>
      <c r="C3246" s="37" t="n">
        <v>0.1</v>
      </c>
      <c r="D3246" s="23" t="s">
        <v>133</v>
      </c>
      <c r="E3246" s="19" t="n">
        <v>5.004</v>
      </c>
      <c r="F3246" s="21"/>
      <c r="G3246" s="21"/>
      <c r="H3246" s="21"/>
      <c r="I3246" s="21"/>
      <c r="J3246" s="21"/>
      <c r="K3246" s="22" t="n">
        <f aca="false">INDEX('Porte Honorário'!B:D,MATCH(TabJud!D3246,'Porte Honorário'!A:A,0),2)</f>
        <v>13</v>
      </c>
      <c r="L3246" s="22" t="n">
        <f aca="false">ROUND(C3246*K3246,2)</f>
        <v>1.3</v>
      </c>
      <c r="M3246" s="22" t="n">
        <f aca="false">IF(E3246&gt;0,ROUND(E3246*'UCO e Filme'!$A$5,2),0)</f>
        <v>74.76</v>
      </c>
      <c r="N3246" s="22" t="n">
        <f aca="false">IF(I3246&gt;0,ROUND(I3246*'UCO e Filme'!$A$11,2),0)</f>
        <v>0</v>
      </c>
      <c r="O3246" s="22" t="n">
        <f aca="false">ROUND(L3246+M3246+N3246,2)</f>
        <v>76.06</v>
      </c>
      <c r="P3246" s="36"/>
      <c r="Q3246" s="36"/>
    </row>
    <row r="3247" customFormat="false" ht="11.25" hidden="false" customHeight="true" outlineLevel="0" collapsed="false">
      <c r="A3247" s="17" t="n">
        <v>40304175</v>
      </c>
      <c r="B3247" s="17" t="s">
        <v>3259</v>
      </c>
      <c r="C3247" s="23" t="n">
        <v>0.1</v>
      </c>
      <c r="D3247" s="23" t="s">
        <v>133</v>
      </c>
      <c r="E3247" s="19" t="n">
        <v>5.004</v>
      </c>
      <c r="F3247" s="21"/>
      <c r="G3247" s="21"/>
      <c r="H3247" s="21"/>
      <c r="I3247" s="21"/>
      <c r="J3247" s="21"/>
      <c r="K3247" s="22" t="n">
        <f aca="false">INDEX('Porte Honorário'!B:D,MATCH(TabJud!D3247,'Porte Honorário'!A:A,0),2)</f>
        <v>13</v>
      </c>
      <c r="L3247" s="22" t="n">
        <f aca="false">ROUND(C3247*K3247,2)</f>
        <v>1.3</v>
      </c>
      <c r="M3247" s="22" t="n">
        <f aca="false">IF(E3247&gt;0,ROUND(E3247*'UCO e Filme'!$A$5,2),0)</f>
        <v>74.76</v>
      </c>
      <c r="N3247" s="22" t="n">
        <f aca="false">IF(I3247&gt;0,ROUND(I3247*'UCO e Filme'!$A$11,2),0)</f>
        <v>0</v>
      </c>
      <c r="O3247" s="22" t="n">
        <f aca="false">ROUND(L3247+M3247+N3247,2)</f>
        <v>76.06</v>
      </c>
      <c r="P3247" s="36"/>
      <c r="Q3247" s="36"/>
    </row>
    <row r="3248" customFormat="false" ht="11.25" hidden="false" customHeight="true" outlineLevel="0" collapsed="false">
      <c r="A3248" s="17" t="n">
        <v>40304183</v>
      </c>
      <c r="B3248" s="17" t="s">
        <v>3260</v>
      </c>
      <c r="C3248" s="37" t="n">
        <v>0.1</v>
      </c>
      <c r="D3248" s="23" t="s">
        <v>133</v>
      </c>
      <c r="E3248" s="19" t="n">
        <v>5.004</v>
      </c>
      <c r="F3248" s="21"/>
      <c r="G3248" s="21"/>
      <c r="H3248" s="21"/>
      <c r="I3248" s="21"/>
      <c r="J3248" s="21"/>
      <c r="K3248" s="22" t="n">
        <f aca="false">INDEX('Porte Honorário'!B:D,MATCH(TabJud!D3248,'Porte Honorário'!A:A,0),2)</f>
        <v>13</v>
      </c>
      <c r="L3248" s="22" t="n">
        <f aca="false">ROUND(C3248*K3248,2)</f>
        <v>1.3</v>
      </c>
      <c r="M3248" s="22" t="n">
        <f aca="false">IF(E3248&gt;0,ROUND(E3248*'UCO e Filme'!$A$5,2),0)</f>
        <v>74.76</v>
      </c>
      <c r="N3248" s="22" t="n">
        <f aca="false">IF(I3248&gt;0,ROUND(I3248*'UCO e Filme'!$A$11,2),0)</f>
        <v>0</v>
      </c>
      <c r="O3248" s="22" t="n">
        <f aca="false">ROUND(L3248+M3248+N3248,2)</f>
        <v>76.06</v>
      </c>
      <c r="P3248" s="36"/>
      <c r="Q3248" s="36"/>
    </row>
    <row r="3249" customFormat="false" ht="11.25" hidden="false" customHeight="true" outlineLevel="0" collapsed="false">
      <c r="A3249" s="17" t="n">
        <v>40304191</v>
      </c>
      <c r="B3249" s="17" t="s">
        <v>3261</v>
      </c>
      <c r="C3249" s="37" t="n">
        <v>0.1</v>
      </c>
      <c r="D3249" s="23" t="s">
        <v>133</v>
      </c>
      <c r="E3249" s="19" t="n">
        <v>11.385</v>
      </c>
      <c r="F3249" s="21"/>
      <c r="G3249" s="21"/>
      <c r="H3249" s="21"/>
      <c r="I3249" s="21"/>
      <c r="J3249" s="21"/>
      <c r="K3249" s="22" t="n">
        <f aca="false">INDEX('Porte Honorário'!B:D,MATCH(TabJud!D3249,'Porte Honorário'!A:A,0),2)</f>
        <v>13</v>
      </c>
      <c r="L3249" s="22" t="n">
        <f aca="false">ROUND(C3249*K3249,2)</f>
        <v>1.3</v>
      </c>
      <c r="M3249" s="22" t="n">
        <f aca="false">IF(E3249&gt;0,ROUND(E3249*'UCO e Filme'!$A$5,2),0)</f>
        <v>170.09</v>
      </c>
      <c r="N3249" s="22" t="n">
        <f aca="false">IF(I3249&gt;0,ROUND(I3249*'UCO e Filme'!$A$11,2),0)</f>
        <v>0</v>
      </c>
      <c r="O3249" s="22" t="n">
        <f aca="false">ROUND(L3249+M3249+N3249,2)</f>
        <v>171.39</v>
      </c>
      <c r="P3249" s="36"/>
      <c r="Q3249" s="36"/>
    </row>
    <row r="3250" customFormat="false" ht="11.25" hidden="false" customHeight="true" outlineLevel="0" collapsed="false">
      <c r="A3250" s="17" t="n">
        <v>40304205</v>
      </c>
      <c r="B3250" s="17" t="s">
        <v>3262</v>
      </c>
      <c r="C3250" s="37" t="n">
        <v>0.1</v>
      </c>
      <c r="D3250" s="23" t="s">
        <v>133</v>
      </c>
      <c r="E3250" s="19" t="n">
        <v>11.385</v>
      </c>
      <c r="F3250" s="21"/>
      <c r="G3250" s="21"/>
      <c r="H3250" s="21"/>
      <c r="I3250" s="21"/>
      <c r="J3250" s="21"/>
      <c r="K3250" s="22" t="n">
        <f aca="false">INDEX('Porte Honorário'!B:D,MATCH(TabJud!D3250,'Porte Honorário'!A:A,0),2)</f>
        <v>13</v>
      </c>
      <c r="L3250" s="22" t="n">
        <f aca="false">ROUND(C3250*K3250,2)</f>
        <v>1.3</v>
      </c>
      <c r="M3250" s="22" t="n">
        <f aca="false">IF(E3250&gt;0,ROUND(E3250*'UCO e Filme'!$A$5,2),0)</f>
        <v>170.09</v>
      </c>
      <c r="N3250" s="22" t="n">
        <f aca="false">IF(I3250&gt;0,ROUND(I3250*'UCO e Filme'!$A$11,2),0)</f>
        <v>0</v>
      </c>
      <c r="O3250" s="22" t="n">
        <f aca="false">ROUND(L3250+M3250+N3250,2)</f>
        <v>171.39</v>
      </c>
      <c r="P3250" s="36"/>
      <c r="Q3250" s="36"/>
    </row>
    <row r="3251" customFormat="false" ht="11.25" hidden="false" customHeight="true" outlineLevel="0" collapsed="false">
      <c r="A3251" s="17" t="n">
        <v>40304213</v>
      </c>
      <c r="B3251" s="17" t="s">
        <v>3263</v>
      </c>
      <c r="C3251" s="37" t="n">
        <v>0.1</v>
      </c>
      <c r="D3251" s="23" t="s">
        <v>133</v>
      </c>
      <c r="E3251" s="19" t="n">
        <v>5.004</v>
      </c>
      <c r="F3251" s="21"/>
      <c r="G3251" s="21"/>
      <c r="H3251" s="21"/>
      <c r="I3251" s="21"/>
      <c r="J3251" s="21"/>
      <c r="K3251" s="22" t="n">
        <f aca="false">INDEX('Porte Honorário'!B:D,MATCH(TabJud!D3251,'Porte Honorário'!A:A,0),2)</f>
        <v>13</v>
      </c>
      <c r="L3251" s="22" t="n">
        <f aca="false">ROUND(C3251*K3251,2)</f>
        <v>1.3</v>
      </c>
      <c r="M3251" s="22" t="n">
        <f aca="false">IF(E3251&gt;0,ROUND(E3251*'UCO e Filme'!$A$5,2),0)</f>
        <v>74.76</v>
      </c>
      <c r="N3251" s="22" t="n">
        <f aca="false">IF(I3251&gt;0,ROUND(I3251*'UCO e Filme'!$A$11,2),0)</f>
        <v>0</v>
      </c>
      <c r="O3251" s="22" t="n">
        <f aca="false">ROUND(L3251+M3251+N3251,2)</f>
        <v>76.06</v>
      </c>
      <c r="P3251" s="36"/>
      <c r="Q3251" s="36"/>
    </row>
    <row r="3252" customFormat="false" ht="11.25" hidden="false" customHeight="true" outlineLevel="0" collapsed="false">
      <c r="A3252" s="17" t="n">
        <v>40304221</v>
      </c>
      <c r="B3252" s="17" t="s">
        <v>3264</v>
      </c>
      <c r="C3252" s="37" t="n">
        <v>0.1</v>
      </c>
      <c r="D3252" s="23" t="s">
        <v>133</v>
      </c>
      <c r="E3252" s="19" t="n">
        <v>5.004</v>
      </c>
      <c r="F3252" s="21"/>
      <c r="G3252" s="21"/>
      <c r="H3252" s="21"/>
      <c r="I3252" s="21"/>
      <c r="J3252" s="21"/>
      <c r="K3252" s="22" t="n">
        <f aca="false">INDEX('Porte Honorário'!B:D,MATCH(TabJud!D3252,'Porte Honorário'!A:A,0),2)</f>
        <v>13</v>
      </c>
      <c r="L3252" s="22" t="n">
        <f aca="false">ROUND(C3252*K3252,2)</f>
        <v>1.3</v>
      </c>
      <c r="M3252" s="22" t="n">
        <f aca="false">IF(E3252&gt;0,ROUND(E3252*'UCO e Filme'!$A$5,2),0)</f>
        <v>74.76</v>
      </c>
      <c r="N3252" s="22" t="n">
        <f aca="false">IF(I3252&gt;0,ROUND(I3252*'UCO e Filme'!$A$11,2),0)</f>
        <v>0</v>
      </c>
      <c r="O3252" s="22" t="n">
        <f aca="false">ROUND(L3252+M3252+N3252,2)</f>
        <v>76.06</v>
      </c>
      <c r="P3252" s="36"/>
      <c r="Q3252" s="36"/>
    </row>
    <row r="3253" customFormat="false" ht="11.25" hidden="false" customHeight="true" outlineLevel="0" collapsed="false">
      <c r="A3253" s="17" t="n">
        <v>40304230</v>
      </c>
      <c r="B3253" s="17" t="s">
        <v>3265</v>
      </c>
      <c r="C3253" s="37" t="n">
        <v>0.1</v>
      </c>
      <c r="D3253" s="23" t="s">
        <v>133</v>
      </c>
      <c r="E3253" s="19" t="n">
        <v>5.004</v>
      </c>
      <c r="F3253" s="21"/>
      <c r="G3253" s="21"/>
      <c r="H3253" s="21"/>
      <c r="I3253" s="21"/>
      <c r="J3253" s="21"/>
      <c r="K3253" s="22" t="n">
        <f aca="false">INDEX('Porte Honorário'!B:D,MATCH(TabJud!D3253,'Porte Honorário'!A:A,0),2)</f>
        <v>13</v>
      </c>
      <c r="L3253" s="22" t="n">
        <f aca="false">ROUND(C3253*K3253,2)</f>
        <v>1.3</v>
      </c>
      <c r="M3253" s="22" t="n">
        <f aca="false">IF(E3253&gt;0,ROUND(E3253*'UCO e Filme'!$A$5,2),0)</f>
        <v>74.76</v>
      </c>
      <c r="N3253" s="22" t="n">
        <f aca="false">IF(I3253&gt;0,ROUND(I3253*'UCO e Filme'!$A$11,2),0)</f>
        <v>0</v>
      </c>
      <c r="O3253" s="22" t="n">
        <f aca="false">ROUND(L3253+M3253+N3253,2)</f>
        <v>76.06</v>
      </c>
      <c r="P3253" s="36"/>
      <c r="Q3253" s="36"/>
    </row>
    <row r="3254" customFormat="false" ht="11.25" hidden="false" customHeight="true" outlineLevel="0" collapsed="false">
      <c r="A3254" s="17" t="n">
        <v>40304248</v>
      </c>
      <c r="B3254" s="17" t="s">
        <v>3266</v>
      </c>
      <c r="C3254" s="37" t="n">
        <v>0.1</v>
      </c>
      <c r="D3254" s="23" t="s">
        <v>133</v>
      </c>
      <c r="E3254" s="19" t="n">
        <v>4.626</v>
      </c>
      <c r="F3254" s="21"/>
      <c r="G3254" s="21"/>
      <c r="H3254" s="21"/>
      <c r="I3254" s="21"/>
      <c r="J3254" s="21"/>
      <c r="K3254" s="22" t="n">
        <f aca="false">INDEX('Porte Honorário'!B:D,MATCH(TabJud!D3254,'Porte Honorário'!A:A,0),2)</f>
        <v>13</v>
      </c>
      <c r="L3254" s="22" t="n">
        <f aca="false">ROUND(C3254*K3254,2)</f>
        <v>1.3</v>
      </c>
      <c r="M3254" s="22" t="n">
        <f aca="false">IF(E3254&gt;0,ROUND(E3254*'UCO e Filme'!$A$5,2),0)</f>
        <v>69.11</v>
      </c>
      <c r="N3254" s="22" t="n">
        <f aca="false">IF(I3254&gt;0,ROUND(I3254*'UCO e Filme'!$A$11,2),0)</f>
        <v>0</v>
      </c>
      <c r="O3254" s="22" t="n">
        <f aca="false">ROUND(L3254+M3254+N3254,2)</f>
        <v>70.41</v>
      </c>
      <c r="P3254" s="36"/>
      <c r="Q3254" s="36"/>
    </row>
    <row r="3255" customFormat="false" ht="11.25" hidden="false" customHeight="true" outlineLevel="0" collapsed="false">
      <c r="A3255" s="17" t="n">
        <v>40304256</v>
      </c>
      <c r="B3255" s="17" t="s">
        <v>3267</v>
      </c>
      <c r="C3255" s="37" t="n">
        <v>0.1</v>
      </c>
      <c r="D3255" s="23" t="s">
        <v>133</v>
      </c>
      <c r="E3255" s="19" t="n">
        <v>3.204</v>
      </c>
      <c r="F3255" s="21"/>
      <c r="G3255" s="21"/>
      <c r="H3255" s="21"/>
      <c r="I3255" s="21"/>
      <c r="J3255" s="21"/>
      <c r="K3255" s="22" t="n">
        <f aca="false">INDEX('Porte Honorário'!B:D,MATCH(TabJud!D3255,'Porte Honorário'!A:A,0),2)</f>
        <v>13</v>
      </c>
      <c r="L3255" s="22" t="n">
        <f aca="false">ROUND(C3255*K3255,2)</f>
        <v>1.3</v>
      </c>
      <c r="M3255" s="22" t="n">
        <f aca="false">IF(E3255&gt;0,ROUND(E3255*'UCO e Filme'!$A$5,2),0)</f>
        <v>47.87</v>
      </c>
      <c r="N3255" s="22" t="n">
        <f aca="false">IF(I3255&gt;0,ROUND(I3255*'UCO e Filme'!$A$11,2),0)</f>
        <v>0</v>
      </c>
      <c r="O3255" s="22" t="n">
        <f aca="false">ROUND(L3255+M3255+N3255,2)</f>
        <v>49.17</v>
      </c>
      <c r="P3255" s="36"/>
      <c r="Q3255" s="36"/>
    </row>
    <row r="3256" customFormat="false" ht="11.25" hidden="false" customHeight="true" outlineLevel="0" collapsed="false">
      <c r="A3256" s="17" t="n">
        <v>40304264</v>
      </c>
      <c r="B3256" s="17" t="s">
        <v>3268</v>
      </c>
      <c r="C3256" s="23" t="n">
        <v>0.01</v>
      </c>
      <c r="D3256" s="23" t="s">
        <v>133</v>
      </c>
      <c r="E3256" s="19" t="n">
        <v>0.567</v>
      </c>
      <c r="F3256" s="21"/>
      <c r="G3256" s="21"/>
      <c r="H3256" s="21"/>
      <c r="I3256" s="21"/>
      <c r="J3256" s="21"/>
      <c r="K3256" s="22" t="n">
        <f aca="false">INDEX('Porte Honorário'!B:D,MATCH(TabJud!D3256,'Porte Honorário'!A:A,0),2)</f>
        <v>13</v>
      </c>
      <c r="L3256" s="22" t="n">
        <f aca="false">ROUND(C3256*K3256,2)</f>
        <v>0.13</v>
      </c>
      <c r="M3256" s="22" t="n">
        <f aca="false">IF(E3256&gt;0,ROUND(E3256*'UCO e Filme'!$A$5,2),0)</f>
        <v>8.47</v>
      </c>
      <c r="N3256" s="22" t="n">
        <f aca="false">IF(I3256&gt;0,ROUND(I3256*'UCO e Filme'!$A$11,2),0)</f>
        <v>0</v>
      </c>
      <c r="O3256" s="22" t="n">
        <f aca="false">ROUND(L3256+M3256+N3256,2)</f>
        <v>8.6</v>
      </c>
      <c r="P3256" s="36"/>
      <c r="Q3256" s="36"/>
    </row>
    <row r="3257" customFormat="false" ht="11.25" hidden="false" customHeight="true" outlineLevel="0" collapsed="false">
      <c r="A3257" s="17" t="n">
        <v>40304272</v>
      </c>
      <c r="B3257" s="17" t="s">
        <v>3269</v>
      </c>
      <c r="C3257" s="23" t="n">
        <v>0.04</v>
      </c>
      <c r="D3257" s="23" t="s">
        <v>133</v>
      </c>
      <c r="E3257" s="19" t="n">
        <v>0.387</v>
      </c>
      <c r="F3257" s="21"/>
      <c r="G3257" s="21"/>
      <c r="H3257" s="21"/>
      <c r="I3257" s="21"/>
      <c r="J3257" s="21"/>
      <c r="K3257" s="22" t="n">
        <f aca="false">INDEX('Porte Honorário'!B:D,MATCH(TabJud!D3257,'Porte Honorário'!A:A,0),2)</f>
        <v>13</v>
      </c>
      <c r="L3257" s="22" t="n">
        <f aca="false">ROUND(C3257*K3257,2)</f>
        <v>0.52</v>
      </c>
      <c r="M3257" s="22" t="n">
        <f aca="false">IF(E3257&gt;0,ROUND(E3257*'UCO e Filme'!$A$5,2),0)</f>
        <v>5.78</v>
      </c>
      <c r="N3257" s="22" t="n">
        <f aca="false">IF(I3257&gt;0,ROUND(I3257*'UCO e Filme'!$A$11,2),0)</f>
        <v>0</v>
      </c>
      <c r="O3257" s="22" t="n">
        <f aca="false">ROUND(L3257+M3257+N3257,2)</f>
        <v>6.3</v>
      </c>
      <c r="P3257" s="36"/>
      <c r="Q3257" s="36"/>
    </row>
    <row r="3258" customFormat="false" ht="11.25" hidden="false" customHeight="true" outlineLevel="0" collapsed="false">
      <c r="A3258" s="17" t="n">
        <v>40304280</v>
      </c>
      <c r="B3258" s="17" t="s">
        <v>3270</v>
      </c>
      <c r="C3258" s="23" t="n">
        <v>0.01</v>
      </c>
      <c r="D3258" s="23" t="s">
        <v>133</v>
      </c>
      <c r="E3258" s="19" t="n">
        <v>0.81</v>
      </c>
      <c r="F3258" s="21"/>
      <c r="G3258" s="21"/>
      <c r="H3258" s="21"/>
      <c r="I3258" s="21"/>
      <c r="J3258" s="21"/>
      <c r="K3258" s="22" t="n">
        <f aca="false">INDEX('Porte Honorário'!B:D,MATCH(TabJud!D3258,'Porte Honorário'!A:A,0),2)</f>
        <v>13</v>
      </c>
      <c r="L3258" s="22" t="n">
        <f aca="false">ROUND(C3258*K3258,2)</f>
        <v>0.13</v>
      </c>
      <c r="M3258" s="22" t="n">
        <f aca="false">IF(E3258&gt;0,ROUND(E3258*'UCO e Filme'!$A$5,2),0)</f>
        <v>12.1</v>
      </c>
      <c r="N3258" s="22" t="n">
        <f aca="false">IF(I3258&gt;0,ROUND(I3258*'UCO e Filme'!$A$11,2),0)</f>
        <v>0</v>
      </c>
      <c r="O3258" s="22" t="n">
        <f aca="false">ROUND(L3258+M3258+N3258,2)</f>
        <v>12.23</v>
      </c>
      <c r="P3258" s="36"/>
      <c r="Q3258" s="36"/>
    </row>
    <row r="3259" customFormat="false" ht="11.25" hidden="false" customHeight="true" outlineLevel="0" collapsed="false">
      <c r="A3259" s="17" t="n">
        <v>40304299</v>
      </c>
      <c r="B3259" s="17" t="s">
        <v>3271</v>
      </c>
      <c r="C3259" s="23" t="n">
        <v>0.01</v>
      </c>
      <c r="D3259" s="23" t="s">
        <v>133</v>
      </c>
      <c r="E3259" s="19" t="n">
        <v>0.63</v>
      </c>
      <c r="F3259" s="21"/>
      <c r="G3259" s="21"/>
      <c r="H3259" s="21"/>
      <c r="I3259" s="21"/>
      <c r="J3259" s="21"/>
      <c r="K3259" s="22" t="n">
        <f aca="false">INDEX('Porte Honorário'!B:D,MATCH(TabJud!D3259,'Porte Honorário'!A:A,0),2)</f>
        <v>13</v>
      </c>
      <c r="L3259" s="22" t="n">
        <f aca="false">ROUND(C3259*K3259,2)</f>
        <v>0.13</v>
      </c>
      <c r="M3259" s="22" t="n">
        <f aca="false">IF(E3259&gt;0,ROUND(E3259*'UCO e Filme'!$A$5,2),0)</f>
        <v>9.41</v>
      </c>
      <c r="N3259" s="22" t="n">
        <f aca="false">IF(I3259&gt;0,ROUND(I3259*'UCO e Filme'!$A$11,2),0)</f>
        <v>0</v>
      </c>
      <c r="O3259" s="22" t="n">
        <f aca="false">ROUND(L3259+M3259+N3259,2)</f>
        <v>9.54</v>
      </c>
      <c r="P3259" s="36"/>
      <c r="Q3259" s="36"/>
    </row>
    <row r="3260" customFormat="false" ht="11.25" hidden="false" customHeight="true" outlineLevel="0" collapsed="false">
      <c r="A3260" s="17" t="n">
        <v>40304302</v>
      </c>
      <c r="B3260" s="17" t="s">
        <v>3272</v>
      </c>
      <c r="C3260" s="23" t="n">
        <v>0.01</v>
      </c>
      <c r="D3260" s="23" t="s">
        <v>133</v>
      </c>
      <c r="E3260" s="19" t="n">
        <v>0.63</v>
      </c>
      <c r="F3260" s="21"/>
      <c r="G3260" s="21"/>
      <c r="H3260" s="21"/>
      <c r="I3260" s="21"/>
      <c r="J3260" s="21"/>
      <c r="K3260" s="22" t="n">
        <f aca="false">INDEX('Porte Honorário'!B:D,MATCH(TabJud!D3260,'Porte Honorário'!A:A,0),2)</f>
        <v>13</v>
      </c>
      <c r="L3260" s="22" t="n">
        <f aca="false">ROUND(C3260*K3260,2)</f>
        <v>0.13</v>
      </c>
      <c r="M3260" s="22" t="n">
        <f aca="false">IF(E3260&gt;0,ROUND(E3260*'UCO e Filme'!$A$5,2),0)</f>
        <v>9.41</v>
      </c>
      <c r="N3260" s="22" t="n">
        <f aca="false">IF(I3260&gt;0,ROUND(I3260*'UCO e Filme'!$A$11,2),0)</f>
        <v>0</v>
      </c>
      <c r="O3260" s="22" t="n">
        <f aca="false">ROUND(L3260+M3260+N3260,2)</f>
        <v>9.54</v>
      </c>
      <c r="P3260" s="36"/>
      <c r="Q3260" s="36"/>
    </row>
    <row r="3261" customFormat="false" ht="11.25" hidden="false" customHeight="true" outlineLevel="0" collapsed="false">
      <c r="A3261" s="17" t="n">
        <v>40304310</v>
      </c>
      <c r="B3261" s="17" t="s">
        <v>3273</v>
      </c>
      <c r="C3261" s="23" t="n">
        <v>0.04</v>
      </c>
      <c r="D3261" s="23" t="s">
        <v>133</v>
      </c>
      <c r="E3261" s="19" t="n">
        <v>0.387</v>
      </c>
      <c r="F3261" s="21"/>
      <c r="G3261" s="21"/>
      <c r="H3261" s="21"/>
      <c r="I3261" s="21"/>
      <c r="J3261" s="21"/>
      <c r="K3261" s="22" t="n">
        <f aca="false">INDEX('Porte Honorário'!B:D,MATCH(TabJud!D3261,'Porte Honorário'!A:A,0),2)</f>
        <v>13</v>
      </c>
      <c r="L3261" s="22" t="n">
        <f aca="false">ROUND(C3261*K3261,2)</f>
        <v>0.52</v>
      </c>
      <c r="M3261" s="22" t="n">
        <f aca="false">IF(E3261&gt;0,ROUND(E3261*'UCO e Filme'!$A$5,2),0)</f>
        <v>5.78</v>
      </c>
      <c r="N3261" s="22" t="n">
        <f aca="false">IF(I3261&gt;0,ROUND(I3261*'UCO e Filme'!$A$11,2),0)</f>
        <v>0</v>
      </c>
      <c r="O3261" s="22" t="n">
        <f aca="false">ROUND(L3261+M3261+N3261,2)</f>
        <v>6.3</v>
      </c>
      <c r="P3261" s="36"/>
      <c r="Q3261" s="36"/>
    </row>
    <row r="3262" customFormat="false" ht="11.25" hidden="false" customHeight="true" outlineLevel="0" collapsed="false">
      <c r="A3262" s="17" t="n">
        <v>40304329</v>
      </c>
      <c r="B3262" s="17" t="s">
        <v>3274</v>
      </c>
      <c r="C3262" s="23" t="n">
        <v>0.04</v>
      </c>
      <c r="D3262" s="23" t="s">
        <v>133</v>
      </c>
      <c r="E3262" s="19" t="n">
        <v>0.387</v>
      </c>
      <c r="F3262" s="21"/>
      <c r="G3262" s="21"/>
      <c r="H3262" s="21"/>
      <c r="I3262" s="21"/>
      <c r="J3262" s="21"/>
      <c r="K3262" s="22" t="n">
        <f aca="false">INDEX('Porte Honorário'!B:D,MATCH(TabJud!D3262,'Porte Honorário'!A:A,0),2)</f>
        <v>13</v>
      </c>
      <c r="L3262" s="22" t="n">
        <f aca="false">ROUND(C3262*K3262,2)</f>
        <v>0.52</v>
      </c>
      <c r="M3262" s="22" t="n">
        <f aca="false">IF(E3262&gt;0,ROUND(E3262*'UCO e Filme'!$A$5,2),0)</f>
        <v>5.78</v>
      </c>
      <c r="N3262" s="22" t="n">
        <f aca="false">IF(I3262&gt;0,ROUND(I3262*'UCO e Filme'!$A$11,2),0)</f>
        <v>0</v>
      </c>
      <c r="O3262" s="22" t="n">
        <f aca="false">ROUND(L3262+M3262+N3262,2)</f>
        <v>6.3</v>
      </c>
      <c r="P3262" s="36"/>
      <c r="Q3262" s="36"/>
    </row>
    <row r="3263" customFormat="false" ht="11.25" hidden="false" customHeight="true" outlineLevel="0" collapsed="false">
      <c r="A3263" s="17" t="n">
        <v>40304337</v>
      </c>
      <c r="B3263" s="17" t="s">
        <v>3275</v>
      </c>
      <c r="C3263" s="23" t="n">
        <v>0.01</v>
      </c>
      <c r="D3263" s="23" t="s">
        <v>133</v>
      </c>
      <c r="E3263" s="19" t="n">
        <v>0.63</v>
      </c>
      <c r="F3263" s="21"/>
      <c r="G3263" s="21"/>
      <c r="H3263" s="21"/>
      <c r="I3263" s="21"/>
      <c r="J3263" s="21"/>
      <c r="K3263" s="22" t="n">
        <f aca="false">INDEX('Porte Honorário'!B:D,MATCH(TabJud!D3263,'Porte Honorário'!A:A,0),2)</f>
        <v>13</v>
      </c>
      <c r="L3263" s="22" t="n">
        <f aca="false">ROUND(C3263*K3263,2)</f>
        <v>0.13</v>
      </c>
      <c r="M3263" s="22" t="n">
        <f aca="false">IF(E3263&gt;0,ROUND(E3263*'UCO e Filme'!$A$5,2),0)</f>
        <v>9.41</v>
      </c>
      <c r="N3263" s="22" t="n">
        <f aca="false">IF(I3263&gt;0,ROUND(I3263*'UCO e Filme'!$A$11,2),0)</f>
        <v>0</v>
      </c>
      <c r="O3263" s="22" t="n">
        <f aca="false">ROUND(L3263+M3263+N3263,2)</f>
        <v>9.54</v>
      </c>
      <c r="P3263" s="36"/>
      <c r="Q3263" s="36"/>
    </row>
    <row r="3264" customFormat="false" ht="11.25" hidden="false" customHeight="true" outlineLevel="0" collapsed="false">
      <c r="A3264" s="17" t="n">
        <v>40304345</v>
      </c>
      <c r="B3264" s="17" t="s">
        <v>3276</v>
      </c>
      <c r="C3264" s="23" t="n">
        <v>0.01</v>
      </c>
      <c r="D3264" s="23" t="s">
        <v>133</v>
      </c>
      <c r="E3264" s="19" t="n">
        <v>0.63</v>
      </c>
      <c r="F3264" s="21"/>
      <c r="G3264" s="21"/>
      <c r="H3264" s="21"/>
      <c r="I3264" s="21"/>
      <c r="J3264" s="21"/>
      <c r="K3264" s="22" t="n">
        <f aca="false">INDEX('Porte Honorário'!B:D,MATCH(TabJud!D3264,'Porte Honorário'!A:A,0),2)</f>
        <v>13</v>
      </c>
      <c r="L3264" s="22" t="n">
        <f aca="false">ROUND(C3264*K3264,2)</f>
        <v>0.13</v>
      </c>
      <c r="M3264" s="22" t="n">
        <f aca="false">IF(E3264&gt;0,ROUND(E3264*'UCO e Filme'!$A$5,2),0)</f>
        <v>9.41</v>
      </c>
      <c r="N3264" s="22" t="n">
        <f aca="false">IF(I3264&gt;0,ROUND(I3264*'UCO e Filme'!$A$11,2),0)</f>
        <v>0</v>
      </c>
      <c r="O3264" s="22" t="n">
        <f aca="false">ROUND(L3264+M3264+N3264,2)</f>
        <v>9.54</v>
      </c>
      <c r="P3264" s="36"/>
      <c r="Q3264" s="36"/>
    </row>
    <row r="3265" customFormat="false" ht="11.25" hidden="false" customHeight="true" outlineLevel="0" collapsed="false">
      <c r="A3265" s="17" t="n">
        <v>40304353</v>
      </c>
      <c r="B3265" s="17" t="s">
        <v>3277</v>
      </c>
      <c r="C3265" s="23" t="n">
        <v>0.1</v>
      </c>
      <c r="D3265" s="23" t="s">
        <v>133</v>
      </c>
      <c r="E3265" s="19" t="n">
        <v>2.097</v>
      </c>
      <c r="F3265" s="21"/>
      <c r="G3265" s="21"/>
      <c r="H3265" s="21"/>
      <c r="I3265" s="21"/>
      <c r="J3265" s="21"/>
      <c r="K3265" s="22" t="n">
        <f aca="false">INDEX('Porte Honorário'!B:D,MATCH(TabJud!D3265,'Porte Honorário'!A:A,0),2)</f>
        <v>13</v>
      </c>
      <c r="L3265" s="22" t="n">
        <f aca="false">ROUND(C3265*K3265,2)</f>
        <v>1.3</v>
      </c>
      <c r="M3265" s="22" t="n">
        <f aca="false">IF(E3265&gt;0,ROUND(E3265*'UCO e Filme'!$A$5,2),0)</f>
        <v>31.33</v>
      </c>
      <c r="N3265" s="22" t="n">
        <f aca="false">IF(I3265&gt;0,ROUND(I3265*'UCO e Filme'!$A$11,2),0)</f>
        <v>0</v>
      </c>
      <c r="O3265" s="22" t="n">
        <f aca="false">ROUND(L3265+M3265+N3265,2)</f>
        <v>32.63</v>
      </c>
      <c r="P3265" s="36"/>
      <c r="Q3265" s="36"/>
    </row>
    <row r="3266" customFormat="false" ht="22.5" hidden="false" customHeight="true" outlineLevel="0" collapsed="false">
      <c r="A3266" s="17" t="n">
        <v>40304361</v>
      </c>
      <c r="B3266" s="17" t="s">
        <v>3278</v>
      </c>
      <c r="C3266" s="23" t="n">
        <v>0.01</v>
      </c>
      <c r="D3266" s="23" t="s">
        <v>133</v>
      </c>
      <c r="E3266" s="19" t="n">
        <v>0.87</v>
      </c>
      <c r="F3266" s="21"/>
      <c r="G3266" s="21"/>
      <c r="H3266" s="21"/>
      <c r="I3266" s="21"/>
      <c r="J3266" s="21"/>
      <c r="K3266" s="22" t="n">
        <f aca="false">INDEX('Porte Honorário'!B:D,MATCH(TabJud!D3266,'Porte Honorário'!A:A,0),2)</f>
        <v>13</v>
      </c>
      <c r="L3266" s="22" t="n">
        <f aca="false">ROUND(C3266*K3266,2)</f>
        <v>0.13</v>
      </c>
      <c r="M3266" s="22" t="n">
        <f aca="false">IF(E3266&gt;0,ROUND(E3266*'UCO e Filme'!$A$5,2),0)</f>
        <v>13</v>
      </c>
      <c r="N3266" s="22" t="n">
        <f aca="false">IF(I3266&gt;0,ROUND(I3266*'UCO e Filme'!$A$11,2),0)</f>
        <v>0</v>
      </c>
      <c r="O3266" s="22" t="n">
        <f aca="false">ROUND(L3266+M3266+N3266,2)</f>
        <v>13.13</v>
      </c>
      <c r="P3266" s="36"/>
      <c r="Q3266" s="36"/>
    </row>
    <row r="3267" customFormat="false" ht="11.25" hidden="false" customHeight="true" outlineLevel="0" collapsed="false">
      <c r="A3267" s="17" t="n">
        <v>40304370</v>
      </c>
      <c r="B3267" s="17" t="s">
        <v>3279</v>
      </c>
      <c r="C3267" s="23" t="n">
        <v>0.01</v>
      </c>
      <c r="D3267" s="23" t="s">
        <v>133</v>
      </c>
      <c r="E3267" s="19" t="n">
        <v>0.387</v>
      </c>
      <c r="F3267" s="21"/>
      <c r="G3267" s="21"/>
      <c r="H3267" s="21"/>
      <c r="I3267" s="21"/>
      <c r="J3267" s="21"/>
      <c r="K3267" s="22" t="n">
        <f aca="false">INDEX('Porte Honorário'!B:D,MATCH(TabJud!D3267,'Porte Honorário'!A:A,0),2)</f>
        <v>13</v>
      </c>
      <c r="L3267" s="22" t="n">
        <f aca="false">ROUND(C3267*K3267,2)</f>
        <v>0.13</v>
      </c>
      <c r="M3267" s="22" t="n">
        <f aca="false">IF(E3267&gt;0,ROUND(E3267*'UCO e Filme'!$A$5,2),0)</f>
        <v>5.78</v>
      </c>
      <c r="N3267" s="22" t="n">
        <f aca="false">IF(I3267&gt;0,ROUND(I3267*'UCO e Filme'!$A$11,2),0)</f>
        <v>0</v>
      </c>
      <c r="O3267" s="22" t="n">
        <f aca="false">ROUND(L3267+M3267+N3267,2)</f>
        <v>5.91</v>
      </c>
      <c r="P3267" s="36"/>
      <c r="Q3267" s="36"/>
    </row>
    <row r="3268" customFormat="false" ht="11.25" hidden="false" customHeight="true" outlineLevel="0" collapsed="false">
      <c r="A3268" s="17" t="n">
        <v>40304388</v>
      </c>
      <c r="B3268" s="17" t="s">
        <v>3280</v>
      </c>
      <c r="C3268" s="23" t="n">
        <v>0.01</v>
      </c>
      <c r="D3268" s="23" t="s">
        <v>133</v>
      </c>
      <c r="E3268" s="19" t="n">
        <v>1.166</v>
      </c>
      <c r="F3268" s="21"/>
      <c r="G3268" s="21"/>
      <c r="H3268" s="21"/>
      <c r="I3268" s="21"/>
      <c r="J3268" s="21"/>
      <c r="K3268" s="22" t="n">
        <f aca="false">INDEX('Porte Honorário'!B:D,MATCH(TabJud!D3268,'Porte Honorário'!A:A,0),2)</f>
        <v>13</v>
      </c>
      <c r="L3268" s="22" t="n">
        <f aca="false">ROUND(C3268*K3268,2)</f>
        <v>0.13</v>
      </c>
      <c r="M3268" s="22" t="n">
        <f aca="false">IF(E3268&gt;0,ROUND(E3268*'UCO e Filme'!$A$5,2),0)</f>
        <v>17.42</v>
      </c>
      <c r="N3268" s="22" t="n">
        <f aca="false">IF(I3268&gt;0,ROUND(I3268*'UCO e Filme'!$A$11,2),0)</f>
        <v>0</v>
      </c>
      <c r="O3268" s="22" t="n">
        <f aca="false">ROUND(L3268+M3268+N3268,2)</f>
        <v>17.55</v>
      </c>
      <c r="P3268" s="36"/>
      <c r="Q3268" s="36"/>
    </row>
    <row r="3269" customFormat="false" ht="11.25" hidden="false" customHeight="true" outlineLevel="0" collapsed="false">
      <c r="A3269" s="17" t="n">
        <v>40304396</v>
      </c>
      <c r="B3269" s="17" t="s">
        <v>3281</v>
      </c>
      <c r="C3269" s="37" t="n">
        <v>0.1</v>
      </c>
      <c r="D3269" s="23" t="s">
        <v>133</v>
      </c>
      <c r="E3269" s="19" t="n">
        <v>3.204</v>
      </c>
      <c r="F3269" s="21"/>
      <c r="G3269" s="21"/>
      <c r="H3269" s="21"/>
      <c r="I3269" s="21"/>
      <c r="J3269" s="21"/>
      <c r="K3269" s="22" t="n">
        <f aca="false">INDEX('Porte Honorário'!B:D,MATCH(TabJud!D3269,'Porte Honorário'!A:A,0),2)</f>
        <v>13</v>
      </c>
      <c r="L3269" s="22" t="n">
        <f aca="false">ROUND(C3269*K3269,2)</f>
        <v>1.3</v>
      </c>
      <c r="M3269" s="22" t="n">
        <f aca="false">IF(E3269&gt;0,ROUND(E3269*'UCO e Filme'!$A$5,2),0)</f>
        <v>47.87</v>
      </c>
      <c r="N3269" s="22" t="n">
        <f aca="false">IF(I3269&gt;0,ROUND(I3269*'UCO e Filme'!$A$11,2),0)</f>
        <v>0</v>
      </c>
      <c r="O3269" s="22" t="n">
        <f aca="false">ROUND(L3269+M3269+N3269,2)</f>
        <v>49.17</v>
      </c>
      <c r="P3269" s="36"/>
      <c r="Q3269" s="36"/>
    </row>
    <row r="3270" customFormat="false" ht="11.25" hidden="false" customHeight="true" outlineLevel="0" collapsed="false">
      <c r="A3270" s="17" t="n">
        <v>40304400</v>
      </c>
      <c r="B3270" s="17" t="s">
        <v>3282</v>
      </c>
      <c r="C3270" s="37" t="n">
        <v>0.5</v>
      </c>
      <c r="D3270" s="23" t="s">
        <v>133</v>
      </c>
      <c r="E3270" s="19" t="n">
        <v>12.686</v>
      </c>
      <c r="F3270" s="21"/>
      <c r="G3270" s="21"/>
      <c r="H3270" s="21"/>
      <c r="I3270" s="21"/>
      <c r="J3270" s="21"/>
      <c r="K3270" s="22" t="n">
        <f aca="false">INDEX('Porte Honorário'!B:D,MATCH(TabJud!D3270,'Porte Honorário'!A:A,0),2)</f>
        <v>13</v>
      </c>
      <c r="L3270" s="22" t="n">
        <f aca="false">ROUND(C3270*K3270,2)</f>
        <v>6.5</v>
      </c>
      <c r="M3270" s="22" t="n">
        <f aca="false">IF(E3270&gt;0,ROUND(E3270*'UCO e Filme'!$A$5,2),0)</f>
        <v>189.53</v>
      </c>
      <c r="N3270" s="22" t="n">
        <f aca="false">IF(I3270&gt;0,ROUND(I3270*'UCO e Filme'!$A$11,2),0)</f>
        <v>0</v>
      </c>
      <c r="O3270" s="22" t="n">
        <f aca="false">ROUND(L3270+M3270+N3270,2)</f>
        <v>196.03</v>
      </c>
      <c r="P3270" s="36"/>
      <c r="Q3270" s="36"/>
    </row>
    <row r="3271" customFormat="false" ht="11.25" hidden="false" customHeight="true" outlineLevel="0" collapsed="false">
      <c r="A3271" s="17" t="n">
        <v>40304418</v>
      </c>
      <c r="B3271" s="17" t="s">
        <v>3283</v>
      </c>
      <c r="C3271" s="23" t="n">
        <v>0.01</v>
      </c>
      <c r="D3271" s="23" t="s">
        <v>133</v>
      </c>
      <c r="E3271" s="19" t="n">
        <v>0.63</v>
      </c>
      <c r="F3271" s="21"/>
      <c r="G3271" s="21"/>
      <c r="H3271" s="21"/>
      <c r="I3271" s="21"/>
      <c r="J3271" s="21"/>
      <c r="K3271" s="22" t="n">
        <f aca="false">INDEX('Porte Honorário'!B:D,MATCH(TabJud!D3271,'Porte Honorário'!A:A,0),2)</f>
        <v>13</v>
      </c>
      <c r="L3271" s="22" t="n">
        <f aca="false">ROUND(C3271*K3271,2)</f>
        <v>0.13</v>
      </c>
      <c r="M3271" s="22" t="n">
        <f aca="false">IF(E3271&gt;0,ROUND(E3271*'UCO e Filme'!$A$5,2),0)</f>
        <v>9.41</v>
      </c>
      <c r="N3271" s="22" t="n">
        <f aca="false">IF(I3271&gt;0,ROUND(I3271*'UCO e Filme'!$A$11,2),0)</f>
        <v>0</v>
      </c>
      <c r="O3271" s="22" t="n">
        <f aca="false">ROUND(L3271+M3271+N3271,2)</f>
        <v>9.54</v>
      </c>
      <c r="P3271" s="36"/>
      <c r="Q3271" s="36"/>
    </row>
    <row r="3272" customFormat="false" ht="11.25" hidden="false" customHeight="true" outlineLevel="0" collapsed="false">
      <c r="A3272" s="17" t="n">
        <v>40304434</v>
      </c>
      <c r="B3272" s="17" t="s">
        <v>3284</v>
      </c>
      <c r="C3272" s="23" t="n">
        <v>0.01</v>
      </c>
      <c r="D3272" s="23" t="s">
        <v>133</v>
      </c>
      <c r="E3272" s="19" t="n">
        <v>0.837</v>
      </c>
      <c r="F3272" s="21"/>
      <c r="G3272" s="21"/>
      <c r="H3272" s="21"/>
      <c r="I3272" s="21"/>
      <c r="J3272" s="21"/>
      <c r="K3272" s="22" t="n">
        <f aca="false">INDEX('Porte Honorário'!B:D,MATCH(TabJud!D3272,'Porte Honorário'!A:A,0),2)</f>
        <v>13</v>
      </c>
      <c r="L3272" s="22" t="n">
        <f aca="false">ROUND(C3272*K3272,2)</f>
        <v>0.13</v>
      </c>
      <c r="M3272" s="22" t="n">
        <f aca="false">IF(E3272&gt;0,ROUND(E3272*'UCO e Filme'!$A$5,2),0)</f>
        <v>12.5</v>
      </c>
      <c r="N3272" s="22" t="n">
        <f aca="false">IF(I3272&gt;0,ROUND(I3272*'UCO e Filme'!$A$11,2),0)</f>
        <v>0</v>
      </c>
      <c r="O3272" s="22" t="n">
        <f aca="false">ROUND(L3272+M3272+N3272,2)</f>
        <v>12.63</v>
      </c>
      <c r="P3272" s="36"/>
      <c r="Q3272" s="36"/>
    </row>
    <row r="3273" customFormat="false" ht="11.25" hidden="false" customHeight="true" outlineLevel="0" collapsed="false">
      <c r="A3273" s="17" t="n">
        <v>40304450</v>
      </c>
      <c r="B3273" s="17" t="s">
        <v>3285</v>
      </c>
      <c r="C3273" s="23" t="n">
        <v>0.01</v>
      </c>
      <c r="D3273" s="23" t="s">
        <v>133</v>
      </c>
      <c r="E3273" s="19" t="n">
        <v>5.544</v>
      </c>
      <c r="F3273" s="21"/>
      <c r="G3273" s="21"/>
      <c r="H3273" s="21"/>
      <c r="I3273" s="21"/>
      <c r="J3273" s="21"/>
      <c r="K3273" s="22" t="n">
        <f aca="false">INDEX('Porte Honorário'!B:D,MATCH(TabJud!D3273,'Porte Honorário'!A:A,0),2)</f>
        <v>13</v>
      </c>
      <c r="L3273" s="22" t="n">
        <f aca="false">ROUND(C3273*K3273,2)</f>
        <v>0.13</v>
      </c>
      <c r="M3273" s="22" t="n">
        <f aca="false">IF(E3273&gt;0,ROUND(E3273*'UCO e Filme'!$A$5,2),0)</f>
        <v>82.83</v>
      </c>
      <c r="N3273" s="22" t="n">
        <f aca="false">IF(I3273&gt;0,ROUND(I3273*'UCO e Filme'!$A$11,2),0)</f>
        <v>0</v>
      </c>
      <c r="O3273" s="22" t="n">
        <f aca="false">ROUND(L3273+M3273+N3273,2)</f>
        <v>82.96</v>
      </c>
      <c r="P3273" s="36"/>
      <c r="Q3273" s="36"/>
    </row>
    <row r="3274" customFormat="false" ht="11.25" hidden="false" customHeight="true" outlineLevel="0" collapsed="false">
      <c r="A3274" s="17" t="n">
        <v>40304469</v>
      </c>
      <c r="B3274" s="17" t="s">
        <v>3286</v>
      </c>
      <c r="C3274" s="23" t="n">
        <v>0.01</v>
      </c>
      <c r="D3274" s="23" t="s">
        <v>133</v>
      </c>
      <c r="E3274" s="19" t="n">
        <v>8.091</v>
      </c>
      <c r="F3274" s="21"/>
      <c r="G3274" s="21"/>
      <c r="H3274" s="21"/>
      <c r="I3274" s="21"/>
      <c r="J3274" s="21"/>
      <c r="K3274" s="22" t="n">
        <f aca="false">INDEX('Porte Honorário'!B:D,MATCH(TabJud!D3274,'Porte Honorário'!A:A,0),2)</f>
        <v>13</v>
      </c>
      <c r="L3274" s="22" t="n">
        <f aca="false">ROUND(C3274*K3274,2)</f>
        <v>0.13</v>
      </c>
      <c r="M3274" s="22" t="n">
        <f aca="false">IF(E3274&gt;0,ROUND(E3274*'UCO e Filme'!$A$5,2),0)</f>
        <v>120.88</v>
      </c>
      <c r="N3274" s="22" t="n">
        <f aca="false">IF(I3274&gt;0,ROUND(I3274*'UCO e Filme'!$A$11,2),0)</f>
        <v>0</v>
      </c>
      <c r="O3274" s="22" t="n">
        <f aca="false">ROUND(L3274+M3274+N3274,2)</f>
        <v>121.01</v>
      </c>
      <c r="P3274" s="36"/>
      <c r="Q3274" s="36"/>
    </row>
    <row r="3275" customFormat="false" ht="11.25" hidden="false" customHeight="true" outlineLevel="0" collapsed="false">
      <c r="A3275" s="17" t="n">
        <v>40304477</v>
      </c>
      <c r="B3275" s="17" t="s">
        <v>3287</v>
      </c>
      <c r="C3275" s="23" t="n">
        <v>0.04</v>
      </c>
      <c r="D3275" s="23" t="s">
        <v>133</v>
      </c>
      <c r="E3275" s="19" t="n">
        <v>0.387</v>
      </c>
      <c r="F3275" s="21"/>
      <c r="G3275" s="21"/>
      <c r="H3275" s="21"/>
      <c r="I3275" s="21"/>
      <c r="J3275" s="21"/>
      <c r="K3275" s="22" t="n">
        <f aca="false">INDEX('Porte Honorário'!B:D,MATCH(TabJud!D3275,'Porte Honorário'!A:A,0),2)</f>
        <v>13</v>
      </c>
      <c r="L3275" s="22" t="n">
        <f aca="false">ROUND(C3275*K3275,2)</f>
        <v>0.52</v>
      </c>
      <c r="M3275" s="22" t="n">
        <f aca="false">IF(E3275&gt;0,ROUND(E3275*'UCO e Filme'!$A$5,2),0)</f>
        <v>5.78</v>
      </c>
      <c r="N3275" s="22" t="n">
        <f aca="false">IF(I3275&gt;0,ROUND(I3275*'UCO e Filme'!$A$11,2),0)</f>
        <v>0</v>
      </c>
      <c r="O3275" s="22" t="n">
        <f aca="false">ROUND(L3275+M3275+N3275,2)</f>
        <v>6.3</v>
      </c>
      <c r="P3275" s="36"/>
      <c r="Q3275" s="36"/>
    </row>
    <row r="3276" customFormat="false" ht="11.25" hidden="false" customHeight="true" outlineLevel="0" collapsed="false">
      <c r="A3276" s="17" t="n">
        <v>40304485</v>
      </c>
      <c r="B3276" s="17" t="s">
        <v>3288</v>
      </c>
      <c r="C3276" s="23" t="n">
        <v>1</v>
      </c>
      <c r="D3276" s="23" t="s">
        <v>133</v>
      </c>
      <c r="E3276" s="19" t="n">
        <v>8.27</v>
      </c>
      <c r="F3276" s="21"/>
      <c r="G3276" s="21"/>
      <c r="H3276" s="21"/>
      <c r="I3276" s="21"/>
      <c r="J3276" s="21"/>
      <c r="K3276" s="22" t="n">
        <f aca="false">INDEX('Porte Honorário'!B:D,MATCH(TabJud!D3276,'Porte Honorário'!A:A,0),2)</f>
        <v>13</v>
      </c>
      <c r="L3276" s="22" t="n">
        <f aca="false">ROUND(C3276*K3276,2)</f>
        <v>13</v>
      </c>
      <c r="M3276" s="22" t="n">
        <f aca="false">IF(E3276&gt;0,ROUND(E3276*'UCO e Filme'!$A$5,2),0)</f>
        <v>123.55</v>
      </c>
      <c r="N3276" s="22" t="n">
        <f aca="false">IF(I3276&gt;0,ROUND(I3276*'UCO e Filme'!$A$11,2),0)</f>
        <v>0</v>
      </c>
      <c r="O3276" s="22" t="n">
        <f aca="false">ROUND(L3276+M3276+N3276,2)</f>
        <v>136.55</v>
      </c>
      <c r="P3276" s="36"/>
      <c r="Q3276" s="36"/>
    </row>
    <row r="3277" customFormat="false" ht="11.25" hidden="false" customHeight="true" outlineLevel="0" collapsed="false">
      <c r="A3277" s="17" t="n">
        <v>40304493</v>
      </c>
      <c r="B3277" s="17" t="s">
        <v>3289</v>
      </c>
      <c r="C3277" s="37" t="n">
        <v>0.1</v>
      </c>
      <c r="D3277" s="23" t="s">
        <v>133</v>
      </c>
      <c r="E3277" s="19" t="n">
        <v>5.004</v>
      </c>
      <c r="F3277" s="21"/>
      <c r="G3277" s="21"/>
      <c r="H3277" s="21"/>
      <c r="I3277" s="21"/>
      <c r="J3277" s="21"/>
      <c r="K3277" s="22" t="n">
        <f aca="false">INDEX('Porte Honorário'!B:D,MATCH(TabJud!D3277,'Porte Honorário'!A:A,0),2)</f>
        <v>13</v>
      </c>
      <c r="L3277" s="22" t="n">
        <f aca="false">ROUND(C3277*K3277,2)</f>
        <v>1.3</v>
      </c>
      <c r="M3277" s="22" t="n">
        <f aca="false">IF(E3277&gt;0,ROUND(E3277*'UCO e Filme'!$A$5,2),0)</f>
        <v>74.76</v>
      </c>
      <c r="N3277" s="22" t="n">
        <f aca="false">IF(I3277&gt;0,ROUND(I3277*'UCO e Filme'!$A$11,2),0)</f>
        <v>0</v>
      </c>
      <c r="O3277" s="22" t="n">
        <f aca="false">ROUND(L3277+M3277+N3277,2)</f>
        <v>76.06</v>
      </c>
      <c r="P3277" s="36"/>
      <c r="Q3277" s="36"/>
    </row>
    <row r="3278" customFormat="false" ht="11.25" hidden="false" customHeight="true" outlineLevel="0" collapsed="false">
      <c r="A3278" s="17" t="n">
        <v>40304507</v>
      </c>
      <c r="B3278" s="17" t="s">
        <v>3290</v>
      </c>
      <c r="C3278" s="37" t="n">
        <v>0.1</v>
      </c>
      <c r="D3278" s="23" t="s">
        <v>133</v>
      </c>
      <c r="E3278" s="19" t="n">
        <v>5.544</v>
      </c>
      <c r="F3278" s="21"/>
      <c r="G3278" s="21"/>
      <c r="H3278" s="21"/>
      <c r="I3278" s="21"/>
      <c r="J3278" s="21"/>
      <c r="K3278" s="22" t="n">
        <f aca="false">INDEX('Porte Honorário'!B:D,MATCH(TabJud!D3278,'Porte Honorário'!A:A,0),2)</f>
        <v>13</v>
      </c>
      <c r="L3278" s="22" t="n">
        <f aca="false">ROUND(C3278*K3278,2)</f>
        <v>1.3</v>
      </c>
      <c r="M3278" s="22" t="n">
        <f aca="false">IF(E3278&gt;0,ROUND(E3278*'UCO e Filme'!$A$5,2),0)</f>
        <v>82.83</v>
      </c>
      <c r="N3278" s="22" t="n">
        <f aca="false">IF(I3278&gt;0,ROUND(I3278*'UCO e Filme'!$A$11,2),0)</f>
        <v>0</v>
      </c>
      <c r="O3278" s="22" t="n">
        <f aca="false">ROUND(L3278+M3278+N3278,2)</f>
        <v>84.13</v>
      </c>
      <c r="P3278" s="36"/>
      <c r="Q3278" s="36"/>
    </row>
    <row r="3279" customFormat="false" ht="11.25" hidden="false" customHeight="true" outlineLevel="0" collapsed="false">
      <c r="A3279" s="17" t="n">
        <v>40304515</v>
      </c>
      <c r="B3279" s="17" t="s">
        <v>3291</v>
      </c>
      <c r="C3279" s="37" t="n">
        <v>0.1</v>
      </c>
      <c r="D3279" s="23" t="s">
        <v>133</v>
      </c>
      <c r="E3279" s="19" t="n">
        <v>8.091</v>
      </c>
      <c r="F3279" s="21"/>
      <c r="G3279" s="21"/>
      <c r="H3279" s="21"/>
      <c r="I3279" s="21"/>
      <c r="J3279" s="21"/>
      <c r="K3279" s="22" t="n">
        <f aca="false">INDEX('Porte Honorário'!B:D,MATCH(TabJud!D3279,'Porte Honorário'!A:A,0),2)</f>
        <v>13</v>
      </c>
      <c r="L3279" s="22" t="n">
        <f aca="false">ROUND(C3279*K3279,2)</f>
        <v>1.3</v>
      </c>
      <c r="M3279" s="22" t="n">
        <f aca="false">IF(E3279&gt;0,ROUND(E3279*'UCO e Filme'!$A$5,2),0)</f>
        <v>120.88</v>
      </c>
      <c r="N3279" s="22" t="n">
        <f aca="false">IF(I3279&gt;0,ROUND(I3279*'UCO e Filme'!$A$11,2),0)</f>
        <v>0</v>
      </c>
      <c r="O3279" s="22" t="n">
        <f aca="false">ROUND(L3279+M3279+N3279,2)</f>
        <v>122.18</v>
      </c>
      <c r="P3279" s="36"/>
      <c r="Q3279" s="36"/>
    </row>
    <row r="3280" customFormat="false" ht="11.25" hidden="false" customHeight="true" outlineLevel="0" collapsed="false">
      <c r="A3280" s="17" t="n">
        <v>40304523</v>
      </c>
      <c r="B3280" s="17" t="s">
        <v>3292</v>
      </c>
      <c r="C3280" s="23" t="n">
        <v>0.04</v>
      </c>
      <c r="D3280" s="23" t="s">
        <v>133</v>
      </c>
      <c r="E3280" s="19" t="n">
        <v>1.44</v>
      </c>
      <c r="F3280" s="21"/>
      <c r="G3280" s="21"/>
      <c r="H3280" s="21"/>
      <c r="I3280" s="21"/>
      <c r="J3280" s="21"/>
      <c r="K3280" s="22" t="n">
        <f aca="false">INDEX('Porte Honorário'!B:D,MATCH(TabJud!D3280,'Porte Honorário'!A:A,0),2)</f>
        <v>13</v>
      </c>
      <c r="L3280" s="22" t="n">
        <f aca="false">ROUND(C3280*K3280,2)</f>
        <v>0.52</v>
      </c>
      <c r="M3280" s="22" t="n">
        <f aca="false">IF(E3280&gt;0,ROUND(E3280*'UCO e Filme'!$A$5,2),0)</f>
        <v>21.51</v>
      </c>
      <c r="N3280" s="22" t="n">
        <f aca="false">IF(I3280&gt;0,ROUND(I3280*'UCO e Filme'!$A$11,2),0)</f>
        <v>0</v>
      </c>
      <c r="O3280" s="22" t="n">
        <f aca="false">ROUND(L3280+M3280+N3280,2)</f>
        <v>22.03</v>
      </c>
      <c r="P3280" s="36"/>
      <c r="Q3280" s="36"/>
    </row>
    <row r="3281" customFormat="false" ht="11.25" hidden="false" customHeight="true" outlineLevel="0" collapsed="false">
      <c r="A3281" s="17" t="n">
        <v>40304531</v>
      </c>
      <c r="B3281" s="17" t="s">
        <v>3293</v>
      </c>
      <c r="C3281" s="23" t="n">
        <v>0.01</v>
      </c>
      <c r="D3281" s="23" t="s">
        <v>133</v>
      </c>
      <c r="E3281" s="19" t="n">
        <v>0.27</v>
      </c>
      <c r="F3281" s="21"/>
      <c r="G3281" s="21"/>
      <c r="H3281" s="21"/>
      <c r="I3281" s="21"/>
      <c r="J3281" s="21"/>
      <c r="K3281" s="22" t="n">
        <f aca="false">INDEX('Porte Honorário'!B:D,MATCH(TabJud!D3281,'Porte Honorário'!A:A,0),2)</f>
        <v>13</v>
      </c>
      <c r="L3281" s="22" t="n">
        <f aca="false">ROUND(C3281*K3281,2)</f>
        <v>0.13</v>
      </c>
      <c r="M3281" s="22" t="n">
        <f aca="false">IF(E3281&gt;0,ROUND(E3281*'UCO e Filme'!$A$5,2),0)</f>
        <v>4.03</v>
      </c>
      <c r="N3281" s="22" t="n">
        <f aca="false">IF(I3281&gt;0,ROUND(I3281*'UCO e Filme'!$A$11,2),0)</f>
        <v>0</v>
      </c>
      <c r="O3281" s="22" t="n">
        <f aca="false">ROUND(L3281+M3281+N3281,2)</f>
        <v>4.16</v>
      </c>
      <c r="P3281" s="36"/>
      <c r="Q3281" s="36"/>
    </row>
    <row r="3282" customFormat="false" ht="11.25" hidden="false" customHeight="true" outlineLevel="0" collapsed="false">
      <c r="A3282" s="17" t="n">
        <v>40304540</v>
      </c>
      <c r="B3282" s="17" t="s">
        <v>3294</v>
      </c>
      <c r="C3282" s="23" t="n">
        <v>0.01</v>
      </c>
      <c r="D3282" s="23" t="s">
        <v>133</v>
      </c>
      <c r="E3282" s="19" t="n">
        <v>0.567</v>
      </c>
      <c r="F3282" s="21"/>
      <c r="G3282" s="21"/>
      <c r="H3282" s="21"/>
      <c r="I3282" s="21"/>
      <c r="J3282" s="21"/>
      <c r="K3282" s="22" t="n">
        <f aca="false">INDEX('Porte Honorário'!B:D,MATCH(TabJud!D3282,'Porte Honorário'!A:A,0),2)</f>
        <v>13</v>
      </c>
      <c r="L3282" s="22" t="n">
        <f aca="false">ROUND(C3282*K3282,2)</f>
        <v>0.13</v>
      </c>
      <c r="M3282" s="22" t="n">
        <f aca="false">IF(E3282&gt;0,ROUND(E3282*'UCO e Filme'!$A$5,2),0)</f>
        <v>8.47</v>
      </c>
      <c r="N3282" s="22" t="n">
        <f aca="false">IF(I3282&gt;0,ROUND(I3282*'UCO e Filme'!$A$11,2),0)</f>
        <v>0</v>
      </c>
      <c r="O3282" s="22" t="n">
        <f aca="false">ROUND(L3282+M3282+N3282,2)</f>
        <v>8.6</v>
      </c>
      <c r="P3282" s="36"/>
      <c r="Q3282" s="36"/>
    </row>
    <row r="3283" customFormat="false" ht="11.25" hidden="false" customHeight="true" outlineLevel="0" collapsed="false">
      <c r="A3283" s="17" t="n">
        <v>40304558</v>
      </c>
      <c r="B3283" s="17" t="s">
        <v>3295</v>
      </c>
      <c r="C3283" s="23" t="n">
        <v>0.01</v>
      </c>
      <c r="D3283" s="23" t="s">
        <v>133</v>
      </c>
      <c r="E3283" s="19" t="n">
        <v>0.567</v>
      </c>
      <c r="F3283" s="21"/>
      <c r="G3283" s="21"/>
      <c r="H3283" s="21"/>
      <c r="I3283" s="21"/>
      <c r="J3283" s="21"/>
      <c r="K3283" s="22" t="n">
        <f aca="false">INDEX('Porte Honorário'!B:D,MATCH(TabJud!D3283,'Porte Honorário'!A:A,0),2)</f>
        <v>13</v>
      </c>
      <c r="L3283" s="22" t="n">
        <f aca="false">ROUND(C3283*K3283,2)</f>
        <v>0.13</v>
      </c>
      <c r="M3283" s="22" t="n">
        <f aca="false">IF(E3283&gt;0,ROUND(E3283*'UCO e Filme'!$A$5,2),0)</f>
        <v>8.47</v>
      </c>
      <c r="N3283" s="22" t="n">
        <f aca="false">IF(I3283&gt;0,ROUND(I3283*'UCO e Filme'!$A$11,2),0)</f>
        <v>0</v>
      </c>
      <c r="O3283" s="22" t="n">
        <f aca="false">ROUND(L3283+M3283+N3283,2)</f>
        <v>8.6</v>
      </c>
      <c r="P3283" s="36"/>
      <c r="Q3283" s="36"/>
    </row>
    <row r="3284" customFormat="false" ht="11.25" hidden="false" customHeight="true" outlineLevel="0" collapsed="false">
      <c r="A3284" s="17" t="n">
        <v>40304566</v>
      </c>
      <c r="B3284" s="17" t="s">
        <v>3296</v>
      </c>
      <c r="C3284" s="23" t="n">
        <v>0.01</v>
      </c>
      <c r="D3284" s="23" t="s">
        <v>133</v>
      </c>
      <c r="E3284" s="19" t="n">
        <v>0.27</v>
      </c>
      <c r="F3284" s="21"/>
      <c r="G3284" s="21"/>
      <c r="H3284" s="21"/>
      <c r="I3284" s="21"/>
      <c r="J3284" s="21"/>
      <c r="K3284" s="22" t="n">
        <f aca="false">INDEX('Porte Honorário'!B:D,MATCH(TabJud!D3284,'Porte Honorário'!A:A,0),2)</f>
        <v>13</v>
      </c>
      <c r="L3284" s="22" t="n">
        <f aca="false">ROUND(C3284*K3284,2)</f>
        <v>0.13</v>
      </c>
      <c r="M3284" s="22" t="n">
        <f aca="false">IF(E3284&gt;0,ROUND(E3284*'UCO e Filme'!$A$5,2),0)</f>
        <v>4.03</v>
      </c>
      <c r="N3284" s="22" t="n">
        <f aca="false">IF(I3284&gt;0,ROUND(I3284*'UCO e Filme'!$A$11,2),0)</f>
        <v>0</v>
      </c>
      <c r="O3284" s="22" t="n">
        <f aca="false">ROUND(L3284+M3284+N3284,2)</f>
        <v>4.16</v>
      </c>
      <c r="P3284" s="36"/>
      <c r="Q3284" s="36"/>
    </row>
    <row r="3285" customFormat="false" ht="11.25" hidden="false" customHeight="true" outlineLevel="0" collapsed="false">
      <c r="A3285" s="17" t="n">
        <v>40304574</v>
      </c>
      <c r="B3285" s="17" t="s">
        <v>3297</v>
      </c>
      <c r="C3285" s="23" t="n">
        <v>0.25</v>
      </c>
      <c r="D3285" s="23" t="s">
        <v>133</v>
      </c>
      <c r="E3285" s="19" t="n">
        <v>9.217</v>
      </c>
      <c r="F3285" s="21"/>
      <c r="G3285" s="21"/>
      <c r="H3285" s="21"/>
      <c r="I3285" s="21"/>
      <c r="J3285" s="21"/>
      <c r="K3285" s="22" t="n">
        <f aca="false">INDEX('Porte Honorário'!B:D,MATCH(TabJud!D3285,'Porte Honorário'!A:A,0),2)</f>
        <v>13</v>
      </c>
      <c r="L3285" s="22" t="n">
        <f aca="false">ROUND(C3285*K3285,2)</f>
        <v>3.25</v>
      </c>
      <c r="M3285" s="22" t="n">
        <f aca="false">IF(E3285&gt;0,ROUND(E3285*'UCO e Filme'!$A$5,2),0)</f>
        <v>137.7</v>
      </c>
      <c r="N3285" s="22" t="n">
        <f aca="false">IF(I3285&gt;0,ROUND(I3285*'UCO e Filme'!$A$11,2),0)</f>
        <v>0</v>
      </c>
      <c r="O3285" s="22" t="n">
        <f aca="false">ROUND(L3285+M3285+N3285,2)</f>
        <v>140.95</v>
      </c>
      <c r="P3285" s="36"/>
      <c r="Q3285" s="36"/>
    </row>
    <row r="3286" customFormat="false" ht="11.25" hidden="false" customHeight="true" outlineLevel="0" collapsed="false">
      <c r="A3286" s="17" t="n">
        <v>40304582</v>
      </c>
      <c r="B3286" s="17" t="s">
        <v>3298</v>
      </c>
      <c r="C3286" s="23" t="n">
        <v>0.01</v>
      </c>
      <c r="D3286" s="23" t="s">
        <v>133</v>
      </c>
      <c r="E3286" s="19" t="n">
        <v>0.27</v>
      </c>
      <c r="F3286" s="21"/>
      <c r="G3286" s="21"/>
      <c r="H3286" s="21"/>
      <c r="I3286" s="21"/>
      <c r="J3286" s="21"/>
      <c r="K3286" s="22" t="n">
        <f aca="false">INDEX('Porte Honorário'!B:D,MATCH(TabJud!D3286,'Porte Honorário'!A:A,0),2)</f>
        <v>13</v>
      </c>
      <c r="L3286" s="22" t="n">
        <f aca="false">ROUND(C3286*K3286,2)</f>
        <v>0.13</v>
      </c>
      <c r="M3286" s="22" t="n">
        <f aca="false">IF(E3286&gt;0,ROUND(E3286*'UCO e Filme'!$A$5,2),0)</f>
        <v>4.03</v>
      </c>
      <c r="N3286" s="22" t="n">
        <f aca="false">IF(I3286&gt;0,ROUND(I3286*'UCO e Filme'!$A$11,2),0)</f>
        <v>0</v>
      </c>
      <c r="O3286" s="22" t="n">
        <f aca="false">ROUND(L3286+M3286+N3286,2)</f>
        <v>4.16</v>
      </c>
      <c r="P3286" s="36"/>
      <c r="Q3286" s="36"/>
    </row>
    <row r="3287" customFormat="false" ht="11.25" hidden="false" customHeight="true" outlineLevel="0" collapsed="false">
      <c r="A3287" s="17" t="n">
        <v>40304590</v>
      </c>
      <c r="B3287" s="17" t="s">
        <v>3299</v>
      </c>
      <c r="C3287" s="23" t="n">
        <v>0.01</v>
      </c>
      <c r="D3287" s="23" t="s">
        <v>133</v>
      </c>
      <c r="E3287" s="19" t="n">
        <v>0.567</v>
      </c>
      <c r="F3287" s="21"/>
      <c r="G3287" s="21"/>
      <c r="H3287" s="21"/>
      <c r="I3287" s="21"/>
      <c r="J3287" s="21"/>
      <c r="K3287" s="22" t="n">
        <f aca="false">INDEX('Porte Honorário'!B:D,MATCH(TabJud!D3287,'Porte Honorário'!A:A,0),2)</f>
        <v>13</v>
      </c>
      <c r="L3287" s="22" t="n">
        <f aca="false">ROUND(C3287*K3287,2)</f>
        <v>0.13</v>
      </c>
      <c r="M3287" s="22" t="n">
        <f aca="false">IF(E3287&gt;0,ROUND(E3287*'UCO e Filme'!$A$5,2),0)</f>
        <v>8.47</v>
      </c>
      <c r="N3287" s="22" t="n">
        <f aca="false">IF(I3287&gt;0,ROUND(I3287*'UCO e Filme'!$A$11,2),0)</f>
        <v>0</v>
      </c>
      <c r="O3287" s="22" t="n">
        <f aca="false">ROUND(L3287+M3287+N3287,2)</f>
        <v>8.6</v>
      </c>
      <c r="P3287" s="36"/>
      <c r="Q3287" s="36"/>
    </row>
    <row r="3288" customFormat="false" ht="11.25" hidden="false" customHeight="true" outlineLevel="0" collapsed="false">
      <c r="A3288" s="17" t="n">
        <v>40304604</v>
      </c>
      <c r="B3288" s="17" t="s">
        <v>3300</v>
      </c>
      <c r="C3288" s="23" t="n">
        <v>0.01</v>
      </c>
      <c r="D3288" s="23" t="s">
        <v>133</v>
      </c>
      <c r="E3288" s="19" t="n">
        <v>0.81</v>
      </c>
      <c r="F3288" s="21"/>
      <c r="G3288" s="21"/>
      <c r="H3288" s="21"/>
      <c r="I3288" s="21"/>
      <c r="J3288" s="21"/>
      <c r="K3288" s="22" t="n">
        <f aca="false">INDEX('Porte Honorário'!B:D,MATCH(TabJud!D3288,'Porte Honorário'!A:A,0),2)</f>
        <v>13</v>
      </c>
      <c r="L3288" s="22" t="n">
        <f aca="false">ROUND(C3288*K3288,2)</f>
        <v>0.13</v>
      </c>
      <c r="M3288" s="22" t="n">
        <f aca="false">IF(E3288&gt;0,ROUND(E3288*'UCO e Filme'!$A$5,2),0)</f>
        <v>12.1</v>
      </c>
      <c r="N3288" s="22" t="n">
        <f aca="false">IF(I3288&gt;0,ROUND(I3288*'UCO e Filme'!$A$11,2),0)</f>
        <v>0</v>
      </c>
      <c r="O3288" s="22" t="n">
        <f aca="false">ROUND(L3288+M3288+N3288,2)</f>
        <v>12.23</v>
      </c>
      <c r="P3288" s="36"/>
      <c r="Q3288" s="36"/>
    </row>
    <row r="3289" customFormat="false" ht="11.25" hidden="false" customHeight="true" outlineLevel="0" collapsed="false">
      <c r="A3289" s="17" t="n">
        <v>40304612</v>
      </c>
      <c r="B3289" s="17" t="s">
        <v>3301</v>
      </c>
      <c r="C3289" s="23" t="n">
        <v>0.75</v>
      </c>
      <c r="D3289" s="23" t="s">
        <v>133</v>
      </c>
      <c r="E3289" s="19" t="n">
        <v>1.503</v>
      </c>
      <c r="F3289" s="21"/>
      <c r="G3289" s="21"/>
      <c r="H3289" s="21"/>
      <c r="I3289" s="21"/>
      <c r="J3289" s="21"/>
      <c r="K3289" s="22" t="n">
        <f aca="false">INDEX('Porte Honorário'!B:D,MATCH(TabJud!D3289,'Porte Honorário'!A:A,0),2)</f>
        <v>13</v>
      </c>
      <c r="L3289" s="22" t="n">
        <f aca="false">ROUND(C3289*K3289,2)</f>
        <v>9.75</v>
      </c>
      <c r="M3289" s="22" t="n">
        <f aca="false">IF(E3289&gt;0,ROUND(E3289*'UCO e Filme'!$A$5,2),0)</f>
        <v>22.45</v>
      </c>
      <c r="N3289" s="22" t="n">
        <f aca="false">IF(I3289&gt;0,ROUND(I3289*'UCO e Filme'!$A$11,2),0)</f>
        <v>0</v>
      </c>
      <c r="O3289" s="22" t="n">
        <f aca="false">ROUND(L3289+M3289+N3289,2)</f>
        <v>32.2</v>
      </c>
      <c r="P3289" s="36"/>
      <c r="Q3289" s="36"/>
    </row>
    <row r="3290" customFormat="false" ht="11.25" hidden="false" customHeight="true" outlineLevel="0" collapsed="false">
      <c r="A3290" s="17" t="n">
        <v>40304620</v>
      </c>
      <c r="B3290" s="17" t="s">
        <v>3302</v>
      </c>
      <c r="C3290" s="23" t="n">
        <v>0.01</v>
      </c>
      <c r="D3290" s="23" t="s">
        <v>133</v>
      </c>
      <c r="E3290" s="19" t="n">
        <v>0.81</v>
      </c>
      <c r="F3290" s="21"/>
      <c r="G3290" s="21"/>
      <c r="H3290" s="21"/>
      <c r="I3290" s="21"/>
      <c r="J3290" s="21"/>
      <c r="K3290" s="22" t="n">
        <f aca="false">INDEX('Porte Honorário'!B:D,MATCH(TabJud!D3290,'Porte Honorário'!A:A,0),2)</f>
        <v>13</v>
      </c>
      <c r="L3290" s="22" t="n">
        <f aca="false">ROUND(C3290*K3290,2)</f>
        <v>0.13</v>
      </c>
      <c r="M3290" s="22" t="n">
        <f aca="false">IF(E3290&gt;0,ROUND(E3290*'UCO e Filme'!$A$5,2),0)</f>
        <v>12.1</v>
      </c>
      <c r="N3290" s="22" t="n">
        <f aca="false">IF(I3290&gt;0,ROUND(I3290*'UCO e Filme'!$A$11,2),0)</f>
        <v>0</v>
      </c>
      <c r="O3290" s="22" t="n">
        <f aca="false">ROUND(L3290+M3290+N3290,2)</f>
        <v>12.23</v>
      </c>
      <c r="P3290" s="36"/>
      <c r="Q3290" s="36"/>
    </row>
    <row r="3291" customFormat="false" ht="11.25" hidden="false" customHeight="true" outlineLevel="0" collapsed="false">
      <c r="A3291" s="17" t="n">
        <v>40304639</v>
      </c>
      <c r="B3291" s="17" t="s">
        <v>3303</v>
      </c>
      <c r="C3291" s="23" t="n">
        <v>0.01</v>
      </c>
      <c r="D3291" s="23" t="s">
        <v>133</v>
      </c>
      <c r="E3291" s="19" t="n">
        <v>0.567</v>
      </c>
      <c r="F3291" s="21"/>
      <c r="G3291" s="21"/>
      <c r="H3291" s="21"/>
      <c r="I3291" s="21"/>
      <c r="J3291" s="21"/>
      <c r="K3291" s="22" t="n">
        <f aca="false">INDEX('Porte Honorário'!B:D,MATCH(TabJud!D3291,'Porte Honorário'!A:A,0),2)</f>
        <v>13</v>
      </c>
      <c r="L3291" s="22" t="n">
        <f aca="false">ROUND(C3291*K3291,2)</f>
        <v>0.13</v>
      </c>
      <c r="M3291" s="22" t="n">
        <f aca="false">IF(E3291&gt;0,ROUND(E3291*'UCO e Filme'!$A$5,2),0)</f>
        <v>8.47</v>
      </c>
      <c r="N3291" s="22" t="n">
        <f aca="false">IF(I3291&gt;0,ROUND(I3291*'UCO e Filme'!$A$11,2),0)</f>
        <v>0</v>
      </c>
      <c r="O3291" s="22" t="n">
        <f aca="false">ROUND(L3291+M3291+N3291,2)</f>
        <v>8.6</v>
      </c>
      <c r="P3291" s="36"/>
      <c r="Q3291" s="36"/>
    </row>
    <row r="3292" customFormat="false" ht="11.25" hidden="false" customHeight="true" outlineLevel="0" collapsed="false">
      <c r="A3292" s="17" t="n">
        <v>40304647</v>
      </c>
      <c r="B3292" s="17" t="s">
        <v>3304</v>
      </c>
      <c r="C3292" s="23" t="n">
        <v>0.04</v>
      </c>
      <c r="D3292" s="23" t="s">
        <v>133</v>
      </c>
      <c r="E3292" s="19" t="n">
        <v>0.387</v>
      </c>
      <c r="F3292" s="21"/>
      <c r="G3292" s="21"/>
      <c r="H3292" s="21"/>
      <c r="I3292" s="21"/>
      <c r="J3292" s="21"/>
      <c r="K3292" s="22" t="n">
        <f aca="false">INDEX('Porte Honorário'!B:D,MATCH(TabJud!D3292,'Porte Honorário'!A:A,0),2)</f>
        <v>13</v>
      </c>
      <c r="L3292" s="22" t="n">
        <f aca="false">ROUND(C3292*K3292,2)</f>
        <v>0.52</v>
      </c>
      <c r="M3292" s="22" t="n">
        <f aca="false">IF(E3292&gt;0,ROUND(E3292*'UCO e Filme'!$A$5,2),0)</f>
        <v>5.78</v>
      </c>
      <c r="N3292" s="22" t="n">
        <f aca="false">IF(I3292&gt;0,ROUND(I3292*'UCO e Filme'!$A$11,2),0)</f>
        <v>0</v>
      </c>
      <c r="O3292" s="22" t="n">
        <f aca="false">ROUND(L3292+M3292+N3292,2)</f>
        <v>6.3</v>
      </c>
      <c r="P3292" s="36"/>
      <c r="Q3292" s="36"/>
    </row>
    <row r="3293" customFormat="false" ht="11.25" hidden="false" customHeight="true" outlineLevel="0" collapsed="false">
      <c r="A3293" s="17" t="n">
        <v>40304655</v>
      </c>
      <c r="B3293" s="17" t="s">
        <v>3305</v>
      </c>
      <c r="C3293" s="37" t="n">
        <v>0.1</v>
      </c>
      <c r="D3293" s="23" t="s">
        <v>133</v>
      </c>
      <c r="E3293" s="19" t="n">
        <v>8.091</v>
      </c>
      <c r="F3293" s="21"/>
      <c r="G3293" s="21"/>
      <c r="H3293" s="21"/>
      <c r="I3293" s="21"/>
      <c r="J3293" s="21"/>
      <c r="K3293" s="22" t="n">
        <f aca="false">INDEX('Porte Honorário'!B:D,MATCH(TabJud!D3293,'Porte Honorário'!A:A,0),2)</f>
        <v>13</v>
      </c>
      <c r="L3293" s="22" t="n">
        <f aca="false">ROUND(C3293*K3293,2)</f>
        <v>1.3</v>
      </c>
      <c r="M3293" s="22" t="n">
        <f aca="false">IF(E3293&gt;0,ROUND(E3293*'UCO e Filme'!$A$5,2),0)</f>
        <v>120.88</v>
      </c>
      <c r="N3293" s="22" t="n">
        <f aca="false">IF(I3293&gt;0,ROUND(I3293*'UCO e Filme'!$A$11,2),0)</f>
        <v>0</v>
      </c>
      <c r="O3293" s="22" t="n">
        <f aca="false">ROUND(L3293+M3293+N3293,2)</f>
        <v>122.18</v>
      </c>
      <c r="P3293" s="36"/>
      <c r="Q3293" s="36"/>
    </row>
    <row r="3294" customFormat="false" ht="11.25" hidden="false" customHeight="true" outlineLevel="0" collapsed="false">
      <c r="A3294" s="17" t="n">
        <v>40304663</v>
      </c>
      <c r="B3294" s="17" t="s">
        <v>3306</v>
      </c>
      <c r="C3294" s="23" t="n">
        <v>0.25</v>
      </c>
      <c r="D3294" s="23" t="s">
        <v>133</v>
      </c>
      <c r="E3294" s="19" t="n">
        <v>10.188</v>
      </c>
      <c r="F3294" s="21"/>
      <c r="G3294" s="21"/>
      <c r="H3294" s="21"/>
      <c r="I3294" s="21"/>
      <c r="J3294" s="21"/>
      <c r="K3294" s="22" t="n">
        <f aca="false">INDEX('Porte Honorário'!B:D,MATCH(TabJud!D3294,'Porte Honorário'!A:A,0),2)</f>
        <v>13</v>
      </c>
      <c r="L3294" s="22" t="n">
        <f aca="false">ROUND(C3294*K3294,2)</f>
        <v>3.25</v>
      </c>
      <c r="M3294" s="22" t="n">
        <f aca="false">IF(E3294&gt;0,ROUND(E3294*'UCO e Filme'!$A$5,2),0)</f>
        <v>152.21</v>
      </c>
      <c r="N3294" s="22" t="n">
        <f aca="false">IF(I3294&gt;0,ROUND(I3294*'UCO e Filme'!$A$11,2),0)</f>
        <v>0</v>
      </c>
      <c r="O3294" s="22" t="n">
        <f aca="false">ROUND(L3294+M3294+N3294,2)</f>
        <v>155.46</v>
      </c>
      <c r="P3294" s="36"/>
      <c r="Q3294" s="36"/>
    </row>
    <row r="3295" customFormat="false" ht="11.25" hidden="false" customHeight="true" outlineLevel="0" collapsed="false">
      <c r="A3295" s="17" t="n">
        <v>40304671</v>
      </c>
      <c r="B3295" s="17" t="s">
        <v>3307</v>
      </c>
      <c r="C3295" s="23" t="n">
        <v>0.5</v>
      </c>
      <c r="D3295" s="23" t="s">
        <v>133</v>
      </c>
      <c r="E3295" s="19" t="n">
        <v>14.985</v>
      </c>
      <c r="F3295" s="21"/>
      <c r="G3295" s="21"/>
      <c r="H3295" s="21"/>
      <c r="I3295" s="21"/>
      <c r="J3295" s="21"/>
      <c r="K3295" s="22" t="n">
        <f aca="false">INDEX('Porte Honorário'!B:D,MATCH(TabJud!D3295,'Porte Honorário'!A:A,0),2)</f>
        <v>13</v>
      </c>
      <c r="L3295" s="22" t="n">
        <f aca="false">ROUND(C3295*K3295,2)</f>
        <v>6.5</v>
      </c>
      <c r="M3295" s="22" t="n">
        <f aca="false">IF(E3295&gt;0,ROUND(E3295*'UCO e Filme'!$A$5,2),0)</f>
        <v>223.88</v>
      </c>
      <c r="N3295" s="22" t="n">
        <f aca="false">IF(I3295&gt;0,ROUND(I3295*'UCO e Filme'!$A$11,2),0)</f>
        <v>0</v>
      </c>
      <c r="O3295" s="22" t="n">
        <f aca="false">ROUND(L3295+M3295+N3295,2)</f>
        <v>230.38</v>
      </c>
      <c r="P3295" s="36"/>
      <c r="Q3295" s="36"/>
    </row>
    <row r="3296" customFormat="false" ht="11.25" hidden="false" customHeight="true" outlineLevel="0" collapsed="false">
      <c r="A3296" s="17" t="n">
        <v>40304680</v>
      </c>
      <c r="B3296" s="17" t="s">
        <v>3308</v>
      </c>
      <c r="C3296" s="23" t="n">
        <v>0.1</v>
      </c>
      <c r="D3296" s="23" t="s">
        <v>133</v>
      </c>
      <c r="E3296" s="19" t="n">
        <v>5.004</v>
      </c>
      <c r="F3296" s="21"/>
      <c r="G3296" s="21"/>
      <c r="H3296" s="21"/>
      <c r="I3296" s="21"/>
      <c r="J3296" s="21"/>
      <c r="K3296" s="22" t="n">
        <f aca="false">INDEX('Porte Honorário'!B:D,MATCH(TabJud!D3296,'Porte Honorário'!A:A,0),2)</f>
        <v>13</v>
      </c>
      <c r="L3296" s="22" t="n">
        <f aca="false">ROUND(C3296*K3296,2)</f>
        <v>1.3</v>
      </c>
      <c r="M3296" s="22" t="n">
        <f aca="false">IF(E3296&gt;0,ROUND(E3296*'UCO e Filme'!$A$5,2),0)</f>
        <v>74.76</v>
      </c>
      <c r="N3296" s="22" t="n">
        <f aca="false">IF(I3296&gt;0,ROUND(I3296*'UCO e Filme'!$A$11,2),0)</f>
        <v>0</v>
      </c>
      <c r="O3296" s="22" t="n">
        <f aca="false">ROUND(L3296+M3296+N3296,2)</f>
        <v>76.06</v>
      </c>
      <c r="P3296" s="36"/>
      <c r="Q3296" s="36"/>
    </row>
    <row r="3297" customFormat="false" ht="11.25" hidden="false" customHeight="true" outlineLevel="0" collapsed="false">
      <c r="A3297" s="17" t="n">
        <v>40304698</v>
      </c>
      <c r="B3297" s="17" t="s">
        <v>3309</v>
      </c>
      <c r="C3297" s="23" t="n">
        <v>0.1</v>
      </c>
      <c r="D3297" s="23" t="s">
        <v>133</v>
      </c>
      <c r="E3297" s="19" t="n">
        <v>5.004</v>
      </c>
      <c r="F3297" s="21"/>
      <c r="G3297" s="21"/>
      <c r="H3297" s="21"/>
      <c r="I3297" s="21"/>
      <c r="J3297" s="21"/>
      <c r="K3297" s="22" t="n">
        <f aca="false">INDEX('Porte Honorário'!B:D,MATCH(TabJud!D3297,'Porte Honorário'!A:A,0),2)</f>
        <v>13</v>
      </c>
      <c r="L3297" s="22" t="n">
        <f aca="false">ROUND(C3297*K3297,2)</f>
        <v>1.3</v>
      </c>
      <c r="M3297" s="22" t="n">
        <f aca="false">IF(E3297&gt;0,ROUND(E3297*'UCO e Filme'!$A$5,2),0)</f>
        <v>74.76</v>
      </c>
      <c r="N3297" s="22" t="n">
        <f aca="false">IF(I3297&gt;0,ROUND(I3297*'UCO e Filme'!$A$11,2),0)</f>
        <v>0</v>
      </c>
      <c r="O3297" s="22" t="n">
        <f aca="false">ROUND(L3297+M3297+N3297,2)</f>
        <v>76.06</v>
      </c>
      <c r="P3297" s="36"/>
      <c r="Q3297" s="36"/>
    </row>
    <row r="3298" customFormat="false" ht="11.25" hidden="false" customHeight="true" outlineLevel="0" collapsed="false">
      <c r="A3298" s="17" t="n">
        <v>40304701</v>
      </c>
      <c r="B3298" s="17" t="s">
        <v>3310</v>
      </c>
      <c r="C3298" s="37" t="n">
        <v>0.75</v>
      </c>
      <c r="D3298" s="23" t="s">
        <v>133</v>
      </c>
      <c r="E3298" s="19" t="n">
        <v>24.066</v>
      </c>
      <c r="F3298" s="21"/>
      <c r="G3298" s="21"/>
      <c r="H3298" s="21"/>
      <c r="I3298" s="21"/>
      <c r="J3298" s="21"/>
      <c r="K3298" s="22" t="n">
        <f aca="false">INDEX('Porte Honorário'!B:D,MATCH(TabJud!D3298,'Porte Honorário'!A:A,0),2)</f>
        <v>13</v>
      </c>
      <c r="L3298" s="22" t="n">
        <f aca="false">ROUND(C3298*K3298,2)</f>
        <v>9.75</v>
      </c>
      <c r="M3298" s="22" t="n">
        <f aca="false">IF(E3298&gt;0,ROUND(E3298*'UCO e Filme'!$A$5,2),0)</f>
        <v>359.55</v>
      </c>
      <c r="N3298" s="22" t="n">
        <f aca="false">IF(I3298&gt;0,ROUND(I3298*'UCO e Filme'!$A$11,2),0)</f>
        <v>0</v>
      </c>
      <c r="O3298" s="22" t="n">
        <f aca="false">ROUND(L3298+M3298+N3298,2)</f>
        <v>369.3</v>
      </c>
      <c r="P3298" s="36"/>
      <c r="Q3298" s="36"/>
    </row>
    <row r="3299" customFormat="false" ht="11.25" hidden="false" customHeight="true" outlineLevel="0" collapsed="false">
      <c r="A3299" s="17" t="n">
        <v>40304710</v>
      </c>
      <c r="B3299" s="17" t="s">
        <v>3311</v>
      </c>
      <c r="C3299" s="37" t="n">
        <v>0.5</v>
      </c>
      <c r="D3299" s="23" t="s">
        <v>133</v>
      </c>
      <c r="E3299" s="19" t="n">
        <v>21.276</v>
      </c>
      <c r="F3299" s="21"/>
      <c r="G3299" s="21"/>
      <c r="H3299" s="21"/>
      <c r="I3299" s="21"/>
      <c r="J3299" s="21"/>
      <c r="K3299" s="22" t="n">
        <f aca="false">INDEX('Porte Honorário'!B:D,MATCH(TabJud!D3299,'Porte Honorário'!A:A,0),2)</f>
        <v>13</v>
      </c>
      <c r="L3299" s="22" t="n">
        <f aca="false">ROUND(C3299*K3299,2)</f>
        <v>6.5</v>
      </c>
      <c r="M3299" s="22" t="n">
        <f aca="false">IF(E3299&gt;0,ROUND(E3299*'UCO e Filme'!$A$5,2),0)</f>
        <v>317.86</v>
      </c>
      <c r="N3299" s="22" t="n">
        <f aca="false">IF(I3299&gt;0,ROUND(I3299*'UCO e Filme'!$A$11,2),0)</f>
        <v>0</v>
      </c>
      <c r="O3299" s="22" t="n">
        <f aca="false">ROUND(L3299+M3299+N3299,2)</f>
        <v>324.36</v>
      </c>
      <c r="P3299" s="36"/>
      <c r="Q3299" s="36"/>
    </row>
    <row r="3300" customFormat="false" ht="11.25" hidden="false" customHeight="true" outlineLevel="0" collapsed="false">
      <c r="A3300" s="17" t="n">
        <v>40304728</v>
      </c>
      <c r="B3300" s="17" t="s">
        <v>3312</v>
      </c>
      <c r="C3300" s="23" t="n">
        <v>0.75</v>
      </c>
      <c r="D3300" s="23" t="s">
        <v>133</v>
      </c>
      <c r="E3300" s="19" t="n">
        <v>48.492</v>
      </c>
      <c r="F3300" s="21"/>
      <c r="G3300" s="21"/>
      <c r="H3300" s="21"/>
      <c r="I3300" s="21"/>
      <c r="J3300" s="21"/>
      <c r="K3300" s="22" t="n">
        <f aca="false">INDEX('Porte Honorário'!B:D,MATCH(TabJud!D3300,'Porte Honorário'!A:A,0),2)</f>
        <v>13</v>
      </c>
      <c r="L3300" s="22" t="n">
        <f aca="false">ROUND(C3300*K3300,2)</f>
        <v>9.75</v>
      </c>
      <c r="M3300" s="22" t="n">
        <f aca="false">IF(E3300&gt;0,ROUND(E3300*'UCO e Filme'!$A$5,2),0)</f>
        <v>724.47</v>
      </c>
      <c r="N3300" s="22" t="n">
        <f aca="false">IF(I3300&gt;0,ROUND(I3300*'UCO e Filme'!$A$11,2),0)</f>
        <v>0</v>
      </c>
      <c r="O3300" s="22" t="n">
        <f aca="false">ROUND(L3300+M3300+N3300,2)</f>
        <v>734.22</v>
      </c>
      <c r="P3300" s="36"/>
      <c r="Q3300" s="36"/>
    </row>
    <row r="3301" customFormat="false" ht="11.25" hidden="false" customHeight="true" outlineLevel="0" collapsed="false">
      <c r="A3301" s="17" t="n">
        <v>40304736</v>
      </c>
      <c r="B3301" s="17" t="s">
        <v>3313</v>
      </c>
      <c r="C3301" s="23" t="n">
        <v>0.5</v>
      </c>
      <c r="D3301" s="23" t="s">
        <v>133</v>
      </c>
      <c r="E3301" s="19" t="n">
        <v>15.372</v>
      </c>
      <c r="F3301" s="21"/>
      <c r="G3301" s="21"/>
      <c r="H3301" s="21"/>
      <c r="I3301" s="21"/>
      <c r="J3301" s="21"/>
      <c r="K3301" s="22" t="n">
        <f aca="false">INDEX('Porte Honorário'!B:D,MATCH(TabJud!D3301,'Porte Honorário'!A:A,0),2)</f>
        <v>13</v>
      </c>
      <c r="L3301" s="22" t="n">
        <f aca="false">ROUND(C3301*K3301,2)</f>
        <v>6.5</v>
      </c>
      <c r="M3301" s="22" t="n">
        <f aca="false">IF(E3301&gt;0,ROUND(E3301*'UCO e Filme'!$A$5,2),0)</f>
        <v>229.66</v>
      </c>
      <c r="N3301" s="22" t="n">
        <f aca="false">IF(I3301&gt;0,ROUND(I3301*'UCO e Filme'!$A$11,2),0)</f>
        <v>0</v>
      </c>
      <c r="O3301" s="22" t="n">
        <f aca="false">ROUND(L3301+M3301+N3301,2)</f>
        <v>236.16</v>
      </c>
      <c r="P3301" s="36"/>
      <c r="Q3301" s="36"/>
    </row>
    <row r="3302" customFormat="false" ht="11.25" hidden="false" customHeight="true" outlineLevel="0" collapsed="false">
      <c r="A3302" s="17" t="n">
        <v>40304744</v>
      </c>
      <c r="B3302" s="17" t="s">
        <v>3314</v>
      </c>
      <c r="C3302" s="23" t="n">
        <v>0.5</v>
      </c>
      <c r="D3302" s="23" t="s">
        <v>133</v>
      </c>
      <c r="E3302" s="19" t="n">
        <v>15.372</v>
      </c>
      <c r="F3302" s="21"/>
      <c r="G3302" s="21"/>
      <c r="H3302" s="21"/>
      <c r="I3302" s="21"/>
      <c r="J3302" s="21"/>
      <c r="K3302" s="22" t="n">
        <f aca="false">INDEX('Porte Honorário'!B:D,MATCH(TabJud!D3302,'Porte Honorário'!A:A,0),2)</f>
        <v>13</v>
      </c>
      <c r="L3302" s="22" t="n">
        <f aca="false">ROUND(C3302*K3302,2)</f>
        <v>6.5</v>
      </c>
      <c r="M3302" s="22" t="n">
        <f aca="false">IF(E3302&gt;0,ROUND(E3302*'UCO e Filme'!$A$5,2),0)</f>
        <v>229.66</v>
      </c>
      <c r="N3302" s="22" t="n">
        <f aca="false">IF(I3302&gt;0,ROUND(I3302*'UCO e Filme'!$A$11,2),0)</f>
        <v>0</v>
      </c>
      <c r="O3302" s="22" t="n">
        <f aca="false">ROUND(L3302+M3302+N3302,2)</f>
        <v>236.16</v>
      </c>
      <c r="P3302" s="36"/>
      <c r="Q3302" s="36"/>
    </row>
    <row r="3303" customFormat="false" ht="11.25" hidden="false" customHeight="true" outlineLevel="0" collapsed="false">
      <c r="A3303" s="17" t="n">
        <v>40304752</v>
      </c>
      <c r="B3303" s="17" t="s">
        <v>3315</v>
      </c>
      <c r="C3303" s="23" t="n">
        <v>0.5</v>
      </c>
      <c r="D3303" s="23" t="s">
        <v>133</v>
      </c>
      <c r="E3303" s="19" t="n">
        <v>11.385</v>
      </c>
      <c r="F3303" s="21"/>
      <c r="G3303" s="21"/>
      <c r="H3303" s="21"/>
      <c r="I3303" s="21"/>
      <c r="J3303" s="21"/>
      <c r="K3303" s="22" t="n">
        <f aca="false">INDEX('Porte Honorário'!B:D,MATCH(TabJud!D3303,'Porte Honorário'!A:A,0),2)</f>
        <v>13</v>
      </c>
      <c r="L3303" s="22" t="n">
        <f aca="false">ROUND(C3303*K3303,2)</f>
        <v>6.5</v>
      </c>
      <c r="M3303" s="22" t="n">
        <f aca="false">IF(E3303&gt;0,ROUND(E3303*'UCO e Filme'!$A$5,2),0)</f>
        <v>170.09</v>
      </c>
      <c r="N3303" s="22" t="n">
        <f aca="false">IF(I3303&gt;0,ROUND(I3303*'UCO e Filme'!$A$11,2),0)</f>
        <v>0</v>
      </c>
      <c r="O3303" s="22" t="n">
        <f aca="false">ROUND(L3303+M3303+N3303,2)</f>
        <v>176.59</v>
      </c>
      <c r="P3303" s="36"/>
      <c r="Q3303" s="36"/>
    </row>
    <row r="3304" customFormat="false" ht="11.25" hidden="false" customHeight="true" outlineLevel="0" collapsed="false">
      <c r="A3304" s="17" t="n">
        <v>40304760</v>
      </c>
      <c r="B3304" s="17" t="s">
        <v>3316</v>
      </c>
      <c r="C3304" s="23" t="n">
        <v>0.5</v>
      </c>
      <c r="D3304" s="23" t="s">
        <v>133</v>
      </c>
      <c r="E3304" s="19" t="n">
        <v>11.25</v>
      </c>
      <c r="F3304" s="21"/>
      <c r="G3304" s="21"/>
      <c r="H3304" s="21"/>
      <c r="I3304" s="21"/>
      <c r="J3304" s="21"/>
      <c r="K3304" s="22" t="n">
        <f aca="false">INDEX('Porte Honorário'!B:D,MATCH(TabJud!D3304,'Porte Honorário'!A:A,0),2)</f>
        <v>13</v>
      </c>
      <c r="L3304" s="22" t="n">
        <f aca="false">ROUND(C3304*K3304,2)</f>
        <v>6.5</v>
      </c>
      <c r="M3304" s="22" t="n">
        <f aca="false">IF(E3304&gt;0,ROUND(E3304*'UCO e Filme'!$A$5,2),0)</f>
        <v>168.08</v>
      </c>
      <c r="N3304" s="22" t="n">
        <f aca="false">IF(I3304&gt;0,ROUND(I3304*'UCO e Filme'!$A$11,2),0)</f>
        <v>0</v>
      </c>
      <c r="O3304" s="22" t="n">
        <f aca="false">ROUND(L3304+M3304+N3304,2)</f>
        <v>174.58</v>
      </c>
      <c r="P3304" s="36"/>
      <c r="Q3304" s="36"/>
    </row>
    <row r="3305" customFormat="false" ht="11.25" hidden="false" customHeight="true" outlineLevel="0" collapsed="false">
      <c r="A3305" s="17" t="n">
        <v>40304779</v>
      </c>
      <c r="B3305" s="17" t="s">
        <v>3317</v>
      </c>
      <c r="C3305" s="37" t="n">
        <v>0.1</v>
      </c>
      <c r="D3305" s="23" t="s">
        <v>133</v>
      </c>
      <c r="E3305" s="19" t="n">
        <v>5.544</v>
      </c>
      <c r="F3305" s="21"/>
      <c r="G3305" s="21"/>
      <c r="H3305" s="21"/>
      <c r="I3305" s="21"/>
      <c r="J3305" s="21"/>
      <c r="K3305" s="22" t="n">
        <f aca="false">INDEX('Porte Honorário'!B:D,MATCH(TabJud!D3305,'Porte Honorário'!A:A,0),2)</f>
        <v>13</v>
      </c>
      <c r="L3305" s="22" t="n">
        <f aca="false">ROUND(C3305*K3305,2)</f>
        <v>1.3</v>
      </c>
      <c r="M3305" s="22" t="n">
        <f aca="false">IF(E3305&gt;0,ROUND(E3305*'UCO e Filme'!$A$5,2),0)</f>
        <v>82.83</v>
      </c>
      <c r="N3305" s="22" t="n">
        <f aca="false">IF(I3305&gt;0,ROUND(I3305*'UCO e Filme'!$A$11,2),0)</f>
        <v>0</v>
      </c>
      <c r="O3305" s="22" t="n">
        <f aca="false">ROUND(L3305+M3305+N3305,2)</f>
        <v>84.13</v>
      </c>
      <c r="P3305" s="36"/>
      <c r="Q3305" s="36"/>
    </row>
    <row r="3306" customFormat="false" ht="11.25" hidden="false" customHeight="true" outlineLevel="0" collapsed="false">
      <c r="A3306" s="17" t="n">
        <v>40304787</v>
      </c>
      <c r="B3306" s="17" t="s">
        <v>3318</v>
      </c>
      <c r="C3306" s="37" t="n">
        <v>0.5</v>
      </c>
      <c r="D3306" s="23" t="s">
        <v>133</v>
      </c>
      <c r="E3306" s="19" t="n">
        <v>14.742</v>
      </c>
      <c r="F3306" s="21"/>
      <c r="G3306" s="21"/>
      <c r="H3306" s="21"/>
      <c r="I3306" s="21"/>
      <c r="J3306" s="21"/>
      <c r="K3306" s="22" t="n">
        <f aca="false">INDEX('Porte Honorário'!B:D,MATCH(TabJud!D3306,'Porte Honorário'!A:A,0),2)</f>
        <v>13</v>
      </c>
      <c r="L3306" s="22" t="n">
        <f aca="false">ROUND(C3306*K3306,2)</f>
        <v>6.5</v>
      </c>
      <c r="M3306" s="22" t="n">
        <f aca="false">IF(E3306&gt;0,ROUND(E3306*'UCO e Filme'!$A$5,2),0)</f>
        <v>220.25</v>
      </c>
      <c r="N3306" s="22" t="n">
        <f aca="false">IF(I3306&gt;0,ROUND(I3306*'UCO e Filme'!$A$11,2),0)</f>
        <v>0</v>
      </c>
      <c r="O3306" s="22" t="n">
        <f aca="false">ROUND(L3306+M3306+N3306,2)</f>
        <v>226.75</v>
      </c>
      <c r="P3306" s="36"/>
      <c r="Q3306" s="36"/>
    </row>
    <row r="3307" customFormat="false" ht="11.25" hidden="false" customHeight="true" outlineLevel="0" collapsed="false">
      <c r="A3307" s="17" t="n">
        <v>40304795</v>
      </c>
      <c r="B3307" s="17" t="s">
        <v>3319</v>
      </c>
      <c r="C3307" s="23" t="n">
        <v>0.04</v>
      </c>
      <c r="D3307" s="23" t="s">
        <v>133</v>
      </c>
      <c r="E3307" s="19" t="n">
        <v>1.17</v>
      </c>
      <c r="F3307" s="21"/>
      <c r="G3307" s="21"/>
      <c r="H3307" s="21"/>
      <c r="I3307" s="21"/>
      <c r="J3307" s="21"/>
      <c r="K3307" s="22" t="n">
        <f aca="false">INDEX('Porte Honorário'!B:D,MATCH(TabJud!D3307,'Porte Honorário'!A:A,0),2)</f>
        <v>13</v>
      </c>
      <c r="L3307" s="22" t="n">
        <f aca="false">ROUND(C3307*K3307,2)</f>
        <v>0.52</v>
      </c>
      <c r="M3307" s="22" t="n">
        <f aca="false">IF(E3307&gt;0,ROUND(E3307*'UCO e Filme'!$A$5,2),0)</f>
        <v>17.48</v>
      </c>
      <c r="N3307" s="22" t="n">
        <f aca="false">IF(I3307&gt;0,ROUND(I3307*'UCO e Filme'!$A$11,2),0)</f>
        <v>0</v>
      </c>
      <c r="O3307" s="22" t="n">
        <f aca="false">ROUND(L3307+M3307+N3307,2)</f>
        <v>18</v>
      </c>
      <c r="P3307" s="36"/>
      <c r="Q3307" s="36"/>
    </row>
    <row r="3308" customFormat="false" ht="11.25" hidden="false" customHeight="true" outlineLevel="0" collapsed="false">
      <c r="A3308" s="17" t="n">
        <v>40304809</v>
      </c>
      <c r="B3308" s="17" t="s">
        <v>3320</v>
      </c>
      <c r="C3308" s="23" t="n">
        <v>0.01</v>
      </c>
      <c r="D3308" s="23" t="s">
        <v>133</v>
      </c>
      <c r="E3308" s="19" t="n">
        <v>1.35</v>
      </c>
      <c r="F3308" s="21"/>
      <c r="G3308" s="21"/>
      <c r="H3308" s="21"/>
      <c r="I3308" s="21"/>
      <c r="J3308" s="21"/>
      <c r="K3308" s="22" t="n">
        <f aca="false">INDEX('Porte Honorário'!B:D,MATCH(TabJud!D3308,'Porte Honorário'!A:A,0),2)</f>
        <v>13</v>
      </c>
      <c r="L3308" s="22" t="n">
        <f aca="false">ROUND(C3308*K3308,2)</f>
        <v>0.13</v>
      </c>
      <c r="M3308" s="22" t="n">
        <f aca="false">IF(E3308&gt;0,ROUND(E3308*'UCO e Filme'!$A$5,2),0)</f>
        <v>20.17</v>
      </c>
      <c r="N3308" s="22" t="n">
        <f aca="false">IF(I3308&gt;0,ROUND(I3308*'UCO e Filme'!$A$11,2),0)</f>
        <v>0</v>
      </c>
      <c r="O3308" s="22" t="n">
        <f aca="false">ROUND(L3308+M3308+N3308,2)</f>
        <v>20.3</v>
      </c>
      <c r="P3308" s="36"/>
      <c r="Q3308" s="36"/>
    </row>
    <row r="3309" customFormat="false" ht="11.25" hidden="false" customHeight="true" outlineLevel="0" collapsed="false">
      <c r="A3309" s="17" t="n">
        <v>40304817</v>
      </c>
      <c r="B3309" s="17" t="s">
        <v>3321</v>
      </c>
      <c r="C3309" s="23" t="n">
        <v>0.01</v>
      </c>
      <c r="D3309" s="23" t="s">
        <v>133</v>
      </c>
      <c r="E3309" s="19" t="n">
        <v>1.036</v>
      </c>
      <c r="F3309" s="21"/>
      <c r="G3309" s="21"/>
      <c r="H3309" s="21"/>
      <c r="I3309" s="21"/>
      <c r="J3309" s="21"/>
      <c r="K3309" s="22" t="n">
        <f aca="false">INDEX('Porte Honorário'!B:D,MATCH(TabJud!D3309,'Porte Honorário'!A:A,0),2)</f>
        <v>13</v>
      </c>
      <c r="L3309" s="22" t="n">
        <f aca="false">ROUND(C3309*K3309,2)</f>
        <v>0.13</v>
      </c>
      <c r="M3309" s="22" t="n">
        <f aca="false">IF(E3309&gt;0,ROUND(E3309*'UCO e Filme'!$A$5,2),0)</f>
        <v>15.48</v>
      </c>
      <c r="N3309" s="22" t="n">
        <f aca="false">IF(I3309&gt;0,ROUND(I3309*'UCO e Filme'!$A$11,2),0)</f>
        <v>0</v>
      </c>
      <c r="O3309" s="22" t="n">
        <f aca="false">ROUND(L3309+M3309+N3309,2)</f>
        <v>15.61</v>
      </c>
      <c r="P3309" s="36"/>
      <c r="Q3309" s="36"/>
    </row>
    <row r="3310" customFormat="false" ht="11.25" hidden="false" customHeight="true" outlineLevel="0" collapsed="false">
      <c r="A3310" s="17" t="n">
        <v>40304825</v>
      </c>
      <c r="B3310" s="17" t="s">
        <v>3322</v>
      </c>
      <c r="C3310" s="37" t="n">
        <v>0.1</v>
      </c>
      <c r="D3310" s="23" t="s">
        <v>133</v>
      </c>
      <c r="E3310" s="19" t="n">
        <v>3.474</v>
      </c>
      <c r="F3310" s="21"/>
      <c r="G3310" s="21"/>
      <c r="H3310" s="21"/>
      <c r="I3310" s="21"/>
      <c r="J3310" s="21"/>
      <c r="K3310" s="22" t="n">
        <f aca="false">INDEX('Porte Honorário'!B:D,MATCH(TabJud!D3310,'Porte Honorário'!A:A,0),2)</f>
        <v>13</v>
      </c>
      <c r="L3310" s="22" t="n">
        <f aca="false">ROUND(C3310*K3310,2)</f>
        <v>1.3</v>
      </c>
      <c r="M3310" s="22" t="n">
        <f aca="false">IF(E3310&gt;0,ROUND(E3310*'UCO e Filme'!$A$5,2),0)</f>
        <v>51.9</v>
      </c>
      <c r="N3310" s="22" t="n">
        <f aca="false">IF(I3310&gt;0,ROUND(I3310*'UCO e Filme'!$A$11,2),0)</f>
        <v>0</v>
      </c>
      <c r="O3310" s="22" t="n">
        <f aca="false">ROUND(L3310+M3310+N3310,2)</f>
        <v>53.2</v>
      </c>
      <c r="P3310" s="36"/>
      <c r="Q3310" s="36"/>
    </row>
    <row r="3311" customFormat="false" ht="11.25" hidden="false" customHeight="true" outlineLevel="0" collapsed="false">
      <c r="A3311" s="17" t="n">
        <v>40304833</v>
      </c>
      <c r="B3311" s="17" t="s">
        <v>3323</v>
      </c>
      <c r="C3311" s="23" t="n">
        <v>0.01</v>
      </c>
      <c r="D3311" s="23" t="s">
        <v>133</v>
      </c>
      <c r="E3311" s="19" t="n">
        <v>0.514</v>
      </c>
      <c r="F3311" s="21"/>
      <c r="G3311" s="21"/>
      <c r="H3311" s="21"/>
      <c r="I3311" s="21"/>
      <c r="J3311" s="21"/>
      <c r="K3311" s="22" t="n">
        <f aca="false">INDEX('Porte Honorário'!B:D,MATCH(TabJud!D3311,'Porte Honorário'!A:A,0),2)</f>
        <v>13</v>
      </c>
      <c r="L3311" s="22" t="n">
        <f aca="false">ROUND(C3311*K3311,2)</f>
        <v>0.13</v>
      </c>
      <c r="M3311" s="22" t="n">
        <f aca="false">IF(E3311&gt;0,ROUND(E3311*'UCO e Filme'!$A$5,2),0)</f>
        <v>7.68</v>
      </c>
      <c r="N3311" s="22" t="n">
        <f aca="false">IF(I3311&gt;0,ROUND(I3311*'UCO e Filme'!$A$11,2),0)</f>
        <v>0</v>
      </c>
      <c r="O3311" s="22" t="n">
        <f aca="false">ROUND(L3311+M3311+N3311,2)</f>
        <v>7.81</v>
      </c>
      <c r="P3311" s="36"/>
      <c r="Q3311" s="36"/>
    </row>
    <row r="3312" customFormat="false" ht="11.25" hidden="false" customHeight="true" outlineLevel="0" collapsed="false">
      <c r="A3312" s="17" t="n">
        <v>40304841</v>
      </c>
      <c r="B3312" s="17" t="s">
        <v>3324</v>
      </c>
      <c r="C3312" s="23" t="n">
        <v>0.01</v>
      </c>
      <c r="D3312" s="23" t="s">
        <v>133</v>
      </c>
      <c r="E3312" s="19" t="n">
        <v>0.567</v>
      </c>
      <c r="F3312" s="21"/>
      <c r="G3312" s="21"/>
      <c r="H3312" s="21"/>
      <c r="I3312" s="21"/>
      <c r="J3312" s="21"/>
      <c r="K3312" s="22" t="n">
        <f aca="false">INDEX('Porte Honorário'!B:D,MATCH(TabJud!D3312,'Porte Honorário'!A:A,0),2)</f>
        <v>13</v>
      </c>
      <c r="L3312" s="22" t="n">
        <f aca="false">ROUND(C3312*K3312,2)</f>
        <v>0.13</v>
      </c>
      <c r="M3312" s="22" t="n">
        <f aca="false">IF(E3312&gt;0,ROUND(E3312*'UCO e Filme'!$A$5,2),0)</f>
        <v>8.47</v>
      </c>
      <c r="N3312" s="22" t="n">
        <f aca="false">IF(I3312&gt;0,ROUND(I3312*'UCO e Filme'!$A$11,2),0)</f>
        <v>0</v>
      </c>
      <c r="O3312" s="22" t="n">
        <f aca="false">ROUND(L3312+M3312+N3312,2)</f>
        <v>8.6</v>
      </c>
      <c r="P3312" s="36"/>
      <c r="Q3312" s="36"/>
    </row>
    <row r="3313" customFormat="false" ht="22.5" hidden="false" customHeight="true" outlineLevel="0" collapsed="false">
      <c r="A3313" s="17" t="n">
        <v>40304850</v>
      </c>
      <c r="B3313" s="17" t="s">
        <v>3325</v>
      </c>
      <c r="C3313" s="23" t="n">
        <v>0.1</v>
      </c>
      <c r="D3313" s="23" t="s">
        <v>133</v>
      </c>
      <c r="E3313" s="19" t="n">
        <v>2.8</v>
      </c>
      <c r="F3313" s="21"/>
      <c r="G3313" s="21"/>
      <c r="H3313" s="21"/>
      <c r="I3313" s="21"/>
      <c r="J3313" s="21"/>
      <c r="K3313" s="22" t="n">
        <f aca="false">INDEX('Porte Honorário'!B:D,MATCH(TabJud!D3313,'Porte Honorário'!A:A,0),2)</f>
        <v>13</v>
      </c>
      <c r="L3313" s="22" t="n">
        <f aca="false">ROUND(C3313*K3313,2)</f>
        <v>1.3</v>
      </c>
      <c r="M3313" s="22" t="n">
        <f aca="false">IF(E3313&gt;0,ROUND(E3313*'UCO e Filme'!$A$5,2),0)</f>
        <v>41.83</v>
      </c>
      <c r="N3313" s="22" t="n">
        <f aca="false">IF(I3313&gt;0,ROUND(I3313*'UCO e Filme'!$A$11,2),0)</f>
        <v>0</v>
      </c>
      <c r="O3313" s="22" t="n">
        <f aca="false">ROUND(L3313+M3313+N3313,2)</f>
        <v>43.13</v>
      </c>
      <c r="P3313" s="36"/>
      <c r="Q3313" s="36"/>
    </row>
    <row r="3314" customFormat="false" ht="11.25" hidden="false" customHeight="true" outlineLevel="0" collapsed="false">
      <c r="A3314" s="17" t="n">
        <v>40304868</v>
      </c>
      <c r="B3314" s="17" t="s">
        <v>3326</v>
      </c>
      <c r="C3314" s="23" t="n">
        <v>0.04</v>
      </c>
      <c r="D3314" s="23" t="s">
        <v>133</v>
      </c>
      <c r="E3314" s="19" t="n">
        <v>1.8</v>
      </c>
      <c r="F3314" s="21"/>
      <c r="G3314" s="21"/>
      <c r="H3314" s="21"/>
      <c r="I3314" s="21"/>
      <c r="J3314" s="21"/>
      <c r="K3314" s="22" t="n">
        <f aca="false">INDEX('Porte Honorário'!B:D,MATCH(TabJud!D3314,'Porte Honorário'!A:A,0),2)</f>
        <v>13</v>
      </c>
      <c r="L3314" s="22" t="n">
        <f aca="false">ROUND(C3314*K3314,2)</f>
        <v>0.52</v>
      </c>
      <c r="M3314" s="22" t="n">
        <f aca="false">IF(E3314&gt;0,ROUND(E3314*'UCO e Filme'!$A$5,2),0)</f>
        <v>26.89</v>
      </c>
      <c r="N3314" s="22" t="n">
        <f aca="false">IF(I3314&gt;0,ROUND(I3314*'UCO e Filme'!$A$11,2),0)</f>
        <v>0</v>
      </c>
      <c r="O3314" s="22" t="n">
        <f aca="false">ROUND(L3314+M3314+N3314,2)</f>
        <v>27.41</v>
      </c>
      <c r="P3314" s="36"/>
      <c r="Q3314" s="36"/>
    </row>
    <row r="3315" customFormat="false" ht="11.25" hidden="false" customHeight="true" outlineLevel="0" collapsed="false">
      <c r="A3315" s="17" t="n">
        <v>40304876</v>
      </c>
      <c r="B3315" s="17" t="s">
        <v>3327</v>
      </c>
      <c r="C3315" s="23" t="n">
        <v>0.01</v>
      </c>
      <c r="D3315" s="23" t="s">
        <v>133</v>
      </c>
      <c r="E3315" s="19" t="n">
        <v>0.488</v>
      </c>
      <c r="F3315" s="21"/>
      <c r="G3315" s="21"/>
      <c r="H3315" s="21"/>
      <c r="I3315" s="21"/>
      <c r="J3315" s="21"/>
      <c r="K3315" s="22" t="n">
        <f aca="false">INDEX('Porte Honorário'!B:D,MATCH(TabJud!D3315,'Porte Honorário'!A:A,0),2)</f>
        <v>13</v>
      </c>
      <c r="L3315" s="22" t="n">
        <f aca="false">ROUND(C3315*K3315,2)</f>
        <v>0.13</v>
      </c>
      <c r="M3315" s="22" t="n">
        <f aca="false">IF(E3315&gt;0,ROUND(E3315*'UCO e Filme'!$A$5,2),0)</f>
        <v>7.29</v>
      </c>
      <c r="N3315" s="22" t="n">
        <f aca="false">IF(I3315&gt;0,ROUND(I3315*'UCO e Filme'!$A$11,2),0)</f>
        <v>0</v>
      </c>
      <c r="O3315" s="22" t="n">
        <f aca="false">ROUND(L3315+M3315+N3315,2)</f>
        <v>7.42</v>
      </c>
      <c r="P3315" s="36"/>
      <c r="Q3315" s="36"/>
    </row>
    <row r="3316" customFormat="false" ht="11.25" hidden="false" customHeight="true" outlineLevel="0" collapsed="false">
      <c r="A3316" s="17" t="n">
        <v>40304884</v>
      </c>
      <c r="B3316" s="17" t="s">
        <v>3328</v>
      </c>
      <c r="C3316" s="23" t="n">
        <v>0.04</v>
      </c>
      <c r="D3316" s="23" t="s">
        <v>133</v>
      </c>
      <c r="E3316" s="19" t="n">
        <v>1.854</v>
      </c>
      <c r="F3316" s="21"/>
      <c r="G3316" s="21"/>
      <c r="H3316" s="21"/>
      <c r="I3316" s="21"/>
      <c r="J3316" s="21"/>
      <c r="K3316" s="22" t="n">
        <f aca="false">INDEX('Porte Honorário'!B:D,MATCH(TabJud!D3316,'Porte Honorário'!A:A,0),2)</f>
        <v>13</v>
      </c>
      <c r="L3316" s="22" t="n">
        <f aca="false">ROUND(C3316*K3316,2)</f>
        <v>0.52</v>
      </c>
      <c r="M3316" s="22" t="n">
        <f aca="false">IF(E3316&gt;0,ROUND(E3316*'UCO e Filme'!$A$5,2),0)</f>
        <v>27.7</v>
      </c>
      <c r="N3316" s="22" t="n">
        <f aca="false">IF(I3316&gt;0,ROUND(I3316*'UCO e Filme'!$A$11,2),0)</f>
        <v>0</v>
      </c>
      <c r="O3316" s="22" t="n">
        <f aca="false">ROUND(L3316+M3316+N3316,2)</f>
        <v>28.22</v>
      </c>
      <c r="P3316" s="36"/>
      <c r="Q3316" s="36"/>
    </row>
    <row r="3317" customFormat="false" ht="11.25" hidden="false" customHeight="true" outlineLevel="0" collapsed="false">
      <c r="A3317" s="17" t="n">
        <v>40304892</v>
      </c>
      <c r="B3317" s="17" t="s">
        <v>3329</v>
      </c>
      <c r="C3317" s="23" t="n">
        <v>0.1</v>
      </c>
      <c r="D3317" s="23" t="s">
        <v>133</v>
      </c>
      <c r="E3317" s="19" t="n">
        <v>5.004</v>
      </c>
      <c r="F3317" s="21"/>
      <c r="G3317" s="21"/>
      <c r="H3317" s="21"/>
      <c r="I3317" s="21"/>
      <c r="J3317" s="21"/>
      <c r="K3317" s="22" t="n">
        <f aca="false">INDEX('Porte Honorário'!B:D,MATCH(TabJud!D3317,'Porte Honorário'!A:A,0),2)</f>
        <v>13</v>
      </c>
      <c r="L3317" s="22" t="n">
        <f aca="false">ROUND(C3317*K3317,2)</f>
        <v>1.3</v>
      </c>
      <c r="M3317" s="22" t="n">
        <f aca="false">IF(E3317&gt;0,ROUND(E3317*'UCO e Filme'!$A$5,2),0)</f>
        <v>74.76</v>
      </c>
      <c r="N3317" s="22" t="n">
        <f aca="false">IF(I3317&gt;0,ROUND(I3317*'UCO e Filme'!$A$11,2),0)</f>
        <v>0</v>
      </c>
      <c r="O3317" s="22" t="n">
        <f aca="false">ROUND(L3317+M3317+N3317,2)</f>
        <v>76.06</v>
      </c>
      <c r="P3317" s="36"/>
      <c r="Q3317" s="36"/>
    </row>
    <row r="3318" customFormat="false" ht="11.25" hidden="false" customHeight="true" outlineLevel="0" collapsed="false">
      <c r="A3318" s="17" t="n">
        <v>40304906</v>
      </c>
      <c r="B3318" s="17" t="s">
        <v>3330</v>
      </c>
      <c r="C3318" s="37" t="n">
        <v>0.1</v>
      </c>
      <c r="D3318" s="23" t="s">
        <v>133</v>
      </c>
      <c r="E3318" s="19" t="n">
        <v>8.091</v>
      </c>
      <c r="F3318" s="21"/>
      <c r="G3318" s="21"/>
      <c r="H3318" s="21"/>
      <c r="I3318" s="21"/>
      <c r="J3318" s="21"/>
      <c r="K3318" s="22" t="n">
        <f aca="false">INDEX('Porte Honorário'!B:D,MATCH(TabJud!D3318,'Porte Honorário'!A:A,0),2)</f>
        <v>13</v>
      </c>
      <c r="L3318" s="22" t="n">
        <f aca="false">ROUND(C3318*K3318,2)</f>
        <v>1.3</v>
      </c>
      <c r="M3318" s="22" t="n">
        <f aca="false">IF(E3318&gt;0,ROUND(E3318*'UCO e Filme'!$A$5,2),0)</f>
        <v>120.88</v>
      </c>
      <c r="N3318" s="22" t="n">
        <f aca="false">IF(I3318&gt;0,ROUND(I3318*'UCO e Filme'!$A$11,2),0)</f>
        <v>0</v>
      </c>
      <c r="O3318" s="22" t="n">
        <f aca="false">ROUND(L3318+M3318+N3318,2)</f>
        <v>122.18</v>
      </c>
      <c r="P3318" s="36"/>
      <c r="Q3318" s="36"/>
    </row>
    <row r="3319" customFormat="false" ht="11.25" hidden="false" customHeight="true" outlineLevel="0" collapsed="false">
      <c r="A3319" s="17" t="n">
        <v>40304914</v>
      </c>
      <c r="B3319" s="17" t="s">
        <v>3331</v>
      </c>
      <c r="C3319" s="23" t="n">
        <v>0.01</v>
      </c>
      <c r="D3319" s="23" t="s">
        <v>133</v>
      </c>
      <c r="E3319" s="19" t="n">
        <v>0.27</v>
      </c>
      <c r="F3319" s="21"/>
      <c r="G3319" s="21"/>
      <c r="H3319" s="21"/>
      <c r="I3319" s="21"/>
      <c r="J3319" s="21"/>
      <c r="K3319" s="22" t="n">
        <f aca="false">INDEX('Porte Honorário'!B:D,MATCH(TabJud!D3319,'Porte Honorário'!A:A,0),2)</f>
        <v>13</v>
      </c>
      <c r="L3319" s="22" t="n">
        <f aca="false">ROUND(C3319*K3319,2)</f>
        <v>0.13</v>
      </c>
      <c r="M3319" s="22" t="n">
        <f aca="false">IF(E3319&gt;0,ROUND(E3319*'UCO e Filme'!$A$5,2),0)</f>
        <v>4.03</v>
      </c>
      <c r="N3319" s="22" t="n">
        <f aca="false">IF(I3319&gt;0,ROUND(I3319*'UCO e Filme'!$A$11,2),0)</f>
        <v>0</v>
      </c>
      <c r="O3319" s="22" t="n">
        <f aca="false">ROUND(L3319+M3319+N3319,2)</f>
        <v>4.16</v>
      </c>
      <c r="P3319" s="36"/>
      <c r="Q3319" s="36"/>
    </row>
    <row r="3320" customFormat="false" ht="22.5" hidden="false" customHeight="true" outlineLevel="0" collapsed="false">
      <c r="A3320" s="17" t="n">
        <v>40304922</v>
      </c>
      <c r="B3320" s="17" t="s">
        <v>3332</v>
      </c>
      <c r="C3320" s="23" t="n">
        <v>0.01</v>
      </c>
      <c r="D3320" s="23" t="s">
        <v>133</v>
      </c>
      <c r="E3320" s="19" t="n">
        <v>2.484</v>
      </c>
      <c r="F3320" s="21"/>
      <c r="G3320" s="21"/>
      <c r="H3320" s="21"/>
      <c r="I3320" s="21"/>
      <c r="J3320" s="21"/>
      <c r="K3320" s="22" t="n">
        <f aca="false">INDEX('Porte Honorário'!B:D,MATCH(TabJud!D3320,'Porte Honorário'!A:A,0),2)</f>
        <v>13</v>
      </c>
      <c r="L3320" s="22" t="n">
        <f aca="false">ROUND(C3320*K3320,2)</f>
        <v>0.13</v>
      </c>
      <c r="M3320" s="22" t="n">
        <f aca="false">IF(E3320&gt;0,ROUND(E3320*'UCO e Filme'!$A$5,2),0)</f>
        <v>37.11</v>
      </c>
      <c r="N3320" s="22" t="n">
        <f aca="false">IF(I3320&gt;0,ROUND(I3320*'UCO e Filme'!$A$11,2),0)</f>
        <v>0</v>
      </c>
      <c r="O3320" s="22" t="n">
        <f aca="false">ROUND(L3320+M3320+N3320,2)</f>
        <v>37.24</v>
      </c>
      <c r="P3320" s="36"/>
      <c r="Q3320" s="36"/>
    </row>
    <row r="3321" customFormat="false" ht="11.25" hidden="false" customHeight="true" outlineLevel="0" collapsed="false">
      <c r="A3321" s="17" t="n">
        <v>40304930</v>
      </c>
      <c r="B3321" s="17" t="s">
        <v>3333</v>
      </c>
      <c r="C3321" s="23" t="n">
        <v>1</v>
      </c>
      <c r="D3321" s="23" t="s">
        <v>133</v>
      </c>
      <c r="E3321" s="19" t="n">
        <v>8.27</v>
      </c>
      <c r="F3321" s="21"/>
      <c r="G3321" s="21"/>
      <c r="H3321" s="21"/>
      <c r="I3321" s="21"/>
      <c r="J3321" s="21"/>
      <c r="K3321" s="22" t="n">
        <f aca="false">INDEX('Porte Honorário'!B:D,MATCH(TabJud!D3321,'Porte Honorário'!A:A,0),2)</f>
        <v>13</v>
      </c>
      <c r="L3321" s="22" t="n">
        <f aca="false">ROUND(C3321*K3321,2)</f>
        <v>13</v>
      </c>
      <c r="M3321" s="22" t="n">
        <f aca="false">IF(E3321&gt;0,ROUND(E3321*'UCO e Filme'!$A$5,2),0)</f>
        <v>123.55</v>
      </c>
      <c r="N3321" s="22" t="n">
        <f aca="false">IF(I3321&gt;0,ROUND(I3321*'UCO e Filme'!$A$11,2),0)</f>
        <v>0</v>
      </c>
      <c r="O3321" s="22" t="n">
        <f aca="false">ROUND(L3321+M3321+N3321,2)</f>
        <v>136.55</v>
      </c>
      <c r="P3321" s="36"/>
      <c r="Q3321" s="36"/>
    </row>
    <row r="3322" customFormat="false" ht="11.25" hidden="false" customHeight="true" outlineLevel="0" collapsed="false">
      <c r="A3322" s="17" t="n">
        <v>40304949</v>
      </c>
      <c r="B3322" s="17" t="s">
        <v>3334</v>
      </c>
      <c r="C3322" s="23" t="n">
        <v>1</v>
      </c>
      <c r="D3322" s="23" t="s">
        <v>133</v>
      </c>
      <c r="E3322" s="19" t="n">
        <v>8.27</v>
      </c>
      <c r="F3322" s="21"/>
      <c r="G3322" s="21"/>
      <c r="H3322" s="21"/>
      <c r="I3322" s="21"/>
      <c r="J3322" s="21"/>
      <c r="K3322" s="22" t="n">
        <f aca="false">INDEX('Porte Honorário'!B:D,MATCH(TabJud!D3322,'Porte Honorário'!A:A,0),2)</f>
        <v>13</v>
      </c>
      <c r="L3322" s="22" t="n">
        <f aca="false">ROUND(C3322*K3322,2)</f>
        <v>13</v>
      </c>
      <c r="M3322" s="22" t="n">
        <f aca="false">IF(E3322&gt;0,ROUND(E3322*'UCO e Filme'!$A$5,2),0)</f>
        <v>123.55</v>
      </c>
      <c r="N3322" s="22" t="n">
        <f aca="false">IF(I3322&gt;0,ROUND(I3322*'UCO e Filme'!$A$11,2),0)</f>
        <v>0</v>
      </c>
      <c r="O3322" s="22" t="n">
        <f aca="false">ROUND(L3322+M3322+N3322,2)</f>
        <v>136.55</v>
      </c>
      <c r="P3322" s="36"/>
      <c r="Q3322" s="36"/>
    </row>
    <row r="3323" customFormat="false" ht="14.45" hidden="false" customHeight="true" outlineLevel="0" collapsed="false">
      <c r="A3323" s="15" t="s">
        <v>3335</v>
      </c>
      <c r="B3323" s="15"/>
      <c r="C3323" s="15"/>
      <c r="D3323" s="15"/>
      <c r="E3323" s="15"/>
      <c r="F3323" s="15"/>
      <c r="G3323" s="15"/>
      <c r="H3323" s="15"/>
      <c r="I3323" s="15"/>
      <c r="J3323" s="15"/>
      <c r="K3323" s="15"/>
      <c r="L3323" s="15"/>
      <c r="M3323" s="15"/>
      <c r="N3323" s="15"/>
      <c r="O3323" s="15"/>
      <c r="P3323" s="36"/>
      <c r="Q3323" s="36"/>
    </row>
    <row r="3324" customFormat="false" ht="15" hidden="false" customHeight="true" outlineLevel="0" collapsed="false">
      <c r="A3324" s="15" t="s">
        <v>3336</v>
      </c>
      <c r="B3324" s="15"/>
      <c r="C3324" s="15"/>
      <c r="D3324" s="15"/>
      <c r="E3324" s="15"/>
      <c r="F3324" s="15"/>
      <c r="G3324" s="15"/>
      <c r="H3324" s="15"/>
      <c r="I3324" s="15"/>
      <c r="J3324" s="15"/>
      <c r="K3324" s="15"/>
      <c r="L3324" s="15"/>
      <c r="M3324" s="15"/>
      <c r="N3324" s="15"/>
      <c r="O3324" s="15"/>
      <c r="P3324" s="36"/>
      <c r="Q3324" s="36"/>
    </row>
    <row r="3325" customFormat="false" ht="30.75" hidden="false" customHeight="true" outlineLevel="0" collapsed="false">
      <c r="A3325" s="14" t="s">
        <v>3337</v>
      </c>
      <c r="B3325" s="14"/>
      <c r="C3325" s="14"/>
      <c r="D3325" s="14"/>
      <c r="E3325" s="14"/>
      <c r="F3325" s="14"/>
      <c r="G3325" s="14"/>
      <c r="H3325" s="14"/>
      <c r="I3325" s="14"/>
      <c r="J3325" s="14"/>
      <c r="K3325" s="14"/>
      <c r="L3325" s="14"/>
      <c r="M3325" s="14"/>
      <c r="N3325" s="14"/>
      <c r="O3325" s="14"/>
      <c r="P3325" s="36"/>
      <c r="Q3325" s="36"/>
    </row>
    <row r="3326" customFormat="false" ht="27.75" hidden="false" customHeight="true" outlineLevel="0" collapsed="false">
      <c r="A3326" s="17" t="n">
        <v>40305015</v>
      </c>
      <c r="B3326" s="17" t="s">
        <v>3338</v>
      </c>
      <c r="C3326" s="23" t="n">
        <v>0.1</v>
      </c>
      <c r="D3326" s="23" t="s">
        <v>133</v>
      </c>
      <c r="E3326" s="19" t="n">
        <v>5.33</v>
      </c>
      <c r="F3326" s="21"/>
      <c r="G3326" s="21"/>
      <c r="H3326" s="21"/>
      <c r="I3326" s="21"/>
      <c r="J3326" s="21"/>
      <c r="K3326" s="22" t="n">
        <f aca="false">INDEX('Porte Honorário'!B:D,MATCH(TabJud!D3326,'Porte Honorário'!A:A,0),2)</f>
        <v>13</v>
      </c>
      <c r="L3326" s="22" t="n">
        <f aca="false">ROUND(C3326*K3326,2)</f>
        <v>1.3</v>
      </c>
      <c r="M3326" s="22" t="n">
        <f aca="false">IF(E3326&gt;0,ROUND(E3326*'UCO e Filme'!$A$5,2),0)</f>
        <v>79.63</v>
      </c>
      <c r="N3326" s="22" t="n">
        <f aca="false">IF(I3326&gt;0,ROUND(I3326*'UCO e Filme'!$A$11,2),0)</f>
        <v>0</v>
      </c>
      <c r="O3326" s="22" t="n">
        <f aca="false">ROUND(L3326+M3326+N3326,2)</f>
        <v>80.93</v>
      </c>
      <c r="P3326" s="36"/>
      <c r="Q3326" s="36"/>
    </row>
    <row r="3327" customFormat="false" ht="11.25" hidden="false" customHeight="true" outlineLevel="0" collapsed="false">
      <c r="A3327" s="17" t="n">
        <v>40305040</v>
      </c>
      <c r="B3327" s="17" t="s">
        <v>3339</v>
      </c>
      <c r="C3327" s="23" t="n">
        <v>0.04</v>
      </c>
      <c r="D3327" s="23" t="s">
        <v>133</v>
      </c>
      <c r="E3327" s="19" t="n">
        <v>1.67</v>
      </c>
      <c r="F3327" s="21"/>
      <c r="G3327" s="21"/>
      <c r="H3327" s="21"/>
      <c r="I3327" s="21"/>
      <c r="J3327" s="21"/>
      <c r="K3327" s="22" t="n">
        <f aca="false">INDEX('Porte Honorário'!B:D,MATCH(TabJud!D3327,'Porte Honorário'!A:A,0),2)</f>
        <v>13</v>
      </c>
      <c r="L3327" s="22" t="n">
        <f aca="false">ROUND(C3327*K3327,2)</f>
        <v>0.52</v>
      </c>
      <c r="M3327" s="22" t="n">
        <f aca="false">IF(E3327&gt;0,ROUND(E3327*'UCO e Filme'!$A$5,2),0)</f>
        <v>24.95</v>
      </c>
      <c r="N3327" s="22" t="n">
        <f aca="false">IF(I3327&gt;0,ROUND(I3327*'UCO e Filme'!$A$11,2),0)</f>
        <v>0</v>
      </c>
      <c r="O3327" s="22" t="n">
        <f aca="false">ROUND(L3327+M3327+N3327,2)</f>
        <v>25.47</v>
      </c>
      <c r="P3327" s="36"/>
      <c r="Q3327" s="36"/>
    </row>
    <row r="3328" customFormat="false" ht="11.25" hidden="false" customHeight="true" outlineLevel="0" collapsed="false">
      <c r="A3328" s="17" t="n">
        <v>40305058</v>
      </c>
      <c r="B3328" s="17" t="s">
        <v>3340</v>
      </c>
      <c r="C3328" s="23" t="n">
        <v>0.04</v>
      </c>
      <c r="D3328" s="23" t="s">
        <v>133</v>
      </c>
      <c r="E3328" s="19" t="n">
        <v>2.33</v>
      </c>
      <c r="F3328" s="21"/>
      <c r="G3328" s="21"/>
      <c r="H3328" s="21"/>
      <c r="I3328" s="21"/>
      <c r="J3328" s="21"/>
      <c r="K3328" s="22" t="n">
        <f aca="false">INDEX('Porte Honorário'!B:D,MATCH(TabJud!D3328,'Porte Honorário'!A:A,0),2)</f>
        <v>13</v>
      </c>
      <c r="L3328" s="22" t="n">
        <f aca="false">ROUND(C3328*K3328,2)</f>
        <v>0.52</v>
      </c>
      <c r="M3328" s="22" t="n">
        <f aca="false">IF(E3328&gt;0,ROUND(E3328*'UCO e Filme'!$A$5,2),0)</f>
        <v>34.81</v>
      </c>
      <c r="N3328" s="22" t="n">
        <f aca="false">IF(I3328&gt;0,ROUND(I3328*'UCO e Filme'!$A$11,2),0)</f>
        <v>0</v>
      </c>
      <c r="O3328" s="22" t="n">
        <f aca="false">ROUND(L3328+M3328+N3328,2)</f>
        <v>35.33</v>
      </c>
      <c r="P3328" s="36"/>
      <c r="Q3328" s="36"/>
    </row>
    <row r="3329" customFormat="false" ht="11.25" hidden="false" customHeight="true" outlineLevel="0" collapsed="false">
      <c r="A3329" s="17" t="n">
        <v>40305066</v>
      </c>
      <c r="B3329" s="17" t="s">
        <v>3341</v>
      </c>
      <c r="C3329" s="23" t="n">
        <v>0.04</v>
      </c>
      <c r="D3329" s="23" t="s">
        <v>133</v>
      </c>
      <c r="E3329" s="19" t="n">
        <v>2.33</v>
      </c>
      <c r="F3329" s="21"/>
      <c r="G3329" s="21"/>
      <c r="H3329" s="21"/>
      <c r="I3329" s="21"/>
      <c r="J3329" s="21"/>
      <c r="K3329" s="22" t="n">
        <f aca="false">INDEX('Porte Honorário'!B:D,MATCH(TabJud!D3329,'Porte Honorário'!A:A,0),2)</f>
        <v>13</v>
      </c>
      <c r="L3329" s="22" t="n">
        <f aca="false">ROUND(C3329*K3329,2)</f>
        <v>0.52</v>
      </c>
      <c r="M3329" s="22" t="n">
        <f aca="false">IF(E3329&gt;0,ROUND(E3329*'UCO e Filme'!$A$5,2),0)</f>
        <v>34.81</v>
      </c>
      <c r="N3329" s="22" t="n">
        <f aca="false">IF(I3329&gt;0,ROUND(I3329*'UCO e Filme'!$A$11,2),0)</f>
        <v>0</v>
      </c>
      <c r="O3329" s="22" t="n">
        <f aca="false">ROUND(L3329+M3329+N3329,2)</f>
        <v>35.33</v>
      </c>
      <c r="P3329" s="36"/>
      <c r="Q3329" s="36"/>
    </row>
    <row r="3330" customFormat="false" ht="11.25" hidden="false" customHeight="true" outlineLevel="0" collapsed="false">
      <c r="A3330" s="17" t="n">
        <v>40305074</v>
      </c>
      <c r="B3330" s="17" t="s">
        <v>3342</v>
      </c>
      <c r="C3330" s="23" t="n">
        <v>0.04</v>
      </c>
      <c r="D3330" s="23" t="s">
        <v>133</v>
      </c>
      <c r="E3330" s="19" t="n">
        <v>1.67</v>
      </c>
      <c r="F3330" s="21"/>
      <c r="G3330" s="21"/>
      <c r="H3330" s="21"/>
      <c r="I3330" s="21"/>
      <c r="J3330" s="21"/>
      <c r="K3330" s="22" t="n">
        <f aca="false">INDEX('Porte Honorário'!B:D,MATCH(TabJud!D3330,'Porte Honorário'!A:A,0),2)</f>
        <v>13</v>
      </c>
      <c r="L3330" s="22" t="n">
        <f aca="false">ROUND(C3330*K3330,2)</f>
        <v>0.52</v>
      </c>
      <c r="M3330" s="22" t="n">
        <f aca="false">IF(E3330&gt;0,ROUND(E3330*'UCO e Filme'!$A$5,2),0)</f>
        <v>24.95</v>
      </c>
      <c r="N3330" s="22" t="n">
        <f aca="false">IF(I3330&gt;0,ROUND(I3330*'UCO e Filme'!$A$11,2),0)</f>
        <v>0</v>
      </c>
      <c r="O3330" s="22" t="n">
        <f aca="false">ROUND(L3330+M3330+N3330,2)</f>
        <v>25.47</v>
      </c>
      <c r="P3330" s="36"/>
      <c r="Q3330" s="36"/>
    </row>
    <row r="3331" customFormat="false" ht="11.25" hidden="false" customHeight="true" outlineLevel="0" collapsed="false">
      <c r="A3331" s="17" t="n">
        <v>40305082</v>
      </c>
      <c r="B3331" s="17" t="s">
        <v>3343</v>
      </c>
      <c r="C3331" s="23" t="n">
        <v>0.04</v>
      </c>
      <c r="D3331" s="23" t="s">
        <v>133</v>
      </c>
      <c r="E3331" s="19" t="n">
        <v>1.67</v>
      </c>
      <c r="F3331" s="21"/>
      <c r="G3331" s="21"/>
      <c r="H3331" s="21"/>
      <c r="I3331" s="21"/>
      <c r="J3331" s="21"/>
      <c r="K3331" s="22" t="n">
        <f aca="false">INDEX('Porte Honorário'!B:D,MATCH(TabJud!D3331,'Porte Honorário'!A:A,0),2)</f>
        <v>13</v>
      </c>
      <c r="L3331" s="22" t="n">
        <f aca="false">ROUND(C3331*K3331,2)</f>
        <v>0.52</v>
      </c>
      <c r="M3331" s="22" t="n">
        <f aca="false">IF(E3331&gt;0,ROUND(E3331*'UCO e Filme'!$A$5,2),0)</f>
        <v>24.95</v>
      </c>
      <c r="N3331" s="22" t="n">
        <f aca="false">IF(I3331&gt;0,ROUND(I3331*'UCO e Filme'!$A$11,2),0)</f>
        <v>0</v>
      </c>
      <c r="O3331" s="22" t="n">
        <f aca="false">ROUND(L3331+M3331+N3331,2)</f>
        <v>25.47</v>
      </c>
      <c r="P3331" s="36"/>
      <c r="Q3331" s="36"/>
    </row>
    <row r="3332" customFormat="false" ht="11.25" hidden="false" customHeight="true" outlineLevel="0" collapsed="false">
      <c r="A3332" s="17" t="n">
        <v>40305090</v>
      </c>
      <c r="B3332" s="17" t="s">
        <v>3344</v>
      </c>
      <c r="C3332" s="23" t="n">
        <v>0.1</v>
      </c>
      <c r="D3332" s="23" t="s">
        <v>133</v>
      </c>
      <c r="E3332" s="19" t="n">
        <v>10.99</v>
      </c>
      <c r="F3332" s="21"/>
      <c r="G3332" s="21"/>
      <c r="H3332" s="21"/>
      <c r="I3332" s="21"/>
      <c r="J3332" s="21"/>
      <c r="K3332" s="22" t="n">
        <f aca="false">INDEX('Porte Honorário'!B:D,MATCH(TabJud!D3332,'Porte Honorário'!A:A,0),2)</f>
        <v>13</v>
      </c>
      <c r="L3332" s="22" t="n">
        <f aca="false">ROUND(C3332*K3332,2)</f>
        <v>1.3</v>
      </c>
      <c r="M3332" s="22" t="n">
        <f aca="false">IF(E3332&gt;0,ROUND(E3332*'UCO e Filme'!$A$5,2),0)</f>
        <v>164.19</v>
      </c>
      <c r="N3332" s="22" t="n">
        <f aca="false">IF(I3332&gt;0,ROUND(I3332*'UCO e Filme'!$A$11,2),0)</f>
        <v>0</v>
      </c>
      <c r="O3332" s="22" t="n">
        <f aca="false">ROUND(L3332+M3332+N3332,2)</f>
        <v>165.49</v>
      </c>
      <c r="P3332" s="36"/>
      <c r="Q3332" s="36"/>
    </row>
    <row r="3333" customFormat="false" ht="11.25" hidden="false" customHeight="true" outlineLevel="0" collapsed="false">
      <c r="A3333" s="17" t="n">
        <v>40305112</v>
      </c>
      <c r="B3333" s="17" t="s">
        <v>3345</v>
      </c>
      <c r="C3333" s="23" t="n">
        <v>0.04</v>
      </c>
      <c r="D3333" s="23" t="s">
        <v>133</v>
      </c>
      <c r="E3333" s="19" t="n">
        <v>2.33</v>
      </c>
      <c r="F3333" s="21"/>
      <c r="G3333" s="21"/>
      <c r="H3333" s="21"/>
      <c r="I3333" s="21"/>
      <c r="J3333" s="21"/>
      <c r="K3333" s="22" t="n">
        <f aca="false">INDEX('Porte Honorário'!B:D,MATCH(TabJud!D3333,'Porte Honorário'!A:A,0),2)</f>
        <v>13</v>
      </c>
      <c r="L3333" s="22" t="n">
        <f aca="false">ROUND(C3333*K3333,2)</f>
        <v>0.52</v>
      </c>
      <c r="M3333" s="22" t="n">
        <f aca="false">IF(E3333&gt;0,ROUND(E3333*'UCO e Filme'!$A$5,2),0)</f>
        <v>34.81</v>
      </c>
      <c r="N3333" s="22" t="n">
        <f aca="false">IF(I3333&gt;0,ROUND(I3333*'UCO e Filme'!$A$11,2),0)</f>
        <v>0</v>
      </c>
      <c r="O3333" s="22" t="n">
        <f aca="false">ROUND(L3333+M3333+N3333,2)</f>
        <v>35.33</v>
      </c>
      <c r="P3333" s="36"/>
      <c r="Q3333" s="36"/>
    </row>
    <row r="3334" customFormat="false" ht="11.25" hidden="false" customHeight="true" outlineLevel="0" collapsed="false">
      <c r="A3334" s="17" t="n">
        <v>40305120</v>
      </c>
      <c r="B3334" s="17" t="s">
        <v>3346</v>
      </c>
      <c r="C3334" s="23" t="n">
        <v>0.04</v>
      </c>
      <c r="D3334" s="23" t="s">
        <v>133</v>
      </c>
      <c r="E3334" s="19" t="n">
        <v>2.33</v>
      </c>
      <c r="F3334" s="21"/>
      <c r="G3334" s="21"/>
      <c r="H3334" s="21"/>
      <c r="I3334" s="21"/>
      <c r="J3334" s="21"/>
      <c r="K3334" s="22" t="n">
        <f aca="false">INDEX('Porte Honorário'!B:D,MATCH(TabJud!D3334,'Porte Honorário'!A:A,0),2)</f>
        <v>13</v>
      </c>
      <c r="L3334" s="22" t="n">
        <f aca="false">ROUND(C3334*K3334,2)</f>
        <v>0.52</v>
      </c>
      <c r="M3334" s="22" t="n">
        <f aca="false">IF(E3334&gt;0,ROUND(E3334*'UCO e Filme'!$A$5,2),0)</f>
        <v>34.81</v>
      </c>
      <c r="N3334" s="22" t="n">
        <f aca="false">IF(I3334&gt;0,ROUND(I3334*'UCO e Filme'!$A$11,2),0)</f>
        <v>0</v>
      </c>
      <c r="O3334" s="22" t="n">
        <f aca="false">ROUND(L3334+M3334+N3334,2)</f>
        <v>35.33</v>
      </c>
      <c r="P3334" s="36"/>
      <c r="Q3334" s="36"/>
    </row>
    <row r="3335" customFormat="false" ht="11.25" hidden="false" customHeight="true" outlineLevel="0" collapsed="false">
      <c r="A3335" s="17" t="n">
        <v>40305163</v>
      </c>
      <c r="B3335" s="17" t="s">
        <v>3347</v>
      </c>
      <c r="C3335" s="37" t="n">
        <v>0.1</v>
      </c>
      <c r="D3335" s="23" t="s">
        <v>133</v>
      </c>
      <c r="E3335" s="19" t="n">
        <v>2.33</v>
      </c>
      <c r="F3335" s="21"/>
      <c r="G3335" s="21"/>
      <c r="H3335" s="21"/>
      <c r="I3335" s="21"/>
      <c r="J3335" s="21"/>
      <c r="K3335" s="22" t="n">
        <f aca="false">INDEX('Porte Honorário'!B:D,MATCH(TabJud!D3335,'Porte Honorário'!A:A,0),2)</f>
        <v>13</v>
      </c>
      <c r="L3335" s="22" t="n">
        <f aca="false">ROUND(C3335*K3335,2)</f>
        <v>1.3</v>
      </c>
      <c r="M3335" s="22" t="n">
        <f aca="false">IF(E3335&gt;0,ROUND(E3335*'UCO e Filme'!$A$5,2),0)</f>
        <v>34.81</v>
      </c>
      <c r="N3335" s="22" t="n">
        <f aca="false">IF(I3335&gt;0,ROUND(I3335*'UCO e Filme'!$A$11,2),0)</f>
        <v>0</v>
      </c>
      <c r="O3335" s="22" t="n">
        <f aca="false">ROUND(L3335+M3335+N3335,2)</f>
        <v>36.11</v>
      </c>
      <c r="P3335" s="36"/>
      <c r="Q3335" s="36"/>
    </row>
    <row r="3336" customFormat="false" ht="11.25" hidden="false" customHeight="true" outlineLevel="0" collapsed="false">
      <c r="A3336" s="17" t="n">
        <v>40305210</v>
      </c>
      <c r="B3336" s="17" t="s">
        <v>3348</v>
      </c>
      <c r="C3336" s="23" t="n">
        <v>0.01</v>
      </c>
      <c r="D3336" s="23" t="s">
        <v>133</v>
      </c>
      <c r="E3336" s="19" t="n">
        <v>2.33</v>
      </c>
      <c r="F3336" s="21"/>
      <c r="G3336" s="21"/>
      <c r="H3336" s="21"/>
      <c r="I3336" s="21"/>
      <c r="J3336" s="21"/>
      <c r="K3336" s="22" t="n">
        <f aca="false">INDEX('Porte Honorário'!B:D,MATCH(TabJud!D3336,'Porte Honorário'!A:A,0),2)</f>
        <v>13</v>
      </c>
      <c r="L3336" s="22" t="n">
        <f aca="false">ROUND(C3336*K3336,2)</f>
        <v>0.13</v>
      </c>
      <c r="M3336" s="22" t="n">
        <f aca="false">IF(E3336&gt;0,ROUND(E3336*'UCO e Filme'!$A$5,2),0)</f>
        <v>34.81</v>
      </c>
      <c r="N3336" s="22" t="n">
        <f aca="false">IF(I3336&gt;0,ROUND(I3336*'UCO e Filme'!$A$11,2),0)</f>
        <v>0</v>
      </c>
      <c r="O3336" s="22" t="n">
        <f aca="false">ROUND(L3336+M3336+N3336,2)</f>
        <v>34.94</v>
      </c>
      <c r="P3336" s="36"/>
      <c r="Q3336" s="36"/>
    </row>
    <row r="3337" customFormat="false" ht="11.25" hidden="false" customHeight="true" outlineLevel="0" collapsed="false">
      <c r="A3337" s="17" t="n">
        <v>40305228</v>
      </c>
      <c r="B3337" s="17" t="s">
        <v>3349</v>
      </c>
      <c r="C3337" s="23" t="n">
        <v>1</v>
      </c>
      <c r="D3337" s="23" t="s">
        <v>133</v>
      </c>
      <c r="E3337" s="19" t="n">
        <v>2.33</v>
      </c>
      <c r="F3337" s="21"/>
      <c r="G3337" s="21"/>
      <c r="H3337" s="21"/>
      <c r="I3337" s="21"/>
      <c r="J3337" s="21"/>
      <c r="K3337" s="22" t="n">
        <f aca="false">INDEX('Porte Honorário'!B:D,MATCH(TabJud!D3337,'Porte Honorário'!A:A,0),2)</f>
        <v>13</v>
      </c>
      <c r="L3337" s="22" t="n">
        <f aca="false">ROUND(C3337*K3337,2)</f>
        <v>13</v>
      </c>
      <c r="M3337" s="22" t="n">
        <f aca="false">IF(E3337&gt;0,ROUND(E3337*'UCO e Filme'!$A$5,2),0)</f>
        <v>34.81</v>
      </c>
      <c r="N3337" s="22" t="n">
        <f aca="false">IF(I3337&gt;0,ROUND(I3337*'UCO e Filme'!$A$11,2),0)</f>
        <v>0</v>
      </c>
      <c r="O3337" s="22" t="n">
        <f aca="false">ROUND(L3337+M3337+N3337,2)</f>
        <v>47.81</v>
      </c>
      <c r="P3337" s="36"/>
      <c r="Q3337" s="36"/>
    </row>
    <row r="3338" customFormat="false" ht="11.25" hidden="false" customHeight="true" outlineLevel="0" collapsed="false">
      <c r="A3338" s="17" t="n">
        <v>40305236</v>
      </c>
      <c r="B3338" s="17" t="s">
        <v>3350</v>
      </c>
      <c r="C3338" s="23" t="n">
        <v>1</v>
      </c>
      <c r="D3338" s="23" t="s">
        <v>133</v>
      </c>
      <c r="E3338" s="19" t="n">
        <v>10.99</v>
      </c>
      <c r="F3338" s="21"/>
      <c r="G3338" s="21"/>
      <c r="H3338" s="21"/>
      <c r="I3338" s="21"/>
      <c r="J3338" s="21"/>
      <c r="K3338" s="22" t="n">
        <f aca="false">INDEX('Porte Honorário'!B:D,MATCH(TabJud!D3338,'Porte Honorário'!A:A,0),2)</f>
        <v>13</v>
      </c>
      <c r="L3338" s="22" t="n">
        <f aca="false">ROUND(C3338*K3338,2)</f>
        <v>13</v>
      </c>
      <c r="M3338" s="22" t="n">
        <f aca="false">IF(E3338&gt;0,ROUND(E3338*'UCO e Filme'!$A$5,2),0)</f>
        <v>164.19</v>
      </c>
      <c r="N3338" s="22" t="n">
        <f aca="false">IF(I3338&gt;0,ROUND(I3338*'UCO e Filme'!$A$11,2),0)</f>
        <v>0</v>
      </c>
      <c r="O3338" s="22" t="n">
        <f aca="false">ROUND(L3338+M3338+N3338,2)</f>
        <v>177.19</v>
      </c>
      <c r="P3338" s="36"/>
      <c r="Q3338" s="36"/>
    </row>
    <row r="3339" customFormat="false" ht="11.25" hidden="false" customHeight="true" outlineLevel="0" collapsed="false">
      <c r="A3339" s="17" t="n">
        <v>40305279</v>
      </c>
      <c r="B3339" s="17" t="s">
        <v>3351</v>
      </c>
      <c r="C3339" s="37" t="n">
        <v>0.5</v>
      </c>
      <c r="D3339" s="23" t="s">
        <v>133</v>
      </c>
      <c r="E3339" s="19" t="n">
        <v>18.71</v>
      </c>
      <c r="F3339" s="21"/>
      <c r="G3339" s="21"/>
      <c r="H3339" s="21"/>
      <c r="I3339" s="21"/>
      <c r="J3339" s="21"/>
      <c r="K3339" s="22" t="n">
        <f aca="false">INDEX('Porte Honorário'!B:D,MATCH(TabJud!D3339,'Porte Honorário'!A:A,0),2)</f>
        <v>13</v>
      </c>
      <c r="L3339" s="22" t="n">
        <f aca="false">ROUND(C3339*K3339,2)</f>
        <v>6.5</v>
      </c>
      <c r="M3339" s="22" t="n">
        <f aca="false">IF(E3339&gt;0,ROUND(E3339*'UCO e Filme'!$A$5,2),0)</f>
        <v>279.53</v>
      </c>
      <c r="N3339" s="22" t="n">
        <f aca="false">IF(I3339&gt;0,ROUND(I3339*'UCO e Filme'!$A$11,2),0)</f>
        <v>0</v>
      </c>
      <c r="O3339" s="22" t="n">
        <f aca="false">ROUND(L3339+M3339+N3339,2)</f>
        <v>286.03</v>
      </c>
      <c r="P3339" s="36"/>
      <c r="Q3339" s="36"/>
    </row>
    <row r="3340" customFormat="false" ht="11.25" hidden="false" customHeight="true" outlineLevel="0" collapsed="false">
      <c r="A3340" s="17" t="n">
        <v>40305287</v>
      </c>
      <c r="B3340" s="17" t="s">
        <v>3352</v>
      </c>
      <c r="C3340" s="23" t="n">
        <v>1</v>
      </c>
      <c r="D3340" s="23" t="s">
        <v>133</v>
      </c>
      <c r="E3340" s="19" t="n">
        <v>5.33</v>
      </c>
      <c r="F3340" s="21"/>
      <c r="G3340" s="21"/>
      <c r="H3340" s="21"/>
      <c r="I3340" s="21"/>
      <c r="J3340" s="21"/>
      <c r="K3340" s="22" t="n">
        <f aca="false">INDEX('Porte Honorário'!B:D,MATCH(TabJud!D3340,'Porte Honorário'!A:A,0),2)</f>
        <v>13</v>
      </c>
      <c r="L3340" s="22" t="n">
        <f aca="false">ROUND(C3340*K3340,2)</f>
        <v>13</v>
      </c>
      <c r="M3340" s="22" t="n">
        <f aca="false">IF(E3340&gt;0,ROUND(E3340*'UCO e Filme'!$A$5,2),0)</f>
        <v>79.63</v>
      </c>
      <c r="N3340" s="22" t="n">
        <f aca="false">IF(I3340&gt;0,ROUND(I3340*'UCO e Filme'!$A$11,2),0)</f>
        <v>0</v>
      </c>
      <c r="O3340" s="22" t="n">
        <f aca="false">ROUND(L3340+M3340+N3340,2)</f>
        <v>92.63</v>
      </c>
      <c r="P3340" s="36"/>
      <c r="Q3340" s="36"/>
    </row>
    <row r="3341" customFormat="false" ht="11.25" hidden="false" customHeight="true" outlineLevel="0" collapsed="false">
      <c r="A3341" s="17" t="n">
        <v>40305295</v>
      </c>
      <c r="B3341" s="17" t="s">
        <v>3353</v>
      </c>
      <c r="C3341" s="37" t="n">
        <v>0.1</v>
      </c>
      <c r="D3341" s="23" t="s">
        <v>133</v>
      </c>
      <c r="E3341" s="19" t="n">
        <v>5.33</v>
      </c>
      <c r="F3341" s="21"/>
      <c r="G3341" s="21"/>
      <c r="H3341" s="21"/>
      <c r="I3341" s="21"/>
      <c r="J3341" s="21"/>
      <c r="K3341" s="22" t="n">
        <f aca="false">INDEX('Porte Honorário'!B:D,MATCH(TabJud!D3341,'Porte Honorário'!A:A,0),2)</f>
        <v>13</v>
      </c>
      <c r="L3341" s="22" t="n">
        <f aca="false">ROUND(C3341*K3341,2)</f>
        <v>1.3</v>
      </c>
      <c r="M3341" s="22" t="n">
        <f aca="false">IF(E3341&gt;0,ROUND(E3341*'UCO e Filme'!$A$5,2),0)</f>
        <v>79.63</v>
      </c>
      <c r="N3341" s="22" t="n">
        <f aca="false">IF(I3341&gt;0,ROUND(I3341*'UCO e Filme'!$A$11,2),0)</f>
        <v>0</v>
      </c>
      <c r="O3341" s="22" t="n">
        <f aca="false">ROUND(L3341+M3341+N3341,2)</f>
        <v>80.93</v>
      </c>
      <c r="P3341" s="36"/>
      <c r="Q3341" s="36"/>
    </row>
    <row r="3342" customFormat="false" ht="11.25" hidden="false" customHeight="true" outlineLevel="0" collapsed="false">
      <c r="A3342" s="17" t="n">
        <v>40305341</v>
      </c>
      <c r="B3342" s="17" t="s">
        <v>3354</v>
      </c>
      <c r="C3342" s="23" t="n">
        <v>0.25</v>
      </c>
      <c r="D3342" s="23" t="s">
        <v>133</v>
      </c>
      <c r="E3342" s="19" t="n">
        <v>6.66</v>
      </c>
      <c r="F3342" s="21"/>
      <c r="G3342" s="21"/>
      <c r="H3342" s="21"/>
      <c r="I3342" s="21"/>
      <c r="J3342" s="21"/>
      <c r="K3342" s="22" t="n">
        <f aca="false">INDEX('Porte Honorário'!B:D,MATCH(TabJud!D3342,'Porte Honorário'!A:A,0),2)</f>
        <v>13</v>
      </c>
      <c r="L3342" s="22" t="n">
        <f aca="false">ROUND(C3342*K3342,2)</f>
        <v>3.25</v>
      </c>
      <c r="M3342" s="22" t="n">
        <f aca="false">IF(E3342&gt;0,ROUND(E3342*'UCO e Filme'!$A$5,2),0)</f>
        <v>99.5</v>
      </c>
      <c r="N3342" s="22" t="n">
        <f aca="false">IF(I3342&gt;0,ROUND(I3342*'UCO e Filme'!$A$11,2),0)</f>
        <v>0</v>
      </c>
      <c r="O3342" s="22" t="n">
        <f aca="false">ROUND(L3342+M3342+N3342,2)</f>
        <v>102.75</v>
      </c>
      <c r="P3342" s="36"/>
      <c r="Q3342" s="36"/>
    </row>
    <row r="3343" customFormat="false" ht="11.25" hidden="false" customHeight="true" outlineLevel="0" collapsed="false">
      <c r="A3343" s="17" t="n">
        <v>40305368</v>
      </c>
      <c r="B3343" s="17" t="s">
        <v>3355</v>
      </c>
      <c r="C3343" s="37" t="n">
        <v>0.1</v>
      </c>
      <c r="D3343" s="23" t="s">
        <v>133</v>
      </c>
      <c r="E3343" s="19" t="n">
        <v>4</v>
      </c>
      <c r="F3343" s="21"/>
      <c r="G3343" s="21"/>
      <c r="H3343" s="21"/>
      <c r="I3343" s="21"/>
      <c r="J3343" s="21"/>
      <c r="K3343" s="22" t="n">
        <f aca="false">INDEX('Porte Honorário'!B:D,MATCH(TabJud!D3343,'Porte Honorário'!A:A,0),2)</f>
        <v>13</v>
      </c>
      <c r="L3343" s="22" t="n">
        <f aca="false">ROUND(C3343*K3343,2)</f>
        <v>1.3</v>
      </c>
      <c r="M3343" s="22" t="n">
        <f aca="false">IF(E3343&gt;0,ROUND(E3343*'UCO e Filme'!$A$5,2),0)</f>
        <v>59.76</v>
      </c>
      <c r="N3343" s="22" t="n">
        <f aca="false">IF(I3343&gt;0,ROUND(I3343*'UCO e Filme'!$A$11,2),0)</f>
        <v>0</v>
      </c>
      <c r="O3343" s="22" t="n">
        <f aca="false">ROUND(L3343+M3343+N3343,2)</f>
        <v>61.06</v>
      </c>
      <c r="P3343" s="36"/>
      <c r="Q3343" s="36"/>
    </row>
    <row r="3344" customFormat="false" ht="11.25" hidden="false" customHeight="true" outlineLevel="0" collapsed="false">
      <c r="A3344" s="17" t="n">
        <v>40305384</v>
      </c>
      <c r="B3344" s="17" t="s">
        <v>3356</v>
      </c>
      <c r="C3344" s="37" t="n">
        <v>0.1</v>
      </c>
      <c r="D3344" s="23" t="s">
        <v>133</v>
      </c>
      <c r="E3344" s="19" t="n">
        <v>4</v>
      </c>
      <c r="F3344" s="21"/>
      <c r="G3344" s="21"/>
      <c r="H3344" s="21"/>
      <c r="I3344" s="21"/>
      <c r="J3344" s="21"/>
      <c r="K3344" s="22" t="n">
        <f aca="false">INDEX('Porte Honorário'!B:D,MATCH(TabJud!D3344,'Porte Honorário'!A:A,0),2)</f>
        <v>13</v>
      </c>
      <c r="L3344" s="22" t="n">
        <f aca="false">ROUND(C3344*K3344,2)</f>
        <v>1.3</v>
      </c>
      <c r="M3344" s="22" t="n">
        <f aca="false">IF(E3344&gt;0,ROUND(E3344*'UCO e Filme'!$A$5,2),0)</f>
        <v>59.76</v>
      </c>
      <c r="N3344" s="22" t="n">
        <f aca="false">IF(I3344&gt;0,ROUND(I3344*'UCO e Filme'!$A$11,2),0)</f>
        <v>0</v>
      </c>
      <c r="O3344" s="22" t="n">
        <f aca="false">ROUND(L3344+M3344+N3344,2)</f>
        <v>61.06</v>
      </c>
      <c r="P3344" s="36"/>
      <c r="Q3344" s="36"/>
    </row>
    <row r="3345" customFormat="false" ht="11.25" hidden="false" customHeight="true" outlineLevel="0" collapsed="false">
      <c r="A3345" s="17" t="n">
        <v>40305406</v>
      </c>
      <c r="B3345" s="17" t="s">
        <v>3357</v>
      </c>
      <c r="C3345" s="23" t="n">
        <v>0.1</v>
      </c>
      <c r="D3345" s="23" t="s">
        <v>133</v>
      </c>
      <c r="E3345" s="19" t="n">
        <v>5.33</v>
      </c>
      <c r="F3345" s="21"/>
      <c r="G3345" s="21"/>
      <c r="H3345" s="21"/>
      <c r="I3345" s="21"/>
      <c r="J3345" s="21"/>
      <c r="K3345" s="22" t="n">
        <f aca="false">INDEX('Porte Honorário'!B:D,MATCH(TabJud!D3345,'Porte Honorário'!A:A,0),2)</f>
        <v>13</v>
      </c>
      <c r="L3345" s="22" t="n">
        <f aca="false">ROUND(C3345*K3345,2)</f>
        <v>1.3</v>
      </c>
      <c r="M3345" s="22" t="n">
        <f aca="false">IF(E3345&gt;0,ROUND(E3345*'UCO e Filme'!$A$5,2),0)</f>
        <v>79.63</v>
      </c>
      <c r="N3345" s="22" t="n">
        <f aca="false">IF(I3345&gt;0,ROUND(I3345*'UCO e Filme'!$A$11,2),0)</f>
        <v>0</v>
      </c>
      <c r="O3345" s="22" t="n">
        <f aca="false">ROUND(L3345+M3345+N3345,2)</f>
        <v>80.93</v>
      </c>
      <c r="P3345" s="36"/>
      <c r="Q3345" s="36"/>
    </row>
    <row r="3346" customFormat="false" ht="11.25" hidden="false" customHeight="true" outlineLevel="0" collapsed="false">
      <c r="A3346" s="17" t="n">
        <v>40305422</v>
      </c>
      <c r="B3346" s="17" t="s">
        <v>3358</v>
      </c>
      <c r="C3346" s="23" t="n">
        <v>0.1</v>
      </c>
      <c r="D3346" s="23" t="s">
        <v>133</v>
      </c>
      <c r="E3346" s="19" t="n">
        <v>5.33</v>
      </c>
      <c r="F3346" s="21"/>
      <c r="G3346" s="21"/>
      <c r="H3346" s="21"/>
      <c r="I3346" s="21"/>
      <c r="J3346" s="21"/>
      <c r="K3346" s="22" t="n">
        <f aca="false">INDEX('Porte Honorário'!B:D,MATCH(TabJud!D3346,'Porte Honorário'!A:A,0),2)</f>
        <v>13</v>
      </c>
      <c r="L3346" s="22" t="n">
        <f aca="false">ROUND(C3346*K3346,2)</f>
        <v>1.3</v>
      </c>
      <c r="M3346" s="22" t="n">
        <f aca="false">IF(E3346&gt;0,ROUND(E3346*'UCO e Filme'!$A$5,2),0)</f>
        <v>79.63</v>
      </c>
      <c r="N3346" s="22" t="n">
        <f aca="false">IF(I3346&gt;0,ROUND(I3346*'UCO e Filme'!$A$11,2),0)</f>
        <v>0</v>
      </c>
      <c r="O3346" s="22" t="n">
        <f aca="false">ROUND(L3346+M3346+N3346,2)</f>
        <v>80.93</v>
      </c>
      <c r="P3346" s="36"/>
      <c r="Q3346" s="36"/>
    </row>
    <row r="3347" customFormat="false" ht="11.25" hidden="false" customHeight="true" outlineLevel="0" collapsed="false">
      <c r="A3347" s="17" t="n">
        <v>40305449</v>
      </c>
      <c r="B3347" s="17" t="s">
        <v>3359</v>
      </c>
      <c r="C3347" s="23" t="n">
        <v>0.25</v>
      </c>
      <c r="D3347" s="23" t="s">
        <v>133</v>
      </c>
      <c r="E3347" s="19" t="n">
        <v>6.66</v>
      </c>
      <c r="F3347" s="21"/>
      <c r="G3347" s="21"/>
      <c r="H3347" s="21"/>
      <c r="I3347" s="21"/>
      <c r="J3347" s="21"/>
      <c r="K3347" s="22" t="n">
        <f aca="false">INDEX('Porte Honorário'!B:D,MATCH(TabJud!D3347,'Porte Honorário'!A:A,0),2)</f>
        <v>13</v>
      </c>
      <c r="L3347" s="22" t="n">
        <f aca="false">ROUND(C3347*K3347,2)</f>
        <v>3.25</v>
      </c>
      <c r="M3347" s="22" t="n">
        <f aca="false">IF(E3347&gt;0,ROUND(E3347*'UCO e Filme'!$A$5,2),0)</f>
        <v>99.5</v>
      </c>
      <c r="N3347" s="22" t="n">
        <f aca="false">IF(I3347&gt;0,ROUND(I3347*'UCO e Filme'!$A$11,2),0)</f>
        <v>0</v>
      </c>
      <c r="O3347" s="22" t="n">
        <f aca="false">ROUND(L3347+M3347+N3347,2)</f>
        <v>102.75</v>
      </c>
      <c r="P3347" s="36"/>
      <c r="Q3347" s="36"/>
    </row>
    <row r="3348" customFormat="false" ht="11.25" hidden="false" customHeight="true" outlineLevel="0" collapsed="false">
      <c r="A3348" s="17" t="n">
        <v>40305465</v>
      </c>
      <c r="B3348" s="17" t="s">
        <v>3360</v>
      </c>
      <c r="C3348" s="23" t="n">
        <v>0.25</v>
      </c>
      <c r="D3348" s="23" t="s">
        <v>133</v>
      </c>
      <c r="E3348" s="19" t="n">
        <v>6.66</v>
      </c>
      <c r="F3348" s="21"/>
      <c r="G3348" s="21"/>
      <c r="H3348" s="21"/>
      <c r="I3348" s="21"/>
      <c r="J3348" s="21"/>
      <c r="K3348" s="22" t="n">
        <f aca="false">INDEX('Porte Honorário'!B:D,MATCH(TabJud!D3348,'Porte Honorário'!A:A,0),2)</f>
        <v>13</v>
      </c>
      <c r="L3348" s="22" t="n">
        <f aca="false">ROUND(C3348*K3348,2)</f>
        <v>3.25</v>
      </c>
      <c r="M3348" s="22" t="n">
        <f aca="false">IF(E3348&gt;0,ROUND(E3348*'UCO e Filme'!$A$5,2),0)</f>
        <v>99.5</v>
      </c>
      <c r="N3348" s="22" t="n">
        <f aca="false">IF(I3348&gt;0,ROUND(I3348*'UCO e Filme'!$A$11,2),0)</f>
        <v>0</v>
      </c>
      <c r="O3348" s="22" t="n">
        <f aca="false">ROUND(L3348+M3348+N3348,2)</f>
        <v>102.75</v>
      </c>
      <c r="P3348" s="36"/>
      <c r="Q3348" s="36"/>
    </row>
    <row r="3349" customFormat="false" ht="11.25" hidden="false" customHeight="true" outlineLevel="0" collapsed="false">
      <c r="A3349" s="17" t="n">
        <v>40305490</v>
      </c>
      <c r="B3349" s="17" t="s">
        <v>3361</v>
      </c>
      <c r="C3349" s="23" t="n">
        <v>1</v>
      </c>
      <c r="D3349" s="23" t="s">
        <v>133</v>
      </c>
      <c r="E3349" s="19" t="n">
        <v>5.33</v>
      </c>
      <c r="F3349" s="21"/>
      <c r="G3349" s="21"/>
      <c r="H3349" s="21"/>
      <c r="I3349" s="21"/>
      <c r="J3349" s="21"/>
      <c r="K3349" s="22" t="n">
        <f aca="false">INDEX('Porte Honorário'!B:D,MATCH(TabJud!D3349,'Porte Honorário'!A:A,0),2)</f>
        <v>13</v>
      </c>
      <c r="L3349" s="22" t="n">
        <f aca="false">ROUND(C3349*K3349,2)</f>
        <v>13</v>
      </c>
      <c r="M3349" s="22" t="n">
        <f aca="false">IF(E3349&gt;0,ROUND(E3349*'UCO e Filme'!$A$5,2),0)</f>
        <v>79.63</v>
      </c>
      <c r="N3349" s="22" t="n">
        <f aca="false">IF(I3349&gt;0,ROUND(I3349*'UCO e Filme'!$A$11,2),0)</f>
        <v>0</v>
      </c>
      <c r="O3349" s="22" t="n">
        <f aca="false">ROUND(L3349+M3349+N3349,2)</f>
        <v>92.63</v>
      </c>
      <c r="P3349" s="36"/>
      <c r="Q3349" s="36"/>
    </row>
    <row r="3350" customFormat="false" ht="11.25" hidden="false" customHeight="true" outlineLevel="0" collapsed="false">
      <c r="A3350" s="17" t="n">
        <v>40305503</v>
      </c>
      <c r="B3350" s="17" t="s">
        <v>3362</v>
      </c>
      <c r="C3350" s="23" t="n">
        <v>0.04</v>
      </c>
      <c r="D3350" s="23" t="s">
        <v>133</v>
      </c>
      <c r="E3350" s="19" t="n">
        <v>1.67</v>
      </c>
      <c r="F3350" s="21"/>
      <c r="G3350" s="21"/>
      <c r="H3350" s="21"/>
      <c r="I3350" s="21"/>
      <c r="J3350" s="21"/>
      <c r="K3350" s="22" t="n">
        <f aca="false">INDEX('Porte Honorário'!B:D,MATCH(TabJud!D3350,'Porte Honorário'!A:A,0),2)</f>
        <v>13</v>
      </c>
      <c r="L3350" s="22" t="n">
        <f aca="false">ROUND(C3350*K3350,2)</f>
        <v>0.52</v>
      </c>
      <c r="M3350" s="22" t="n">
        <f aca="false">IF(E3350&gt;0,ROUND(E3350*'UCO e Filme'!$A$5,2),0)</f>
        <v>24.95</v>
      </c>
      <c r="N3350" s="22" t="n">
        <f aca="false">IF(I3350&gt;0,ROUND(I3350*'UCO e Filme'!$A$11,2),0)</f>
        <v>0</v>
      </c>
      <c r="O3350" s="22" t="n">
        <f aca="false">ROUND(L3350+M3350+N3350,2)</f>
        <v>25.47</v>
      </c>
      <c r="P3350" s="36"/>
      <c r="Q3350" s="36"/>
    </row>
    <row r="3351" customFormat="false" ht="11.25" hidden="false" customHeight="true" outlineLevel="0" collapsed="false">
      <c r="A3351" s="17" t="n">
        <v>40305511</v>
      </c>
      <c r="B3351" s="17" t="s">
        <v>3363</v>
      </c>
      <c r="C3351" s="23" t="n">
        <v>0.04</v>
      </c>
      <c r="D3351" s="23" t="s">
        <v>133</v>
      </c>
      <c r="E3351" s="19" t="n">
        <v>1.67</v>
      </c>
      <c r="F3351" s="21"/>
      <c r="G3351" s="21"/>
      <c r="H3351" s="21"/>
      <c r="I3351" s="21"/>
      <c r="J3351" s="21"/>
      <c r="K3351" s="22" t="n">
        <f aca="false">INDEX('Porte Honorário'!B:D,MATCH(TabJud!D3351,'Porte Honorário'!A:A,0),2)</f>
        <v>13</v>
      </c>
      <c r="L3351" s="22" t="n">
        <f aca="false">ROUND(C3351*K3351,2)</f>
        <v>0.52</v>
      </c>
      <c r="M3351" s="22" t="n">
        <f aca="false">IF(E3351&gt;0,ROUND(E3351*'UCO e Filme'!$A$5,2),0)</f>
        <v>24.95</v>
      </c>
      <c r="N3351" s="22" t="n">
        <f aca="false">IF(I3351&gt;0,ROUND(I3351*'UCO e Filme'!$A$11,2),0)</f>
        <v>0</v>
      </c>
      <c r="O3351" s="22" t="n">
        <f aca="false">ROUND(L3351+M3351+N3351,2)</f>
        <v>25.47</v>
      </c>
      <c r="P3351" s="36"/>
      <c r="Q3351" s="36"/>
    </row>
    <row r="3352" customFormat="false" ht="11.25" hidden="false" customHeight="true" outlineLevel="0" collapsed="false">
      <c r="A3352" s="17" t="n">
        <v>40305546</v>
      </c>
      <c r="B3352" s="17" t="s">
        <v>3364</v>
      </c>
      <c r="C3352" s="23" t="n">
        <v>1</v>
      </c>
      <c r="D3352" s="23" t="s">
        <v>82</v>
      </c>
      <c r="E3352" s="19" t="n">
        <v>1.67</v>
      </c>
      <c r="F3352" s="21"/>
      <c r="G3352" s="21"/>
      <c r="H3352" s="21"/>
      <c r="I3352" s="21"/>
      <c r="J3352" s="21"/>
      <c r="K3352" s="22" t="n">
        <f aca="false">INDEX('Porte Honorário'!B:D,MATCH(TabJud!D3352,'Porte Honorário'!A:A,0),2)</f>
        <v>70.19</v>
      </c>
      <c r="L3352" s="22" t="n">
        <f aca="false">ROUND(C3352*K3352,2)</f>
        <v>70.19</v>
      </c>
      <c r="M3352" s="22" t="n">
        <f aca="false">IF(E3352&gt;0,ROUND(E3352*'UCO e Filme'!$A$5,2),0)</f>
        <v>24.95</v>
      </c>
      <c r="N3352" s="22" t="n">
        <f aca="false">IF(I3352&gt;0,ROUND(I3352*'UCO e Filme'!$A$11,2),0)</f>
        <v>0</v>
      </c>
      <c r="O3352" s="22" t="n">
        <f aca="false">ROUND(L3352+M3352+N3352,2)</f>
        <v>95.14</v>
      </c>
      <c r="P3352" s="36"/>
      <c r="Q3352" s="36"/>
    </row>
    <row r="3353" customFormat="false" ht="11.25" hidden="false" customHeight="true" outlineLevel="0" collapsed="false">
      <c r="A3353" s="17" t="n">
        <v>40305554</v>
      </c>
      <c r="B3353" s="17" t="s">
        <v>3365</v>
      </c>
      <c r="C3353" s="23" t="n">
        <v>1</v>
      </c>
      <c r="D3353" s="23" t="s">
        <v>82</v>
      </c>
      <c r="E3353" s="19" t="n">
        <v>1.67</v>
      </c>
      <c r="F3353" s="21"/>
      <c r="G3353" s="21"/>
      <c r="H3353" s="21"/>
      <c r="I3353" s="21"/>
      <c r="J3353" s="21"/>
      <c r="K3353" s="22" t="n">
        <f aca="false">INDEX('Porte Honorário'!B:D,MATCH(TabJud!D3353,'Porte Honorário'!A:A,0),2)</f>
        <v>70.19</v>
      </c>
      <c r="L3353" s="22" t="n">
        <f aca="false">ROUND(C3353*K3353,2)</f>
        <v>70.19</v>
      </c>
      <c r="M3353" s="22" t="n">
        <f aca="false">IF(E3353&gt;0,ROUND(E3353*'UCO e Filme'!$A$5,2),0)</f>
        <v>24.95</v>
      </c>
      <c r="N3353" s="22" t="n">
        <f aca="false">IF(I3353&gt;0,ROUND(I3353*'UCO e Filme'!$A$11,2),0)</f>
        <v>0</v>
      </c>
      <c r="O3353" s="22" t="n">
        <f aca="false">ROUND(L3353+M3353+N3353,2)</f>
        <v>95.14</v>
      </c>
      <c r="P3353" s="36"/>
      <c r="Q3353" s="36"/>
    </row>
    <row r="3354" customFormat="false" ht="11.25" hidden="false" customHeight="true" outlineLevel="0" collapsed="false">
      <c r="A3354" s="17" t="n">
        <v>40305562</v>
      </c>
      <c r="B3354" s="17" t="s">
        <v>3366</v>
      </c>
      <c r="C3354" s="23" t="n">
        <v>1</v>
      </c>
      <c r="D3354" s="23" t="s">
        <v>82</v>
      </c>
      <c r="E3354" s="19" t="n">
        <v>1.67</v>
      </c>
      <c r="F3354" s="21"/>
      <c r="G3354" s="21"/>
      <c r="H3354" s="21"/>
      <c r="I3354" s="21"/>
      <c r="J3354" s="21"/>
      <c r="K3354" s="22" t="n">
        <f aca="false">INDEX('Porte Honorário'!B:D,MATCH(TabJud!D3354,'Porte Honorário'!A:A,0),2)</f>
        <v>70.19</v>
      </c>
      <c r="L3354" s="22" t="n">
        <f aca="false">ROUND(C3354*K3354,2)</f>
        <v>70.19</v>
      </c>
      <c r="M3354" s="22" t="n">
        <f aca="false">IF(E3354&gt;0,ROUND(E3354*'UCO e Filme'!$A$5,2),0)</f>
        <v>24.95</v>
      </c>
      <c r="N3354" s="22" t="n">
        <f aca="false">IF(I3354&gt;0,ROUND(I3354*'UCO e Filme'!$A$11,2),0)</f>
        <v>0</v>
      </c>
      <c r="O3354" s="22" t="n">
        <f aca="false">ROUND(L3354+M3354+N3354,2)</f>
        <v>95.14</v>
      </c>
      <c r="P3354" s="36"/>
      <c r="Q3354" s="36"/>
    </row>
    <row r="3355" customFormat="false" ht="11.25" hidden="false" customHeight="true" outlineLevel="0" collapsed="false">
      <c r="A3355" s="17" t="n">
        <v>40305570</v>
      </c>
      <c r="B3355" s="17" t="s">
        <v>3367</v>
      </c>
      <c r="C3355" s="23" t="n">
        <v>1</v>
      </c>
      <c r="D3355" s="23" t="s">
        <v>82</v>
      </c>
      <c r="E3355" s="19" t="n">
        <v>1.57</v>
      </c>
      <c r="F3355" s="21"/>
      <c r="G3355" s="21"/>
      <c r="H3355" s="21"/>
      <c r="I3355" s="21"/>
      <c r="J3355" s="21"/>
      <c r="K3355" s="22" t="n">
        <f aca="false">INDEX('Porte Honorário'!B:D,MATCH(TabJud!D3355,'Porte Honorário'!A:A,0),2)</f>
        <v>70.19</v>
      </c>
      <c r="L3355" s="22" t="n">
        <f aca="false">ROUND(C3355*K3355,2)</f>
        <v>70.19</v>
      </c>
      <c r="M3355" s="22" t="n">
        <f aca="false">IF(E3355&gt;0,ROUND(E3355*'UCO e Filme'!$A$5,2),0)</f>
        <v>23.46</v>
      </c>
      <c r="N3355" s="22" t="n">
        <f aca="false">IF(I3355&gt;0,ROUND(I3355*'UCO e Filme'!$A$11,2),0)</f>
        <v>0</v>
      </c>
      <c r="O3355" s="22" t="n">
        <f aca="false">ROUND(L3355+M3355+N3355,2)</f>
        <v>93.65</v>
      </c>
      <c r="P3355" s="36"/>
      <c r="Q3355" s="36"/>
    </row>
    <row r="3356" customFormat="false" ht="11.25" hidden="false" customHeight="true" outlineLevel="0" collapsed="false">
      <c r="A3356" s="17" t="n">
        <v>40305589</v>
      </c>
      <c r="B3356" s="17" t="s">
        <v>3368</v>
      </c>
      <c r="C3356" s="23" t="n">
        <v>0.25</v>
      </c>
      <c r="D3356" s="23" t="s">
        <v>133</v>
      </c>
      <c r="E3356" s="19" t="n">
        <v>6.66</v>
      </c>
      <c r="F3356" s="21"/>
      <c r="G3356" s="21"/>
      <c r="H3356" s="21"/>
      <c r="I3356" s="21"/>
      <c r="J3356" s="21"/>
      <c r="K3356" s="22" t="n">
        <f aca="false">INDEX('Porte Honorário'!B:D,MATCH(TabJud!D3356,'Porte Honorário'!A:A,0),2)</f>
        <v>13</v>
      </c>
      <c r="L3356" s="22" t="n">
        <f aca="false">ROUND(C3356*K3356,2)</f>
        <v>3.25</v>
      </c>
      <c r="M3356" s="22" t="n">
        <f aca="false">IF(E3356&gt;0,ROUND(E3356*'UCO e Filme'!$A$5,2),0)</f>
        <v>99.5</v>
      </c>
      <c r="N3356" s="22" t="n">
        <f aca="false">IF(I3356&gt;0,ROUND(I3356*'UCO e Filme'!$A$11,2),0)</f>
        <v>0</v>
      </c>
      <c r="O3356" s="22" t="n">
        <f aca="false">ROUND(L3356+M3356+N3356,2)</f>
        <v>102.75</v>
      </c>
      <c r="P3356" s="36"/>
      <c r="Q3356" s="36"/>
    </row>
    <row r="3357" customFormat="false" ht="11.25" hidden="false" customHeight="true" outlineLevel="0" collapsed="false">
      <c r="A3357" s="17" t="n">
        <v>40305597</v>
      </c>
      <c r="B3357" s="17" t="s">
        <v>3369</v>
      </c>
      <c r="C3357" s="23" t="n">
        <v>0.04</v>
      </c>
      <c r="D3357" s="23" t="s">
        <v>133</v>
      </c>
      <c r="E3357" s="19" t="n">
        <v>1.8</v>
      </c>
      <c r="F3357" s="21"/>
      <c r="G3357" s="21"/>
      <c r="H3357" s="21"/>
      <c r="I3357" s="21"/>
      <c r="J3357" s="21"/>
      <c r="K3357" s="22" t="n">
        <f aca="false">INDEX('Porte Honorário'!B:D,MATCH(TabJud!D3357,'Porte Honorário'!A:A,0),2)</f>
        <v>13</v>
      </c>
      <c r="L3357" s="22" t="n">
        <f aca="false">ROUND(C3357*K3357,2)</f>
        <v>0.52</v>
      </c>
      <c r="M3357" s="22" t="n">
        <f aca="false">IF(E3357&gt;0,ROUND(E3357*'UCO e Filme'!$A$5,2),0)</f>
        <v>26.89</v>
      </c>
      <c r="N3357" s="22" t="n">
        <f aca="false">IF(I3357&gt;0,ROUND(I3357*'UCO e Filme'!$A$11,2),0)</f>
        <v>0</v>
      </c>
      <c r="O3357" s="22" t="n">
        <f aca="false">ROUND(L3357+M3357+N3357,2)</f>
        <v>27.41</v>
      </c>
      <c r="P3357" s="36"/>
      <c r="Q3357" s="36"/>
    </row>
    <row r="3358" customFormat="false" ht="11.25" hidden="false" customHeight="true" outlineLevel="0" collapsed="false">
      <c r="A3358" s="17" t="n">
        <v>40305600</v>
      </c>
      <c r="B3358" s="17" t="s">
        <v>3370</v>
      </c>
      <c r="C3358" s="23" t="n">
        <v>0.01</v>
      </c>
      <c r="D3358" s="23" t="s">
        <v>133</v>
      </c>
      <c r="E3358" s="19" t="n">
        <v>2.041</v>
      </c>
      <c r="F3358" s="21"/>
      <c r="G3358" s="21"/>
      <c r="H3358" s="21"/>
      <c r="I3358" s="21"/>
      <c r="J3358" s="21"/>
      <c r="K3358" s="22" t="n">
        <f aca="false">INDEX('Porte Honorário'!B:D,MATCH(TabJud!D3358,'Porte Honorário'!A:A,0),2)</f>
        <v>13</v>
      </c>
      <c r="L3358" s="22" t="n">
        <f aca="false">ROUND(C3358*K3358,2)</f>
        <v>0.13</v>
      </c>
      <c r="M3358" s="22" t="n">
        <f aca="false">IF(E3358&gt;0,ROUND(E3358*'UCO e Filme'!$A$5,2),0)</f>
        <v>30.49</v>
      </c>
      <c r="N3358" s="22" t="n">
        <f aca="false">IF(I3358&gt;0,ROUND(I3358*'UCO e Filme'!$A$11,2),0)</f>
        <v>0</v>
      </c>
      <c r="O3358" s="22" t="n">
        <f aca="false">ROUND(L3358+M3358+N3358,2)</f>
        <v>30.62</v>
      </c>
      <c r="P3358" s="36"/>
      <c r="Q3358" s="36"/>
    </row>
    <row r="3359" customFormat="false" ht="11.25" hidden="false" customHeight="true" outlineLevel="0" collapsed="false">
      <c r="A3359" s="17" t="n">
        <v>40305619</v>
      </c>
      <c r="B3359" s="17" t="s">
        <v>3371</v>
      </c>
      <c r="C3359" s="23" t="n">
        <v>0.1</v>
      </c>
      <c r="D3359" s="23" t="s">
        <v>133</v>
      </c>
      <c r="E3359" s="19" t="n">
        <v>5.33</v>
      </c>
      <c r="F3359" s="21"/>
      <c r="G3359" s="21"/>
      <c r="H3359" s="21"/>
      <c r="I3359" s="21"/>
      <c r="J3359" s="21"/>
      <c r="K3359" s="22" t="n">
        <f aca="false">INDEX('Porte Honorário'!B:D,MATCH(TabJud!D3359,'Porte Honorário'!A:A,0),2)</f>
        <v>13</v>
      </c>
      <c r="L3359" s="22" t="n">
        <f aca="false">ROUND(C3359*K3359,2)</f>
        <v>1.3</v>
      </c>
      <c r="M3359" s="22" t="n">
        <f aca="false">IF(E3359&gt;0,ROUND(E3359*'UCO e Filme'!$A$5,2),0)</f>
        <v>79.63</v>
      </c>
      <c r="N3359" s="22" t="n">
        <f aca="false">IF(I3359&gt;0,ROUND(I3359*'UCO e Filme'!$A$11,2),0)</f>
        <v>0</v>
      </c>
      <c r="O3359" s="22" t="n">
        <f aca="false">ROUND(L3359+M3359+N3359,2)</f>
        <v>80.93</v>
      </c>
      <c r="P3359" s="36"/>
      <c r="Q3359" s="36"/>
    </row>
    <row r="3360" customFormat="false" ht="11.25" hidden="false" customHeight="true" outlineLevel="0" collapsed="false">
      <c r="A3360" s="17" t="n">
        <v>40305627</v>
      </c>
      <c r="B3360" s="17" t="s">
        <v>3372</v>
      </c>
      <c r="C3360" s="23" t="n">
        <v>0.01</v>
      </c>
      <c r="D3360" s="23" t="s">
        <v>133</v>
      </c>
      <c r="E3360" s="19" t="n">
        <v>6.123</v>
      </c>
      <c r="F3360" s="21"/>
      <c r="G3360" s="21"/>
      <c r="H3360" s="21"/>
      <c r="I3360" s="21"/>
      <c r="J3360" s="21"/>
      <c r="K3360" s="22" t="n">
        <f aca="false">INDEX('Porte Honorário'!B:D,MATCH(TabJud!D3360,'Porte Honorário'!A:A,0),2)</f>
        <v>13</v>
      </c>
      <c r="L3360" s="22" t="n">
        <f aca="false">ROUND(C3360*K3360,2)</f>
        <v>0.13</v>
      </c>
      <c r="M3360" s="22" t="n">
        <f aca="false">IF(E3360&gt;0,ROUND(E3360*'UCO e Filme'!$A$5,2),0)</f>
        <v>91.48</v>
      </c>
      <c r="N3360" s="22" t="n">
        <f aca="false">IF(I3360&gt;0,ROUND(I3360*'UCO e Filme'!$A$11,2),0)</f>
        <v>0</v>
      </c>
      <c r="O3360" s="22" t="n">
        <f aca="false">ROUND(L3360+M3360+N3360,2)</f>
        <v>91.61</v>
      </c>
      <c r="P3360" s="36"/>
      <c r="Q3360" s="36"/>
    </row>
    <row r="3361" customFormat="false" ht="11.25" hidden="false" customHeight="true" outlineLevel="0" collapsed="false">
      <c r="A3361" s="17" t="n">
        <v>40305635</v>
      </c>
      <c r="B3361" s="17" t="s">
        <v>3373</v>
      </c>
      <c r="C3361" s="23" t="n">
        <v>0.1</v>
      </c>
      <c r="D3361" s="23" t="s">
        <v>133</v>
      </c>
      <c r="E3361" s="19" t="n">
        <v>5.33</v>
      </c>
      <c r="F3361" s="21"/>
      <c r="G3361" s="21"/>
      <c r="H3361" s="21"/>
      <c r="I3361" s="21"/>
      <c r="J3361" s="21"/>
      <c r="K3361" s="22" t="n">
        <f aca="false">INDEX('Porte Honorário'!B:D,MATCH(TabJud!D3361,'Porte Honorário'!A:A,0),2)</f>
        <v>13</v>
      </c>
      <c r="L3361" s="22" t="n">
        <f aca="false">ROUND(C3361*K3361,2)</f>
        <v>1.3</v>
      </c>
      <c r="M3361" s="22" t="n">
        <f aca="false">IF(E3361&gt;0,ROUND(E3361*'UCO e Filme'!$A$5,2),0)</f>
        <v>79.63</v>
      </c>
      <c r="N3361" s="22" t="n">
        <f aca="false">IF(I3361&gt;0,ROUND(I3361*'UCO e Filme'!$A$11,2),0)</f>
        <v>0</v>
      </c>
      <c r="O3361" s="22" t="n">
        <f aca="false">ROUND(L3361+M3361+N3361,2)</f>
        <v>80.93</v>
      </c>
      <c r="P3361" s="36"/>
      <c r="Q3361" s="36"/>
    </row>
    <row r="3362" customFormat="false" ht="11.25" hidden="false" customHeight="true" outlineLevel="0" collapsed="false">
      <c r="A3362" s="17" t="n">
        <v>40305740</v>
      </c>
      <c r="B3362" s="17" t="s">
        <v>3374</v>
      </c>
      <c r="C3362" s="23" t="n">
        <v>0.25</v>
      </c>
      <c r="D3362" s="23" t="s">
        <v>133</v>
      </c>
      <c r="E3362" s="19" t="n">
        <v>5.994</v>
      </c>
      <c r="F3362" s="21"/>
      <c r="G3362" s="21"/>
      <c r="H3362" s="21"/>
      <c r="I3362" s="21"/>
      <c r="J3362" s="21"/>
      <c r="K3362" s="22" t="n">
        <f aca="false">INDEX('Porte Honorário'!B:D,MATCH(TabJud!D3362,'Porte Honorário'!A:A,0),2)</f>
        <v>13</v>
      </c>
      <c r="L3362" s="22" t="n">
        <f aca="false">ROUND(C3362*K3362,2)</f>
        <v>3.25</v>
      </c>
      <c r="M3362" s="22" t="n">
        <f aca="false">IF(E3362&gt;0,ROUND(E3362*'UCO e Filme'!$A$5,2),0)</f>
        <v>89.55</v>
      </c>
      <c r="N3362" s="22" t="n">
        <f aca="false">IF(I3362&gt;0,ROUND(I3362*'UCO e Filme'!$A$11,2),0)</f>
        <v>0</v>
      </c>
      <c r="O3362" s="22" t="n">
        <f aca="false">ROUND(L3362+M3362+N3362,2)</f>
        <v>92.8</v>
      </c>
      <c r="P3362" s="36"/>
      <c r="Q3362" s="36"/>
    </row>
    <row r="3363" customFormat="false" ht="11.25" hidden="false" customHeight="true" outlineLevel="0" collapsed="false">
      <c r="A3363" s="17" t="n">
        <v>40305759</v>
      </c>
      <c r="B3363" s="17" t="s">
        <v>3375</v>
      </c>
      <c r="C3363" s="23" t="n">
        <v>0.01</v>
      </c>
      <c r="D3363" s="23" t="s">
        <v>133</v>
      </c>
      <c r="E3363" s="19" t="n">
        <v>1.67</v>
      </c>
      <c r="F3363" s="21"/>
      <c r="G3363" s="21"/>
      <c r="H3363" s="21"/>
      <c r="I3363" s="21"/>
      <c r="J3363" s="21"/>
      <c r="K3363" s="22" t="n">
        <f aca="false">INDEX('Porte Honorário'!B:D,MATCH(TabJud!D3363,'Porte Honorário'!A:A,0),2)</f>
        <v>13</v>
      </c>
      <c r="L3363" s="22" t="n">
        <f aca="false">ROUND(C3363*K3363,2)</f>
        <v>0.13</v>
      </c>
      <c r="M3363" s="22" t="n">
        <f aca="false">IF(E3363&gt;0,ROUND(E3363*'UCO e Filme'!$A$5,2),0)</f>
        <v>24.95</v>
      </c>
      <c r="N3363" s="22" t="n">
        <f aca="false">IF(I3363&gt;0,ROUND(I3363*'UCO e Filme'!$A$11,2),0)</f>
        <v>0</v>
      </c>
      <c r="O3363" s="22" t="n">
        <f aca="false">ROUND(L3363+M3363+N3363,2)</f>
        <v>25.08</v>
      </c>
      <c r="P3363" s="36"/>
      <c r="Q3363" s="36"/>
    </row>
    <row r="3364" customFormat="false" ht="11.25" hidden="false" customHeight="true" outlineLevel="0" collapsed="false">
      <c r="A3364" s="17" t="n">
        <v>40305767</v>
      </c>
      <c r="B3364" s="17" t="s">
        <v>3376</v>
      </c>
      <c r="C3364" s="23" t="n">
        <v>0.01</v>
      </c>
      <c r="D3364" s="23" t="s">
        <v>133</v>
      </c>
      <c r="E3364" s="19" t="n">
        <v>2.041</v>
      </c>
      <c r="F3364" s="21"/>
      <c r="G3364" s="21"/>
      <c r="H3364" s="21"/>
      <c r="I3364" s="21"/>
      <c r="J3364" s="21"/>
      <c r="K3364" s="22" t="n">
        <f aca="false">INDEX('Porte Honorário'!B:D,MATCH(TabJud!D3364,'Porte Honorário'!A:A,0),2)</f>
        <v>13</v>
      </c>
      <c r="L3364" s="22" t="n">
        <f aca="false">ROUND(C3364*K3364,2)</f>
        <v>0.13</v>
      </c>
      <c r="M3364" s="22" t="n">
        <f aca="false">IF(E3364&gt;0,ROUND(E3364*'UCO e Filme'!$A$5,2),0)</f>
        <v>30.49</v>
      </c>
      <c r="N3364" s="22" t="n">
        <f aca="false">IF(I3364&gt;0,ROUND(I3364*'UCO e Filme'!$A$11,2),0)</f>
        <v>0</v>
      </c>
      <c r="O3364" s="22" t="n">
        <f aca="false">ROUND(L3364+M3364+N3364,2)</f>
        <v>30.62</v>
      </c>
      <c r="P3364" s="36"/>
      <c r="Q3364" s="36"/>
    </row>
    <row r="3365" customFormat="false" ht="11.25" hidden="false" customHeight="true" outlineLevel="0" collapsed="false">
      <c r="A3365" s="17" t="n">
        <v>40305775</v>
      </c>
      <c r="B3365" s="17" t="s">
        <v>3377</v>
      </c>
      <c r="C3365" s="23" t="n">
        <v>0.1</v>
      </c>
      <c r="D3365" s="23" t="s">
        <v>133</v>
      </c>
      <c r="E3365" s="19" t="n">
        <v>6.93</v>
      </c>
      <c r="F3365" s="21"/>
      <c r="G3365" s="21"/>
      <c r="H3365" s="21"/>
      <c r="I3365" s="21"/>
      <c r="J3365" s="21"/>
      <c r="K3365" s="22" t="n">
        <f aca="false">INDEX('Porte Honorário'!B:D,MATCH(TabJud!D3365,'Porte Honorário'!A:A,0),2)</f>
        <v>13</v>
      </c>
      <c r="L3365" s="22" t="n">
        <f aca="false">ROUND(C3365*K3365,2)</f>
        <v>1.3</v>
      </c>
      <c r="M3365" s="22" t="n">
        <f aca="false">IF(E3365&gt;0,ROUND(E3365*'UCO e Filme'!$A$5,2),0)</f>
        <v>103.53</v>
      </c>
      <c r="N3365" s="22" t="n">
        <f aca="false">IF(I3365&gt;0,ROUND(I3365*'UCO e Filme'!$A$11,2),0)</f>
        <v>0</v>
      </c>
      <c r="O3365" s="22" t="n">
        <f aca="false">ROUND(L3365+M3365+N3365,2)</f>
        <v>104.83</v>
      </c>
      <c r="P3365" s="36"/>
      <c r="Q3365" s="36"/>
    </row>
    <row r="3366" customFormat="false" ht="11.25" hidden="false" customHeight="true" outlineLevel="0" collapsed="false">
      <c r="A3366" s="17" t="n">
        <v>40305783</v>
      </c>
      <c r="B3366" s="17" t="s">
        <v>3378</v>
      </c>
      <c r="C3366" s="23" t="n">
        <v>0.25</v>
      </c>
      <c r="D3366" s="23" t="s">
        <v>133</v>
      </c>
      <c r="E3366" s="19" t="n">
        <v>5.994</v>
      </c>
      <c r="F3366" s="21"/>
      <c r="G3366" s="21"/>
      <c r="H3366" s="21"/>
      <c r="I3366" s="21"/>
      <c r="J3366" s="21"/>
      <c r="K3366" s="22" t="n">
        <f aca="false">INDEX('Porte Honorário'!B:D,MATCH(TabJud!D3366,'Porte Honorário'!A:A,0),2)</f>
        <v>13</v>
      </c>
      <c r="L3366" s="22" t="n">
        <f aca="false">ROUND(C3366*K3366,2)</f>
        <v>3.25</v>
      </c>
      <c r="M3366" s="22" t="n">
        <f aca="false">IF(E3366&gt;0,ROUND(E3366*'UCO e Filme'!$A$5,2),0)</f>
        <v>89.55</v>
      </c>
      <c r="N3366" s="22" t="n">
        <f aca="false">IF(I3366&gt;0,ROUND(I3366*'UCO e Filme'!$A$11,2),0)</f>
        <v>0</v>
      </c>
      <c r="O3366" s="22" t="n">
        <f aca="false">ROUND(L3366+M3366+N3366,2)</f>
        <v>92.8</v>
      </c>
      <c r="P3366" s="36"/>
      <c r="Q3366" s="36"/>
    </row>
    <row r="3367" customFormat="false" ht="14.45" hidden="false" customHeight="true" outlineLevel="0" collapsed="false">
      <c r="A3367" s="15" t="s">
        <v>3379</v>
      </c>
      <c r="B3367" s="15"/>
      <c r="C3367" s="15"/>
      <c r="D3367" s="15"/>
      <c r="E3367" s="15"/>
      <c r="F3367" s="15"/>
      <c r="G3367" s="15"/>
      <c r="H3367" s="15"/>
      <c r="I3367" s="15"/>
      <c r="J3367" s="15"/>
      <c r="K3367" s="15"/>
      <c r="L3367" s="15"/>
      <c r="M3367" s="15"/>
      <c r="N3367" s="15"/>
      <c r="O3367" s="15"/>
      <c r="P3367" s="36"/>
      <c r="Q3367" s="36"/>
    </row>
    <row r="3368" customFormat="false" ht="15" hidden="false" customHeight="true" outlineLevel="0" collapsed="false">
      <c r="A3368" s="15" t="s">
        <v>3380</v>
      </c>
      <c r="B3368" s="15"/>
      <c r="C3368" s="15"/>
      <c r="D3368" s="15"/>
      <c r="E3368" s="15"/>
      <c r="F3368" s="15"/>
      <c r="G3368" s="15"/>
      <c r="H3368" s="15"/>
      <c r="I3368" s="15"/>
      <c r="J3368" s="15"/>
      <c r="K3368" s="15"/>
      <c r="L3368" s="15"/>
      <c r="M3368" s="15"/>
      <c r="N3368" s="15"/>
      <c r="O3368" s="15"/>
      <c r="P3368" s="36"/>
      <c r="Q3368" s="36"/>
    </row>
    <row r="3369" customFormat="false" ht="30.75" hidden="false" customHeight="true" outlineLevel="0" collapsed="false">
      <c r="A3369" s="22"/>
      <c r="B3369" s="22"/>
      <c r="C3369" s="22"/>
      <c r="D3369" s="22"/>
      <c r="E3369" s="22"/>
      <c r="F3369" s="22"/>
      <c r="G3369" s="22"/>
      <c r="H3369" s="22"/>
      <c r="I3369" s="22"/>
      <c r="J3369" s="22"/>
      <c r="K3369" s="22"/>
      <c r="L3369" s="22"/>
      <c r="M3369" s="22"/>
      <c r="N3369" s="22"/>
      <c r="O3369" s="22"/>
      <c r="P3369" s="36"/>
      <c r="Q3369" s="36"/>
    </row>
    <row r="3370" customFormat="false" ht="30.95" hidden="false" customHeight="true" outlineLevel="0" collapsed="false">
      <c r="A3370" s="14" t="s">
        <v>3381</v>
      </c>
      <c r="B3370" s="14"/>
      <c r="C3370" s="14"/>
      <c r="D3370" s="14"/>
      <c r="E3370" s="14"/>
      <c r="F3370" s="14"/>
      <c r="G3370" s="14"/>
      <c r="H3370" s="14"/>
      <c r="I3370" s="14"/>
      <c r="J3370" s="14"/>
      <c r="K3370" s="14"/>
      <c r="L3370" s="14"/>
      <c r="M3370" s="14"/>
      <c r="N3370" s="14"/>
      <c r="O3370" s="14"/>
      <c r="P3370" s="36"/>
      <c r="Q3370" s="36"/>
    </row>
    <row r="3371" customFormat="false" ht="30" hidden="false" customHeight="true" outlineLevel="0" collapsed="false">
      <c r="A3371" s="17" t="n">
        <v>40306011</v>
      </c>
      <c r="B3371" s="17" t="s">
        <v>3382</v>
      </c>
      <c r="C3371" s="23" t="n">
        <v>0.04</v>
      </c>
      <c r="D3371" s="23" t="s">
        <v>133</v>
      </c>
      <c r="E3371" s="19" t="n">
        <v>1.8</v>
      </c>
      <c r="F3371" s="21"/>
      <c r="G3371" s="21"/>
      <c r="H3371" s="21"/>
      <c r="I3371" s="21"/>
      <c r="J3371" s="21"/>
      <c r="K3371" s="22" t="n">
        <f aca="false">INDEX('Porte Honorário'!B:D,MATCH(TabJud!D3371,'Porte Honorário'!A:A,0),2)</f>
        <v>13</v>
      </c>
      <c r="L3371" s="22" t="n">
        <f aca="false">ROUND(C3371*K3371,2)</f>
        <v>0.52</v>
      </c>
      <c r="M3371" s="22" t="n">
        <f aca="false">IF(E3371&gt;0,ROUND(E3371*'UCO e Filme'!$A$5,2),0)</f>
        <v>26.89</v>
      </c>
      <c r="N3371" s="22" t="n">
        <f aca="false">IF(I3371&gt;0,ROUND(I3371*'UCO e Filme'!$A$11,2),0)</f>
        <v>0</v>
      </c>
      <c r="O3371" s="22" t="n">
        <f aca="false">ROUND(L3371+M3371+N3371,2)</f>
        <v>27.41</v>
      </c>
      <c r="P3371" s="36"/>
      <c r="Q3371" s="36"/>
    </row>
    <row r="3372" customFormat="false" ht="11.25" hidden="false" customHeight="true" outlineLevel="0" collapsed="false">
      <c r="A3372" s="17" t="n">
        <v>40306020</v>
      </c>
      <c r="B3372" s="17" t="s">
        <v>3383</v>
      </c>
      <c r="C3372" s="23" t="n">
        <v>0.04</v>
      </c>
      <c r="D3372" s="23" t="s">
        <v>133</v>
      </c>
      <c r="E3372" s="19" t="n">
        <v>2.484</v>
      </c>
      <c r="F3372" s="21"/>
      <c r="G3372" s="21"/>
      <c r="H3372" s="21"/>
      <c r="I3372" s="21"/>
      <c r="J3372" s="21"/>
      <c r="K3372" s="22" t="n">
        <f aca="false">INDEX('Porte Honorário'!B:D,MATCH(TabJud!D3372,'Porte Honorário'!A:A,0),2)</f>
        <v>13</v>
      </c>
      <c r="L3372" s="22" t="n">
        <f aca="false">ROUND(C3372*K3372,2)</f>
        <v>0.52</v>
      </c>
      <c r="M3372" s="22" t="n">
        <f aca="false">IF(E3372&gt;0,ROUND(E3372*'UCO e Filme'!$A$5,2),0)</f>
        <v>37.11</v>
      </c>
      <c r="N3372" s="22" t="n">
        <f aca="false">IF(I3372&gt;0,ROUND(I3372*'UCO e Filme'!$A$11,2),0)</f>
        <v>0</v>
      </c>
      <c r="O3372" s="22" t="n">
        <f aca="false">ROUND(L3372+M3372+N3372,2)</f>
        <v>37.63</v>
      </c>
      <c r="P3372" s="36"/>
      <c r="Q3372" s="36"/>
    </row>
    <row r="3373" customFormat="false" ht="11.25" hidden="false" customHeight="true" outlineLevel="0" collapsed="false">
      <c r="A3373" s="17" t="n">
        <v>40306046</v>
      </c>
      <c r="B3373" s="17" t="s">
        <v>3384</v>
      </c>
      <c r="C3373" s="23" t="n">
        <v>0.04</v>
      </c>
      <c r="D3373" s="23" t="s">
        <v>133</v>
      </c>
      <c r="E3373" s="19" t="n">
        <v>2.484</v>
      </c>
      <c r="F3373" s="21"/>
      <c r="G3373" s="21"/>
      <c r="H3373" s="21"/>
      <c r="I3373" s="21"/>
      <c r="J3373" s="21"/>
      <c r="K3373" s="22" t="n">
        <f aca="false">INDEX('Porte Honorário'!B:D,MATCH(TabJud!D3373,'Porte Honorário'!A:A,0),2)</f>
        <v>13</v>
      </c>
      <c r="L3373" s="22" t="n">
        <f aca="false">ROUND(C3373*K3373,2)</f>
        <v>0.52</v>
      </c>
      <c r="M3373" s="22" t="n">
        <f aca="false">IF(E3373&gt;0,ROUND(E3373*'UCO e Filme'!$A$5,2),0)</f>
        <v>37.11</v>
      </c>
      <c r="N3373" s="22" t="n">
        <f aca="false">IF(I3373&gt;0,ROUND(I3373*'UCO e Filme'!$A$11,2),0)</f>
        <v>0</v>
      </c>
      <c r="O3373" s="22" t="n">
        <f aca="false">ROUND(L3373+M3373+N3373,2)</f>
        <v>37.63</v>
      </c>
      <c r="P3373" s="36"/>
      <c r="Q3373" s="36"/>
    </row>
    <row r="3374" customFormat="false" ht="11.25" hidden="false" customHeight="true" outlineLevel="0" collapsed="false">
      <c r="A3374" s="17" t="n">
        <v>40306054</v>
      </c>
      <c r="B3374" s="17" t="s">
        <v>3385</v>
      </c>
      <c r="C3374" s="37" t="n">
        <v>0.1</v>
      </c>
      <c r="D3374" s="23" t="s">
        <v>133</v>
      </c>
      <c r="E3374" s="19" t="n">
        <v>5.094</v>
      </c>
      <c r="F3374" s="21"/>
      <c r="G3374" s="21"/>
      <c r="H3374" s="21"/>
      <c r="I3374" s="21"/>
      <c r="J3374" s="21"/>
      <c r="K3374" s="22" t="n">
        <f aca="false">INDEX('Porte Honorário'!B:D,MATCH(TabJud!D3374,'Porte Honorário'!A:A,0),2)</f>
        <v>13</v>
      </c>
      <c r="L3374" s="22" t="n">
        <f aca="false">ROUND(C3374*K3374,2)</f>
        <v>1.3</v>
      </c>
      <c r="M3374" s="22" t="n">
        <f aca="false">IF(E3374&gt;0,ROUND(E3374*'UCO e Filme'!$A$5,2),0)</f>
        <v>76.1</v>
      </c>
      <c r="N3374" s="22" t="n">
        <f aca="false">IF(I3374&gt;0,ROUND(I3374*'UCO e Filme'!$A$11,2),0)</f>
        <v>0</v>
      </c>
      <c r="O3374" s="22" t="n">
        <f aca="false">ROUND(L3374+M3374+N3374,2)</f>
        <v>77.4</v>
      </c>
      <c r="P3374" s="36"/>
      <c r="Q3374" s="36"/>
    </row>
    <row r="3375" customFormat="false" ht="11.25" hidden="false" customHeight="true" outlineLevel="0" collapsed="false">
      <c r="A3375" s="17" t="n">
        <v>40306062</v>
      </c>
      <c r="B3375" s="17" t="s">
        <v>3386</v>
      </c>
      <c r="C3375" s="23" t="n">
        <v>0.04</v>
      </c>
      <c r="D3375" s="23" t="s">
        <v>133</v>
      </c>
      <c r="E3375" s="19" t="n">
        <v>1.413</v>
      </c>
      <c r="F3375" s="21"/>
      <c r="G3375" s="21"/>
      <c r="H3375" s="21"/>
      <c r="I3375" s="21"/>
      <c r="J3375" s="21"/>
      <c r="K3375" s="22" t="n">
        <f aca="false">INDEX('Porte Honorário'!B:D,MATCH(TabJud!D3375,'Porte Honorário'!A:A,0),2)</f>
        <v>13</v>
      </c>
      <c r="L3375" s="22" t="n">
        <f aca="false">ROUND(C3375*K3375,2)</f>
        <v>0.52</v>
      </c>
      <c r="M3375" s="22" t="n">
        <f aca="false">IF(E3375&gt;0,ROUND(E3375*'UCO e Filme'!$A$5,2),0)</f>
        <v>21.11</v>
      </c>
      <c r="N3375" s="22" t="n">
        <f aca="false">IF(I3375&gt;0,ROUND(I3375*'UCO e Filme'!$A$11,2),0)</f>
        <v>0</v>
      </c>
      <c r="O3375" s="22" t="n">
        <f aca="false">ROUND(L3375+M3375+N3375,2)</f>
        <v>21.63</v>
      </c>
      <c r="P3375" s="36"/>
      <c r="Q3375" s="36"/>
    </row>
    <row r="3376" customFormat="false" ht="11.25" hidden="false" customHeight="true" outlineLevel="0" collapsed="false">
      <c r="A3376" s="17" t="n">
        <v>40306070</v>
      </c>
      <c r="B3376" s="17" t="s">
        <v>3387</v>
      </c>
      <c r="C3376" s="23" t="n">
        <v>0.04</v>
      </c>
      <c r="D3376" s="23" t="s">
        <v>133</v>
      </c>
      <c r="E3376" s="19" t="n">
        <v>1.8</v>
      </c>
      <c r="F3376" s="21"/>
      <c r="G3376" s="21"/>
      <c r="H3376" s="21"/>
      <c r="I3376" s="21"/>
      <c r="J3376" s="21"/>
      <c r="K3376" s="22" t="n">
        <f aca="false">INDEX('Porte Honorário'!B:D,MATCH(TabJud!D3376,'Porte Honorário'!A:A,0),2)</f>
        <v>13</v>
      </c>
      <c r="L3376" s="22" t="n">
        <f aca="false">ROUND(C3376*K3376,2)</f>
        <v>0.52</v>
      </c>
      <c r="M3376" s="22" t="n">
        <f aca="false">IF(E3376&gt;0,ROUND(E3376*'UCO e Filme'!$A$5,2),0)</f>
        <v>26.89</v>
      </c>
      <c r="N3376" s="22" t="n">
        <f aca="false">IF(I3376&gt;0,ROUND(I3376*'UCO e Filme'!$A$11,2),0)</f>
        <v>0</v>
      </c>
      <c r="O3376" s="22" t="n">
        <f aca="false">ROUND(L3376+M3376+N3376,2)</f>
        <v>27.41</v>
      </c>
      <c r="P3376" s="36"/>
      <c r="Q3376" s="36"/>
    </row>
    <row r="3377" customFormat="false" ht="11.25" hidden="false" customHeight="true" outlineLevel="0" collapsed="false">
      <c r="A3377" s="17" t="n">
        <v>40306089</v>
      </c>
      <c r="B3377" s="17" t="s">
        <v>3388</v>
      </c>
      <c r="C3377" s="23" t="n">
        <v>0.04</v>
      </c>
      <c r="D3377" s="23" t="s">
        <v>133</v>
      </c>
      <c r="E3377" s="19" t="n">
        <v>1.8</v>
      </c>
      <c r="F3377" s="21"/>
      <c r="G3377" s="21"/>
      <c r="H3377" s="21"/>
      <c r="I3377" s="21"/>
      <c r="J3377" s="21"/>
      <c r="K3377" s="22" t="n">
        <f aca="false">INDEX('Porte Honorário'!B:D,MATCH(TabJud!D3377,'Porte Honorário'!A:A,0),2)</f>
        <v>13</v>
      </c>
      <c r="L3377" s="22" t="n">
        <f aca="false">ROUND(C3377*K3377,2)</f>
        <v>0.52</v>
      </c>
      <c r="M3377" s="22" t="n">
        <f aca="false">IF(E3377&gt;0,ROUND(E3377*'UCO e Filme'!$A$5,2),0)</f>
        <v>26.89</v>
      </c>
      <c r="N3377" s="22" t="n">
        <f aca="false">IF(I3377&gt;0,ROUND(I3377*'UCO e Filme'!$A$11,2),0)</f>
        <v>0</v>
      </c>
      <c r="O3377" s="22" t="n">
        <f aca="false">ROUND(L3377+M3377+N3377,2)</f>
        <v>27.41</v>
      </c>
      <c r="P3377" s="36"/>
      <c r="Q3377" s="36"/>
    </row>
    <row r="3378" customFormat="false" ht="11.25" hidden="false" customHeight="true" outlineLevel="0" collapsed="false">
      <c r="A3378" s="17" t="n">
        <v>40306097</v>
      </c>
      <c r="B3378" s="17" t="s">
        <v>3389</v>
      </c>
      <c r="C3378" s="23" t="n">
        <v>0.1</v>
      </c>
      <c r="D3378" s="23" t="s">
        <v>133</v>
      </c>
      <c r="E3378" s="19" t="n">
        <v>2.844</v>
      </c>
      <c r="F3378" s="21"/>
      <c r="G3378" s="21"/>
      <c r="H3378" s="21"/>
      <c r="I3378" s="21"/>
      <c r="J3378" s="21"/>
      <c r="K3378" s="22" t="n">
        <f aca="false">INDEX('Porte Honorário'!B:D,MATCH(TabJud!D3378,'Porte Honorário'!A:A,0),2)</f>
        <v>13</v>
      </c>
      <c r="L3378" s="22" t="n">
        <f aca="false">ROUND(C3378*K3378,2)</f>
        <v>1.3</v>
      </c>
      <c r="M3378" s="22" t="n">
        <f aca="false">IF(E3378&gt;0,ROUND(E3378*'UCO e Filme'!$A$5,2),0)</f>
        <v>42.49</v>
      </c>
      <c r="N3378" s="22" t="n">
        <f aca="false">IF(I3378&gt;0,ROUND(I3378*'UCO e Filme'!$A$11,2),0)</f>
        <v>0</v>
      </c>
      <c r="O3378" s="22" t="n">
        <f aca="false">ROUND(L3378+M3378+N3378,2)</f>
        <v>43.79</v>
      </c>
      <c r="P3378" s="36"/>
      <c r="Q3378" s="36"/>
    </row>
    <row r="3379" customFormat="false" ht="11.25" hidden="false" customHeight="true" outlineLevel="0" collapsed="false">
      <c r="A3379" s="17" t="n">
        <v>40306100</v>
      </c>
      <c r="B3379" s="17" t="s">
        <v>3390</v>
      </c>
      <c r="C3379" s="23" t="n">
        <v>0.04</v>
      </c>
      <c r="D3379" s="23" t="s">
        <v>133</v>
      </c>
      <c r="E3379" s="19" t="n">
        <v>1.8</v>
      </c>
      <c r="F3379" s="21"/>
      <c r="G3379" s="21"/>
      <c r="H3379" s="21"/>
      <c r="I3379" s="21"/>
      <c r="J3379" s="21"/>
      <c r="K3379" s="22" t="n">
        <f aca="false">INDEX('Porte Honorário'!B:D,MATCH(TabJud!D3379,'Porte Honorário'!A:A,0),2)</f>
        <v>13</v>
      </c>
      <c r="L3379" s="22" t="n">
        <f aca="false">ROUND(C3379*K3379,2)</f>
        <v>0.52</v>
      </c>
      <c r="M3379" s="22" t="n">
        <f aca="false">IF(E3379&gt;0,ROUND(E3379*'UCO e Filme'!$A$5,2),0)</f>
        <v>26.89</v>
      </c>
      <c r="N3379" s="22" t="n">
        <f aca="false">IF(I3379&gt;0,ROUND(I3379*'UCO e Filme'!$A$11,2),0)</f>
        <v>0</v>
      </c>
      <c r="O3379" s="22" t="n">
        <f aca="false">ROUND(L3379+M3379+N3379,2)</f>
        <v>27.41</v>
      </c>
      <c r="P3379" s="36"/>
      <c r="Q3379" s="36"/>
    </row>
    <row r="3380" customFormat="false" ht="11.25" hidden="false" customHeight="true" outlineLevel="0" collapsed="false">
      <c r="A3380" s="17" t="n">
        <v>40306119</v>
      </c>
      <c r="B3380" s="17" t="s">
        <v>3391</v>
      </c>
      <c r="C3380" s="23" t="n">
        <v>0.04</v>
      </c>
      <c r="D3380" s="23" t="s">
        <v>133</v>
      </c>
      <c r="E3380" s="19" t="n">
        <v>1.8</v>
      </c>
      <c r="F3380" s="21"/>
      <c r="G3380" s="21"/>
      <c r="H3380" s="21"/>
      <c r="I3380" s="21"/>
      <c r="J3380" s="21"/>
      <c r="K3380" s="22" t="n">
        <f aca="false">INDEX('Porte Honorário'!B:D,MATCH(TabJud!D3380,'Porte Honorário'!A:A,0),2)</f>
        <v>13</v>
      </c>
      <c r="L3380" s="22" t="n">
        <f aca="false">ROUND(C3380*K3380,2)</f>
        <v>0.52</v>
      </c>
      <c r="M3380" s="22" t="n">
        <f aca="false">IF(E3380&gt;0,ROUND(E3380*'UCO e Filme'!$A$5,2),0)</f>
        <v>26.89</v>
      </c>
      <c r="N3380" s="22" t="n">
        <f aca="false">IF(I3380&gt;0,ROUND(I3380*'UCO e Filme'!$A$11,2),0)</f>
        <v>0</v>
      </c>
      <c r="O3380" s="22" t="n">
        <f aca="false">ROUND(L3380+M3380+N3380,2)</f>
        <v>27.41</v>
      </c>
      <c r="P3380" s="36"/>
      <c r="Q3380" s="36"/>
    </row>
    <row r="3381" customFormat="false" ht="11.25" hidden="false" customHeight="true" outlineLevel="0" collapsed="false">
      <c r="A3381" s="17" t="n">
        <v>40306127</v>
      </c>
      <c r="B3381" s="17" t="s">
        <v>3392</v>
      </c>
      <c r="C3381" s="23" t="n">
        <v>0.04</v>
      </c>
      <c r="D3381" s="23" t="s">
        <v>133</v>
      </c>
      <c r="E3381" s="19" t="n">
        <v>1.8</v>
      </c>
      <c r="F3381" s="21"/>
      <c r="G3381" s="21"/>
      <c r="H3381" s="21"/>
      <c r="I3381" s="21"/>
      <c r="J3381" s="21"/>
      <c r="K3381" s="22" t="n">
        <f aca="false">INDEX('Porte Honorário'!B:D,MATCH(TabJud!D3381,'Porte Honorário'!A:A,0),2)</f>
        <v>13</v>
      </c>
      <c r="L3381" s="22" t="n">
        <f aca="false">ROUND(C3381*K3381,2)</f>
        <v>0.52</v>
      </c>
      <c r="M3381" s="22" t="n">
        <f aca="false">IF(E3381&gt;0,ROUND(E3381*'UCO e Filme'!$A$5,2),0)</f>
        <v>26.89</v>
      </c>
      <c r="N3381" s="22" t="n">
        <f aca="false">IF(I3381&gt;0,ROUND(I3381*'UCO e Filme'!$A$11,2),0)</f>
        <v>0</v>
      </c>
      <c r="O3381" s="22" t="n">
        <f aca="false">ROUND(L3381+M3381+N3381,2)</f>
        <v>27.41</v>
      </c>
      <c r="P3381" s="36"/>
      <c r="Q3381" s="36"/>
    </row>
    <row r="3382" customFormat="false" ht="11.25" hidden="false" customHeight="true" outlineLevel="0" collapsed="false">
      <c r="A3382" s="17" t="n">
        <v>40306135</v>
      </c>
      <c r="B3382" s="17" t="s">
        <v>3393</v>
      </c>
      <c r="C3382" s="23" t="n">
        <v>0.04</v>
      </c>
      <c r="D3382" s="23" t="s">
        <v>133</v>
      </c>
      <c r="E3382" s="19" t="n">
        <v>2.484</v>
      </c>
      <c r="F3382" s="21"/>
      <c r="G3382" s="21"/>
      <c r="H3382" s="21"/>
      <c r="I3382" s="21"/>
      <c r="J3382" s="21"/>
      <c r="K3382" s="22" t="n">
        <f aca="false">INDEX('Porte Honorário'!B:D,MATCH(TabJud!D3382,'Porte Honorário'!A:A,0),2)</f>
        <v>13</v>
      </c>
      <c r="L3382" s="22" t="n">
        <f aca="false">ROUND(C3382*K3382,2)</f>
        <v>0.52</v>
      </c>
      <c r="M3382" s="22" t="n">
        <f aca="false">IF(E3382&gt;0,ROUND(E3382*'UCO e Filme'!$A$5,2),0)</f>
        <v>37.11</v>
      </c>
      <c r="N3382" s="22" t="n">
        <f aca="false">IF(I3382&gt;0,ROUND(I3382*'UCO e Filme'!$A$11,2),0)</f>
        <v>0</v>
      </c>
      <c r="O3382" s="22" t="n">
        <f aca="false">ROUND(L3382+M3382+N3382,2)</f>
        <v>37.63</v>
      </c>
      <c r="P3382" s="36"/>
      <c r="Q3382" s="36"/>
    </row>
    <row r="3383" customFormat="false" ht="11.25" hidden="false" customHeight="true" outlineLevel="0" collapsed="false">
      <c r="A3383" s="17" t="n">
        <v>40306143</v>
      </c>
      <c r="B3383" s="17" t="s">
        <v>3394</v>
      </c>
      <c r="C3383" s="23" t="n">
        <v>0.04</v>
      </c>
      <c r="D3383" s="23" t="s">
        <v>133</v>
      </c>
      <c r="E3383" s="19" t="n">
        <v>1.8</v>
      </c>
      <c r="F3383" s="21"/>
      <c r="G3383" s="21"/>
      <c r="H3383" s="21"/>
      <c r="I3383" s="21"/>
      <c r="J3383" s="21"/>
      <c r="K3383" s="22" t="n">
        <f aca="false">INDEX('Porte Honorário'!B:D,MATCH(TabJud!D3383,'Porte Honorário'!A:A,0),2)</f>
        <v>13</v>
      </c>
      <c r="L3383" s="22" t="n">
        <f aca="false">ROUND(C3383*K3383,2)</f>
        <v>0.52</v>
      </c>
      <c r="M3383" s="22" t="n">
        <f aca="false">IF(E3383&gt;0,ROUND(E3383*'UCO e Filme'!$A$5,2),0)</f>
        <v>26.89</v>
      </c>
      <c r="N3383" s="22" t="n">
        <f aca="false">IF(I3383&gt;0,ROUND(I3383*'UCO e Filme'!$A$11,2),0)</f>
        <v>0</v>
      </c>
      <c r="O3383" s="22" t="n">
        <f aca="false">ROUND(L3383+M3383+N3383,2)</f>
        <v>27.41</v>
      </c>
      <c r="P3383" s="36"/>
      <c r="Q3383" s="36"/>
    </row>
    <row r="3384" customFormat="false" ht="11.25" hidden="false" customHeight="true" outlineLevel="0" collapsed="false">
      <c r="A3384" s="17" t="n">
        <v>40306151</v>
      </c>
      <c r="B3384" s="17" t="s">
        <v>3395</v>
      </c>
      <c r="C3384" s="23" t="n">
        <v>0.04</v>
      </c>
      <c r="D3384" s="23" t="s">
        <v>133</v>
      </c>
      <c r="E3384" s="19" t="n">
        <v>2.484</v>
      </c>
      <c r="F3384" s="21"/>
      <c r="G3384" s="21"/>
      <c r="H3384" s="21"/>
      <c r="I3384" s="21"/>
      <c r="J3384" s="21"/>
      <c r="K3384" s="22" t="n">
        <f aca="false">INDEX('Porte Honorário'!B:D,MATCH(TabJud!D3384,'Porte Honorário'!A:A,0),2)</f>
        <v>13</v>
      </c>
      <c r="L3384" s="22" t="n">
        <f aca="false">ROUND(C3384*K3384,2)</f>
        <v>0.52</v>
      </c>
      <c r="M3384" s="22" t="n">
        <f aca="false">IF(E3384&gt;0,ROUND(E3384*'UCO e Filme'!$A$5,2),0)</f>
        <v>37.11</v>
      </c>
      <c r="N3384" s="22" t="n">
        <f aca="false">IF(I3384&gt;0,ROUND(I3384*'UCO e Filme'!$A$11,2),0)</f>
        <v>0</v>
      </c>
      <c r="O3384" s="22" t="n">
        <f aca="false">ROUND(L3384+M3384+N3384,2)</f>
        <v>37.63</v>
      </c>
      <c r="P3384" s="36"/>
      <c r="Q3384" s="36"/>
    </row>
    <row r="3385" customFormat="false" ht="11.25" hidden="false" customHeight="true" outlineLevel="0" collapsed="false">
      <c r="A3385" s="17" t="n">
        <v>40306160</v>
      </c>
      <c r="B3385" s="17" t="s">
        <v>3396</v>
      </c>
      <c r="C3385" s="23" t="n">
        <v>0.04</v>
      </c>
      <c r="D3385" s="23" t="s">
        <v>133</v>
      </c>
      <c r="E3385" s="19" t="n">
        <v>1.17</v>
      </c>
      <c r="F3385" s="21"/>
      <c r="G3385" s="21"/>
      <c r="H3385" s="21"/>
      <c r="I3385" s="21"/>
      <c r="J3385" s="21"/>
      <c r="K3385" s="22" t="n">
        <f aca="false">INDEX('Porte Honorário'!B:D,MATCH(TabJud!D3385,'Porte Honorário'!A:A,0),2)</f>
        <v>13</v>
      </c>
      <c r="L3385" s="22" t="n">
        <f aca="false">ROUND(C3385*K3385,2)</f>
        <v>0.52</v>
      </c>
      <c r="M3385" s="22" t="n">
        <f aca="false">IF(E3385&gt;0,ROUND(E3385*'UCO e Filme'!$A$5,2),0)</f>
        <v>17.48</v>
      </c>
      <c r="N3385" s="22" t="n">
        <f aca="false">IF(I3385&gt;0,ROUND(I3385*'UCO e Filme'!$A$11,2),0)</f>
        <v>0</v>
      </c>
      <c r="O3385" s="22" t="n">
        <f aca="false">ROUND(L3385+M3385+N3385,2)</f>
        <v>18</v>
      </c>
      <c r="P3385" s="36"/>
      <c r="Q3385" s="36"/>
    </row>
    <row r="3386" customFormat="false" ht="11.25" hidden="false" customHeight="true" outlineLevel="0" collapsed="false">
      <c r="A3386" s="17" t="n">
        <v>40306178</v>
      </c>
      <c r="B3386" s="17" t="s">
        <v>3397</v>
      </c>
      <c r="C3386" s="23" t="n">
        <v>0.04</v>
      </c>
      <c r="D3386" s="23" t="s">
        <v>133</v>
      </c>
      <c r="E3386" s="19" t="n">
        <v>1.17</v>
      </c>
      <c r="F3386" s="21"/>
      <c r="G3386" s="21"/>
      <c r="H3386" s="21"/>
      <c r="I3386" s="21"/>
      <c r="J3386" s="21"/>
      <c r="K3386" s="22" t="n">
        <f aca="false">INDEX('Porte Honorário'!B:D,MATCH(TabJud!D3386,'Porte Honorário'!A:A,0),2)</f>
        <v>13</v>
      </c>
      <c r="L3386" s="22" t="n">
        <f aca="false">ROUND(C3386*K3386,2)</f>
        <v>0.52</v>
      </c>
      <c r="M3386" s="22" t="n">
        <f aca="false">IF(E3386&gt;0,ROUND(E3386*'UCO e Filme'!$A$5,2),0)</f>
        <v>17.48</v>
      </c>
      <c r="N3386" s="22" t="n">
        <f aca="false">IF(I3386&gt;0,ROUND(I3386*'UCO e Filme'!$A$11,2),0)</f>
        <v>0</v>
      </c>
      <c r="O3386" s="22" t="n">
        <f aca="false">ROUND(L3386+M3386+N3386,2)</f>
        <v>18</v>
      </c>
      <c r="P3386" s="36"/>
      <c r="Q3386" s="36"/>
    </row>
    <row r="3387" customFormat="false" ht="11.25" hidden="false" customHeight="true" outlineLevel="0" collapsed="false">
      <c r="A3387" s="17" t="n">
        <v>40306186</v>
      </c>
      <c r="B3387" s="17" t="s">
        <v>3398</v>
      </c>
      <c r="C3387" s="23" t="n">
        <v>0.5</v>
      </c>
      <c r="D3387" s="23" t="s">
        <v>133</v>
      </c>
      <c r="E3387" s="19" t="n">
        <v>21.789</v>
      </c>
      <c r="F3387" s="21"/>
      <c r="G3387" s="21"/>
      <c r="H3387" s="21"/>
      <c r="I3387" s="21"/>
      <c r="J3387" s="21"/>
      <c r="K3387" s="22" t="n">
        <f aca="false">INDEX('Porte Honorário'!B:D,MATCH(TabJud!D3387,'Porte Honorário'!A:A,0),2)</f>
        <v>13</v>
      </c>
      <c r="L3387" s="22" t="n">
        <f aca="false">ROUND(C3387*K3387,2)</f>
        <v>6.5</v>
      </c>
      <c r="M3387" s="22" t="n">
        <f aca="false">IF(E3387&gt;0,ROUND(E3387*'UCO e Filme'!$A$5,2),0)</f>
        <v>325.53</v>
      </c>
      <c r="N3387" s="22" t="n">
        <f aca="false">IF(I3387&gt;0,ROUND(I3387*'UCO e Filme'!$A$11,2),0)</f>
        <v>0</v>
      </c>
      <c r="O3387" s="22" t="n">
        <f aca="false">ROUND(L3387+M3387+N3387,2)</f>
        <v>332.03</v>
      </c>
      <c r="P3387" s="36"/>
      <c r="Q3387" s="36"/>
    </row>
    <row r="3388" customFormat="false" ht="11.25" hidden="false" customHeight="true" outlineLevel="0" collapsed="false">
      <c r="A3388" s="17" t="n">
        <v>40306194</v>
      </c>
      <c r="B3388" s="17" t="s">
        <v>3399</v>
      </c>
      <c r="C3388" s="23" t="n">
        <v>0.1</v>
      </c>
      <c r="D3388" s="23" t="s">
        <v>133</v>
      </c>
      <c r="E3388" s="19" t="n">
        <v>3.294</v>
      </c>
      <c r="F3388" s="21"/>
      <c r="G3388" s="21"/>
      <c r="H3388" s="21"/>
      <c r="I3388" s="21"/>
      <c r="J3388" s="21"/>
      <c r="K3388" s="22" t="n">
        <f aca="false">INDEX('Porte Honorário'!B:D,MATCH(TabJud!D3388,'Porte Honorário'!A:A,0),2)</f>
        <v>13</v>
      </c>
      <c r="L3388" s="22" t="n">
        <f aca="false">ROUND(C3388*K3388,2)</f>
        <v>1.3</v>
      </c>
      <c r="M3388" s="22" t="n">
        <f aca="false">IF(E3388&gt;0,ROUND(E3388*'UCO e Filme'!$A$5,2),0)</f>
        <v>49.21</v>
      </c>
      <c r="N3388" s="22" t="n">
        <f aca="false">IF(I3388&gt;0,ROUND(I3388*'UCO e Filme'!$A$11,2),0)</f>
        <v>0</v>
      </c>
      <c r="O3388" s="22" t="n">
        <f aca="false">ROUND(L3388+M3388+N3388,2)</f>
        <v>50.51</v>
      </c>
      <c r="P3388" s="36"/>
      <c r="Q3388" s="36"/>
    </row>
    <row r="3389" customFormat="false" ht="11.25" hidden="false" customHeight="true" outlineLevel="0" collapsed="false">
      <c r="A3389" s="17" t="n">
        <v>40306208</v>
      </c>
      <c r="B3389" s="17" t="s">
        <v>3400</v>
      </c>
      <c r="C3389" s="37" t="n">
        <v>0.1</v>
      </c>
      <c r="D3389" s="23" t="s">
        <v>133</v>
      </c>
      <c r="E3389" s="19" t="n">
        <v>2.844</v>
      </c>
      <c r="F3389" s="21"/>
      <c r="G3389" s="21"/>
      <c r="H3389" s="21"/>
      <c r="I3389" s="21"/>
      <c r="J3389" s="21"/>
      <c r="K3389" s="22" t="n">
        <f aca="false">INDEX('Porte Honorário'!B:D,MATCH(TabJud!D3389,'Porte Honorário'!A:A,0),2)</f>
        <v>13</v>
      </c>
      <c r="L3389" s="22" t="n">
        <f aca="false">ROUND(C3389*K3389,2)</f>
        <v>1.3</v>
      </c>
      <c r="M3389" s="22" t="n">
        <f aca="false">IF(E3389&gt;0,ROUND(E3389*'UCO e Filme'!$A$5,2),0)</f>
        <v>42.49</v>
      </c>
      <c r="N3389" s="22" t="n">
        <f aca="false">IF(I3389&gt;0,ROUND(I3389*'UCO e Filme'!$A$11,2),0)</f>
        <v>0</v>
      </c>
      <c r="O3389" s="22" t="n">
        <f aca="false">ROUND(L3389+M3389+N3389,2)</f>
        <v>43.79</v>
      </c>
      <c r="P3389" s="36"/>
      <c r="Q3389" s="36"/>
    </row>
    <row r="3390" customFormat="false" ht="11.25" hidden="false" customHeight="true" outlineLevel="0" collapsed="false">
      <c r="A3390" s="17" t="n">
        <v>40306216</v>
      </c>
      <c r="B3390" s="17" t="s">
        <v>3401</v>
      </c>
      <c r="C3390" s="23" t="n">
        <v>0.04</v>
      </c>
      <c r="D3390" s="23" t="s">
        <v>133</v>
      </c>
      <c r="E3390" s="19" t="n">
        <v>1.8</v>
      </c>
      <c r="F3390" s="21"/>
      <c r="G3390" s="21"/>
      <c r="H3390" s="21"/>
      <c r="I3390" s="21"/>
      <c r="J3390" s="21"/>
      <c r="K3390" s="22" t="n">
        <f aca="false">INDEX('Porte Honorário'!B:D,MATCH(TabJud!D3390,'Porte Honorário'!A:A,0),2)</f>
        <v>13</v>
      </c>
      <c r="L3390" s="22" t="n">
        <f aca="false">ROUND(C3390*K3390,2)</f>
        <v>0.52</v>
      </c>
      <c r="M3390" s="22" t="n">
        <f aca="false">IF(E3390&gt;0,ROUND(E3390*'UCO e Filme'!$A$5,2),0)</f>
        <v>26.89</v>
      </c>
      <c r="N3390" s="22" t="n">
        <f aca="false">IF(I3390&gt;0,ROUND(I3390*'UCO e Filme'!$A$11,2),0)</f>
        <v>0</v>
      </c>
      <c r="O3390" s="22" t="n">
        <f aca="false">ROUND(L3390+M3390+N3390,2)</f>
        <v>27.41</v>
      </c>
      <c r="P3390" s="36"/>
      <c r="Q3390" s="36"/>
    </row>
    <row r="3391" customFormat="false" ht="11.25" hidden="false" customHeight="true" outlineLevel="0" collapsed="false">
      <c r="A3391" s="17" t="n">
        <v>40306224</v>
      </c>
      <c r="B3391" s="17" t="s">
        <v>3402</v>
      </c>
      <c r="C3391" s="23" t="n">
        <v>0.04</v>
      </c>
      <c r="D3391" s="23" t="s">
        <v>133</v>
      </c>
      <c r="E3391" s="19" t="n">
        <v>2.484</v>
      </c>
      <c r="F3391" s="21"/>
      <c r="G3391" s="21"/>
      <c r="H3391" s="21"/>
      <c r="I3391" s="21"/>
      <c r="J3391" s="21"/>
      <c r="K3391" s="22" t="n">
        <f aca="false">INDEX('Porte Honorário'!B:D,MATCH(TabJud!D3391,'Porte Honorário'!A:A,0),2)</f>
        <v>13</v>
      </c>
      <c r="L3391" s="22" t="n">
        <f aca="false">ROUND(C3391*K3391,2)</f>
        <v>0.52</v>
      </c>
      <c r="M3391" s="22" t="n">
        <f aca="false">IF(E3391&gt;0,ROUND(E3391*'UCO e Filme'!$A$5,2),0)</f>
        <v>37.11</v>
      </c>
      <c r="N3391" s="22" t="n">
        <f aca="false">IF(I3391&gt;0,ROUND(I3391*'UCO e Filme'!$A$11,2),0)</f>
        <v>0</v>
      </c>
      <c r="O3391" s="22" t="n">
        <f aca="false">ROUND(L3391+M3391+N3391,2)</f>
        <v>37.63</v>
      </c>
      <c r="P3391" s="36"/>
      <c r="Q3391" s="36"/>
    </row>
    <row r="3392" customFormat="false" ht="11.25" hidden="false" customHeight="true" outlineLevel="0" collapsed="false">
      <c r="A3392" s="17" t="n">
        <v>40306232</v>
      </c>
      <c r="B3392" s="17" t="s">
        <v>3403</v>
      </c>
      <c r="C3392" s="23" t="n">
        <v>0.04</v>
      </c>
      <c r="D3392" s="23" t="s">
        <v>133</v>
      </c>
      <c r="E3392" s="19" t="n">
        <v>1.8</v>
      </c>
      <c r="F3392" s="21"/>
      <c r="G3392" s="21"/>
      <c r="H3392" s="21"/>
      <c r="I3392" s="21"/>
      <c r="J3392" s="21"/>
      <c r="K3392" s="22" t="n">
        <f aca="false">INDEX('Porte Honorário'!B:D,MATCH(TabJud!D3392,'Porte Honorário'!A:A,0),2)</f>
        <v>13</v>
      </c>
      <c r="L3392" s="22" t="n">
        <f aca="false">ROUND(C3392*K3392,2)</f>
        <v>0.52</v>
      </c>
      <c r="M3392" s="22" t="n">
        <f aca="false">IF(E3392&gt;0,ROUND(E3392*'UCO e Filme'!$A$5,2),0)</f>
        <v>26.89</v>
      </c>
      <c r="N3392" s="22" t="n">
        <f aca="false">IF(I3392&gt;0,ROUND(I3392*'UCO e Filme'!$A$11,2),0)</f>
        <v>0</v>
      </c>
      <c r="O3392" s="22" t="n">
        <f aca="false">ROUND(L3392+M3392+N3392,2)</f>
        <v>27.41</v>
      </c>
      <c r="P3392" s="36"/>
      <c r="Q3392" s="36"/>
    </row>
    <row r="3393" customFormat="false" ht="11.25" hidden="false" customHeight="true" outlineLevel="0" collapsed="false">
      <c r="A3393" s="17" t="n">
        <v>40306240</v>
      </c>
      <c r="B3393" s="17" t="s">
        <v>3404</v>
      </c>
      <c r="C3393" s="23" t="n">
        <v>0.04</v>
      </c>
      <c r="D3393" s="23" t="s">
        <v>133</v>
      </c>
      <c r="E3393" s="19" t="n">
        <v>2.484</v>
      </c>
      <c r="F3393" s="21"/>
      <c r="G3393" s="21"/>
      <c r="H3393" s="21"/>
      <c r="I3393" s="21"/>
      <c r="J3393" s="21"/>
      <c r="K3393" s="22" t="n">
        <f aca="false">INDEX('Porte Honorário'!B:D,MATCH(TabJud!D3393,'Porte Honorário'!A:A,0),2)</f>
        <v>13</v>
      </c>
      <c r="L3393" s="22" t="n">
        <f aca="false">ROUND(C3393*K3393,2)</f>
        <v>0.52</v>
      </c>
      <c r="M3393" s="22" t="n">
        <f aca="false">IF(E3393&gt;0,ROUND(E3393*'UCO e Filme'!$A$5,2),0)</f>
        <v>37.11</v>
      </c>
      <c r="N3393" s="22" t="n">
        <f aca="false">IF(I3393&gt;0,ROUND(I3393*'UCO e Filme'!$A$11,2),0)</f>
        <v>0</v>
      </c>
      <c r="O3393" s="22" t="n">
        <f aca="false">ROUND(L3393+M3393+N3393,2)</f>
        <v>37.63</v>
      </c>
      <c r="P3393" s="36"/>
      <c r="Q3393" s="36"/>
    </row>
    <row r="3394" customFormat="false" ht="11.25" hidden="false" customHeight="true" outlineLevel="0" collapsed="false">
      <c r="A3394" s="17" t="n">
        <v>40306259</v>
      </c>
      <c r="B3394" s="17" t="s">
        <v>3405</v>
      </c>
      <c r="C3394" s="23" t="n">
        <v>0.1</v>
      </c>
      <c r="D3394" s="23" t="s">
        <v>133</v>
      </c>
      <c r="E3394" s="19" t="n">
        <v>3.294</v>
      </c>
      <c r="F3394" s="21"/>
      <c r="G3394" s="21"/>
      <c r="H3394" s="21"/>
      <c r="I3394" s="21"/>
      <c r="J3394" s="21"/>
      <c r="K3394" s="22" t="n">
        <f aca="false">INDEX('Porte Honorário'!B:D,MATCH(TabJud!D3394,'Porte Honorário'!A:A,0),2)</f>
        <v>13</v>
      </c>
      <c r="L3394" s="22" t="n">
        <f aca="false">ROUND(C3394*K3394,2)</f>
        <v>1.3</v>
      </c>
      <c r="M3394" s="22" t="n">
        <f aca="false">IF(E3394&gt;0,ROUND(E3394*'UCO e Filme'!$A$5,2),0)</f>
        <v>49.21</v>
      </c>
      <c r="N3394" s="22" t="n">
        <f aca="false">IF(I3394&gt;0,ROUND(I3394*'UCO e Filme'!$A$11,2),0)</f>
        <v>0</v>
      </c>
      <c r="O3394" s="22" t="n">
        <f aca="false">ROUND(L3394+M3394+N3394,2)</f>
        <v>50.51</v>
      </c>
      <c r="P3394" s="36"/>
      <c r="Q3394" s="36"/>
    </row>
    <row r="3395" customFormat="false" ht="11.25" hidden="false" customHeight="true" outlineLevel="0" collapsed="false">
      <c r="A3395" s="17" t="n">
        <v>40306267</v>
      </c>
      <c r="B3395" s="17" t="s">
        <v>3406</v>
      </c>
      <c r="C3395" s="23" t="n">
        <v>0.04</v>
      </c>
      <c r="D3395" s="23" t="s">
        <v>133</v>
      </c>
      <c r="E3395" s="19" t="n">
        <v>1.35</v>
      </c>
      <c r="F3395" s="21"/>
      <c r="G3395" s="21"/>
      <c r="H3395" s="21"/>
      <c r="I3395" s="21"/>
      <c r="J3395" s="21"/>
      <c r="K3395" s="22" t="n">
        <f aca="false">INDEX('Porte Honorário'!B:D,MATCH(TabJud!D3395,'Porte Honorário'!A:A,0),2)</f>
        <v>13</v>
      </c>
      <c r="L3395" s="22" t="n">
        <f aca="false">ROUND(C3395*K3395,2)</f>
        <v>0.52</v>
      </c>
      <c r="M3395" s="22" t="n">
        <f aca="false">IF(E3395&gt;0,ROUND(E3395*'UCO e Filme'!$A$5,2),0)</f>
        <v>20.17</v>
      </c>
      <c r="N3395" s="22" t="n">
        <f aca="false">IF(I3395&gt;0,ROUND(I3395*'UCO e Filme'!$A$11,2),0)</f>
        <v>0</v>
      </c>
      <c r="O3395" s="22" t="n">
        <f aca="false">ROUND(L3395+M3395+N3395,2)</f>
        <v>20.69</v>
      </c>
      <c r="P3395" s="36"/>
      <c r="Q3395" s="36"/>
    </row>
    <row r="3396" customFormat="false" ht="11.25" hidden="false" customHeight="true" outlineLevel="0" collapsed="false">
      <c r="A3396" s="17" t="n">
        <v>40306275</v>
      </c>
      <c r="B3396" s="17" t="s">
        <v>3407</v>
      </c>
      <c r="C3396" s="23" t="n">
        <v>0.04</v>
      </c>
      <c r="D3396" s="23" t="s">
        <v>133</v>
      </c>
      <c r="E3396" s="19" t="n">
        <v>1.35</v>
      </c>
      <c r="F3396" s="21"/>
      <c r="G3396" s="21"/>
      <c r="H3396" s="21"/>
      <c r="I3396" s="21"/>
      <c r="J3396" s="21"/>
      <c r="K3396" s="22" t="n">
        <f aca="false">INDEX('Porte Honorário'!B:D,MATCH(TabJud!D3396,'Porte Honorário'!A:A,0),2)</f>
        <v>13</v>
      </c>
      <c r="L3396" s="22" t="n">
        <f aca="false">ROUND(C3396*K3396,2)</f>
        <v>0.52</v>
      </c>
      <c r="M3396" s="22" t="n">
        <f aca="false">IF(E3396&gt;0,ROUND(E3396*'UCO e Filme'!$A$5,2),0)</f>
        <v>20.17</v>
      </c>
      <c r="N3396" s="22" t="n">
        <f aca="false">IF(I3396&gt;0,ROUND(I3396*'UCO e Filme'!$A$11,2),0)</f>
        <v>0</v>
      </c>
      <c r="O3396" s="22" t="n">
        <f aca="false">ROUND(L3396+M3396+N3396,2)</f>
        <v>20.69</v>
      </c>
      <c r="P3396" s="36"/>
      <c r="Q3396" s="36"/>
    </row>
    <row r="3397" customFormat="false" ht="11.25" hidden="false" customHeight="true" outlineLevel="0" collapsed="false">
      <c r="A3397" s="17" t="n">
        <v>40306283</v>
      </c>
      <c r="B3397" s="17" t="s">
        <v>3408</v>
      </c>
      <c r="C3397" s="37" t="n">
        <v>0.1</v>
      </c>
      <c r="D3397" s="23" t="s">
        <v>133</v>
      </c>
      <c r="E3397" s="19" t="n">
        <v>4.05</v>
      </c>
      <c r="F3397" s="21"/>
      <c r="G3397" s="21"/>
      <c r="H3397" s="21"/>
      <c r="I3397" s="21"/>
      <c r="J3397" s="21"/>
      <c r="K3397" s="22" t="n">
        <f aca="false">INDEX('Porte Honorário'!B:D,MATCH(TabJud!D3397,'Porte Honorário'!A:A,0),2)</f>
        <v>13</v>
      </c>
      <c r="L3397" s="22" t="n">
        <f aca="false">ROUND(C3397*K3397,2)</f>
        <v>1.3</v>
      </c>
      <c r="M3397" s="22" t="n">
        <f aca="false">IF(E3397&gt;0,ROUND(E3397*'UCO e Filme'!$A$5,2),0)</f>
        <v>60.51</v>
      </c>
      <c r="N3397" s="22" t="n">
        <f aca="false">IF(I3397&gt;0,ROUND(I3397*'UCO e Filme'!$A$11,2),0)</f>
        <v>0</v>
      </c>
      <c r="O3397" s="22" t="n">
        <f aca="false">ROUND(L3397+M3397+N3397,2)</f>
        <v>61.81</v>
      </c>
      <c r="P3397" s="36"/>
      <c r="Q3397" s="36"/>
    </row>
    <row r="3398" customFormat="false" ht="11.25" hidden="false" customHeight="true" outlineLevel="0" collapsed="false">
      <c r="A3398" s="17" t="n">
        <v>40306291</v>
      </c>
      <c r="B3398" s="17" t="s">
        <v>3409</v>
      </c>
      <c r="C3398" s="23" t="n">
        <v>0.04</v>
      </c>
      <c r="D3398" s="23" t="s">
        <v>133</v>
      </c>
      <c r="E3398" s="19" t="n">
        <v>1.8</v>
      </c>
      <c r="F3398" s="21"/>
      <c r="G3398" s="21"/>
      <c r="H3398" s="21"/>
      <c r="I3398" s="21"/>
      <c r="J3398" s="21"/>
      <c r="K3398" s="22" t="n">
        <f aca="false">INDEX('Porte Honorário'!B:D,MATCH(TabJud!D3398,'Porte Honorário'!A:A,0),2)</f>
        <v>13</v>
      </c>
      <c r="L3398" s="22" t="n">
        <f aca="false">ROUND(C3398*K3398,2)</f>
        <v>0.52</v>
      </c>
      <c r="M3398" s="22" t="n">
        <f aca="false">IF(E3398&gt;0,ROUND(E3398*'UCO e Filme'!$A$5,2),0)</f>
        <v>26.89</v>
      </c>
      <c r="N3398" s="22" t="n">
        <f aca="false">IF(I3398&gt;0,ROUND(I3398*'UCO e Filme'!$A$11,2),0)</f>
        <v>0</v>
      </c>
      <c r="O3398" s="22" t="n">
        <f aca="false">ROUND(L3398+M3398+N3398,2)</f>
        <v>27.41</v>
      </c>
      <c r="P3398" s="36"/>
      <c r="Q3398" s="36"/>
    </row>
    <row r="3399" customFormat="false" ht="11.25" hidden="false" customHeight="true" outlineLevel="0" collapsed="false">
      <c r="A3399" s="17" t="n">
        <v>40306305</v>
      </c>
      <c r="B3399" s="17" t="s">
        <v>3410</v>
      </c>
      <c r="C3399" s="23" t="n">
        <v>0.04</v>
      </c>
      <c r="D3399" s="23" t="s">
        <v>133</v>
      </c>
      <c r="E3399" s="19" t="n">
        <v>2.484</v>
      </c>
      <c r="F3399" s="21"/>
      <c r="G3399" s="21"/>
      <c r="H3399" s="21"/>
      <c r="I3399" s="21"/>
      <c r="J3399" s="21"/>
      <c r="K3399" s="22" t="n">
        <f aca="false">INDEX('Porte Honorário'!B:D,MATCH(TabJud!D3399,'Porte Honorário'!A:A,0),2)</f>
        <v>13</v>
      </c>
      <c r="L3399" s="22" t="n">
        <f aca="false">ROUND(C3399*K3399,2)</f>
        <v>0.52</v>
      </c>
      <c r="M3399" s="22" t="n">
        <f aca="false">IF(E3399&gt;0,ROUND(E3399*'UCO e Filme'!$A$5,2),0)</f>
        <v>37.11</v>
      </c>
      <c r="N3399" s="22" t="n">
        <f aca="false">IF(I3399&gt;0,ROUND(I3399*'UCO e Filme'!$A$11,2),0)</f>
        <v>0</v>
      </c>
      <c r="O3399" s="22" t="n">
        <f aca="false">ROUND(L3399+M3399+N3399,2)</f>
        <v>37.63</v>
      </c>
      <c r="P3399" s="36"/>
      <c r="Q3399" s="36"/>
    </row>
    <row r="3400" customFormat="false" ht="11.25" hidden="false" customHeight="true" outlineLevel="0" collapsed="false">
      <c r="A3400" s="17" t="n">
        <v>40306313</v>
      </c>
      <c r="B3400" s="17" t="s">
        <v>3411</v>
      </c>
      <c r="C3400" s="23" t="n">
        <v>0.04</v>
      </c>
      <c r="D3400" s="23" t="s">
        <v>133</v>
      </c>
      <c r="E3400" s="19" t="n">
        <v>1.8</v>
      </c>
      <c r="F3400" s="21"/>
      <c r="G3400" s="21"/>
      <c r="H3400" s="21"/>
      <c r="I3400" s="21"/>
      <c r="J3400" s="21"/>
      <c r="K3400" s="22" t="n">
        <f aca="false">INDEX('Porte Honorário'!B:D,MATCH(TabJud!D3400,'Porte Honorário'!A:A,0),2)</f>
        <v>13</v>
      </c>
      <c r="L3400" s="22" t="n">
        <f aca="false">ROUND(C3400*K3400,2)</f>
        <v>0.52</v>
      </c>
      <c r="M3400" s="22" t="n">
        <f aca="false">IF(E3400&gt;0,ROUND(E3400*'UCO e Filme'!$A$5,2),0)</f>
        <v>26.89</v>
      </c>
      <c r="N3400" s="22" t="n">
        <f aca="false">IF(I3400&gt;0,ROUND(I3400*'UCO e Filme'!$A$11,2),0)</f>
        <v>0</v>
      </c>
      <c r="O3400" s="22" t="n">
        <f aca="false">ROUND(L3400+M3400+N3400,2)</f>
        <v>27.41</v>
      </c>
      <c r="P3400" s="36"/>
      <c r="Q3400" s="36"/>
    </row>
    <row r="3401" customFormat="false" ht="11.25" hidden="false" customHeight="true" outlineLevel="0" collapsed="false">
      <c r="A3401" s="17" t="n">
        <v>40306321</v>
      </c>
      <c r="B3401" s="17" t="s">
        <v>3412</v>
      </c>
      <c r="C3401" s="23" t="n">
        <v>0.04</v>
      </c>
      <c r="D3401" s="23" t="s">
        <v>133</v>
      </c>
      <c r="E3401" s="19" t="n">
        <v>2.484</v>
      </c>
      <c r="F3401" s="21"/>
      <c r="G3401" s="21"/>
      <c r="H3401" s="21"/>
      <c r="I3401" s="21"/>
      <c r="J3401" s="21"/>
      <c r="K3401" s="22" t="n">
        <f aca="false">INDEX('Porte Honorário'!B:D,MATCH(TabJud!D3401,'Porte Honorário'!A:A,0),2)</f>
        <v>13</v>
      </c>
      <c r="L3401" s="22" t="n">
        <f aca="false">ROUND(C3401*K3401,2)</f>
        <v>0.52</v>
      </c>
      <c r="M3401" s="22" t="n">
        <f aca="false">IF(E3401&gt;0,ROUND(E3401*'UCO e Filme'!$A$5,2),0)</f>
        <v>37.11</v>
      </c>
      <c r="N3401" s="22" t="n">
        <f aca="false">IF(I3401&gt;0,ROUND(I3401*'UCO e Filme'!$A$11,2),0)</f>
        <v>0</v>
      </c>
      <c r="O3401" s="22" t="n">
        <f aca="false">ROUND(L3401+M3401+N3401,2)</f>
        <v>37.63</v>
      </c>
      <c r="P3401" s="36"/>
      <c r="Q3401" s="36"/>
    </row>
    <row r="3402" customFormat="false" ht="11.25" hidden="false" customHeight="true" outlineLevel="0" collapsed="false">
      <c r="A3402" s="17" t="n">
        <v>40306330</v>
      </c>
      <c r="B3402" s="17" t="s">
        <v>3413</v>
      </c>
      <c r="C3402" s="23" t="n">
        <v>0.04</v>
      </c>
      <c r="D3402" s="23" t="s">
        <v>133</v>
      </c>
      <c r="E3402" s="19" t="n">
        <v>2.484</v>
      </c>
      <c r="F3402" s="21"/>
      <c r="G3402" s="21"/>
      <c r="H3402" s="21"/>
      <c r="I3402" s="21"/>
      <c r="J3402" s="21"/>
      <c r="K3402" s="22" t="n">
        <f aca="false">INDEX('Porte Honorário'!B:D,MATCH(TabJud!D3402,'Porte Honorário'!A:A,0),2)</f>
        <v>13</v>
      </c>
      <c r="L3402" s="22" t="n">
        <f aca="false">ROUND(C3402*K3402,2)</f>
        <v>0.52</v>
      </c>
      <c r="M3402" s="22" t="n">
        <f aca="false">IF(E3402&gt;0,ROUND(E3402*'UCO e Filme'!$A$5,2),0)</f>
        <v>37.11</v>
      </c>
      <c r="N3402" s="22" t="n">
        <f aca="false">IF(I3402&gt;0,ROUND(I3402*'UCO e Filme'!$A$11,2),0)</f>
        <v>0</v>
      </c>
      <c r="O3402" s="22" t="n">
        <f aca="false">ROUND(L3402+M3402+N3402,2)</f>
        <v>37.63</v>
      </c>
      <c r="P3402" s="36"/>
      <c r="Q3402" s="36"/>
    </row>
    <row r="3403" customFormat="false" ht="11.25" hidden="false" customHeight="true" outlineLevel="0" collapsed="false">
      <c r="A3403" s="17" t="n">
        <v>40306348</v>
      </c>
      <c r="B3403" s="17" t="s">
        <v>3414</v>
      </c>
      <c r="C3403" s="23" t="n">
        <v>0.04</v>
      </c>
      <c r="D3403" s="23" t="s">
        <v>133</v>
      </c>
      <c r="E3403" s="19" t="n">
        <v>2.484</v>
      </c>
      <c r="F3403" s="21"/>
      <c r="G3403" s="21"/>
      <c r="H3403" s="21"/>
      <c r="I3403" s="21"/>
      <c r="J3403" s="21"/>
      <c r="K3403" s="22" t="n">
        <f aca="false">INDEX('Porte Honorário'!B:D,MATCH(TabJud!D3403,'Porte Honorário'!A:A,0),2)</f>
        <v>13</v>
      </c>
      <c r="L3403" s="22" t="n">
        <f aca="false">ROUND(C3403*K3403,2)</f>
        <v>0.52</v>
      </c>
      <c r="M3403" s="22" t="n">
        <f aca="false">IF(E3403&gt;0,ROUND(E3403*'UCO e Filme'!$A$5,2),0)</f>
        <v>37.11</v>
      </c>
      <c r="N3403" s="22" t="n">
        <f aca="false">IF(I3403&gt;0,ROUND(I3403*'UCO e Filme'!$A$11,2),0)</f>
        <v>0</v>
      </c>
      <c r="O3403" s="22" t="n">
        <f aca="false">ROUND(L3403+M3403+N3403,2)</f>
        <v>37.63</v>
      </c>
      <c r="P3403" s="36"/>
      <c r="Q3403" s="36"/>
    </row>
    <row r="3404" customFormat="false" ht="11.25" hidden="false" customHeight="true" outlineLevel="0" collapsed="false">
      <c r="A3404" s="17" t="n">
        <v>40306356</v>
      </c>
      <c r="B3404" s="17" t="s">
        <v>3415</v>
      </c>
      <c r="C3404" s="23" t="n">
        <v>0.04</v>
      </c>
      <c r="D3404" s="23" t="s">
        <v>133</v>
      </c>
      <c r="E3404" s="19" t="n">
        <v>1.413</v>
      </c>
      <c r="F3404" s="21"/>
      <c r="G3404" s="21"/>
      <c r="H3404" s="21"/>
      <c r="I3404" s="21"/>
      <c r="J3404" s="21"/>
      <c r="K3404" s="22" t="n">
        <f aca="false">INDEX('Porte Honorário'!B:D,MATCH(TabJud!D3404,'Porte Honorário'!A:A,0),2)</f>
        <v>13</v>
      </c>
      <c r="L3404" s="22" t="n">
        <f aca="false">ROUND(C3404*K3404,2)</f>
        <v>0.52</v>
      </c>
      <c r="M3404" s="22" t="n">
        <f aca="false">IF(E3404&gt;0,ROUND(E3404*'UCO e Filme'!$A$5,2),0)</f>
        <v>21.11</v>
      </c>
      <c r="N3404" s="22" t="n">
        <f aca="false">IF(I3404&gt;0,ROUND(I3404*'UCO e Filme'!$A$11,2),0)</f>
        <v>0</v>
      </c>
      <c r="O3404" s="22" t="n">
        <f aca="false">ROUND(L3404+M3404+N3404,2)</f>
        <v>21.63</v>
      </c>
      <c r="P3404" s="36"/>
      <c r="Q3404" s="36"/>
    </row>
    <row r="3405" customFormat="false" ht="11.25" hidden="false" customHeight="true" outlineLevel="0" collapsed="false">
      <c r="A3405" s="17" t="n">
        <v>40306364</v>
      </c>
      <c r="B3405" s="17" t="s">
        <v>3416</v>
      </c>
      <c r="C3405" s="23" t="n">
        <v>0.04</v>
      </c>
      <c r="D3405" s="23" t="s">
        <v>133</v>
      </c>
      <c r="E3405" s="19" t="n">
        <v>2.187</v>
      </c>
      <c r="F3405" s="21"/>
      <c r="G3405" s="21"/>
      <c r="H3405" s="21"/>
      <c r="I3405" s="21"/>
      <c r="J3405" s="21"/>
      <c r="K3405" s="22" t="n">
        <f aca="false">INDEX('Porte Honorário'!B:D,MATCH(TabJud!D3405,'Porte Honorário'!A:A,0),2)</f>
        <v>13</v>
      </c>
      <c r="L3405" s="22" t="n">
        <f aca="false">ROUND(C3405*K3405,2)</f>
        <v>0.52</v>
      </c>
      <c r="M3405" s="22" t="n">
        <f aca="false">IF(E3405&gt;0,ROUND(E3405*'UCO e Filme'!$A$5,2),0)</f>
        <v>32.67</v>
      </c>
      <c r="N3405" s="22" t="n">
        <f aca="false">IF(I3405&gt;0,ROUND(I3405*'UCO e Filme'!$A$11,2),0)</f>
        <v>0</v>
      </c>
      <c r="O3405" s="22" t="n">
        <f aca="false">ROUND(L3405+M3405+N3405,2)</f>
        <v>33.19</v>
      </c>
      <c r="P3405" s="36"/>
      <c r="Q3405" s="36"/>
    </row>
    <row r="3406" customFormat="false" ht="11.25" hidden="false" customHeight="true" outlineLevel="0" collapsed="false">
      <c r="A3406" s="17" t="n">
        <v>40306372</v>
      </c>
      <c r="B3406" s="17" t="s">
        <v>3417</v>
      </c>
      <c r="C3406" s="23" t="n">
        <v>0.04</v>
      </c>
      <c r="D3406" s="23" t="s">
        <v>133</v>
      </c>
      <c r="E3406" s="19" t="n">
        <v>1.8</v>
      </c>
      <c r="F3406" s="21"/>
      <c r="G3406" s="21"/>
      <c r="H3406" s="21"/>
      <c r="I3406" s="21"/>
      <c r="J3406" s="21"/>
      <c r="K3406" s="22" t="n">
        <f aca="false">INDEX('Porte Honorário'!B:D,MATCH(TabJud!D3406,'Porte Honorário'!A:A,0),2)</f>
        <v>13</v>
      </c>
      <c r="L3406" s="22" t="n">
        <f aca="false">ROUND(C3406*K3406,2)</f>
        <v>0.52</v>
      </c>
      <c r="M3406" s="22" t="n">
        <f aca="false">IF(E3406&gt;0,ROUND(E3406*'UCO e Filme'!$A$5,2),0)</f>
        <v>26.89</v>
      </c>
      <c r="N3406" s="22" t="n">
        <f aca="false">IF(I3406&gt;0,ROUND(I3406*'UCO e Filme'!$A$11,2),0)</f>
        <v>0</v>
      </c>
      <c r="O3406" s="22" t="n">
        <f aca="false">ROUND(L3406+M3406+N3406,2)</f>
        <v>27.41</v>
      </c>
      <c r="P3406" s="36"/>
      <c r="Q3406" s="36"/>
    </row>
    <row r="3407" customFormat="false" ht="11.25" hidden="false" customHeight="true" outlineLevel="0" collapsed="false">
      <c r="A3407" s="17" t="n">
        <v>40306380</v>
      </c>
      <c r="B3407" s="17" t="s">
        <v>3418</v>
      </c>
      <c r="C3407" s="23" t="n">
        <v>0.04</v>
      </c>
      <c r="D3407" s="23" t="s">
        <v>133</v>
      </c>
      <c r="E3407" s="19" t="n">
        <v>1.8</v>
      </c>
      <c r="F3407" s="21"/>
      <c r="G3407" s="21"/>
      <c r="H3407" s="21"/>
      <c r="I3407" s="21"/>
      <c r="J3407" s="21"/>
      <c r="K3407" s="22" t="n">
        <f aca="false">INDEX('Porte Honorário'!B:D,MATCH(TabJud!D3407,'Porte Honorário'!A:A,0),2)</f>
        <v>13</v>
      </c>
      <c r="L3407" s="22" t="n">
        <f aca="false">ROUND(C3407*K3407,2)</f>
        <v>0.52</v>
      </c>
      <c r="M3407" s="22" t="n">
        <f aca="false">IF(E3407&gt;0,ROUND(E3407*'UCO e Filme'!$A$5,2),0)</f>
        <v>26.89</v>
      </c>
      <c r="N3407" s="22" t="n">
        <f aca="false">IF(I3407&gt;0,ROUND(I3407*'UCO e Filme'!$A$11,2),0)</f>
        <v>0</v>
      </c>
      <c r="O3407" s="22" t="n">
        <f aca="false">ROUND(L3407+M3407+N3407,2)</f>
        <v>27.41</v>
      </c>
      <c r="P3407" s="36"/>
      <c r="Q3407" s="36"/>
    </row>
    <row r="3408" customFormat="false" ht="11.25" hidden="false" customHeight="true" outlineLevel="0" collapsed="false">
      <c r="A3408" s="17" t="n">
        <v>40306399</v>
      </c>
      <c r="B3408" s="17" t="s">
        <v>3419</v>
      </c>
      <c r="C3408" s="23" t="n">
        <v>0.04</v>
      </c>
      <c r="D3408" s="23" t="s">
        <v>133</v>
      </c>
      <c r="E3408" s="19" t="n">
        <v>1.8</v>
      </c>
      <c r="F3408" s="21"/>
      <c r="G3408" s="21"/>
      <c r="H3408" s="21"/>
      <c r="I3408" s="21"/>
      <c r="J3408" s="21"/>
      <c r="K3408" s="22" t="n">
        <f aca="false">INDEX('Porte Honorário'!B:D,MATCH(TabJud!D3408,'Porte Honorário'!A:A,0),2)</f>
        <v>13</v>
      </c>
      <c r="L3408" s="22" t="n">
        <f aca="false">ROUND(C3408*K3408,2)</f>
        <v>0.52</v>
      </c>
      <c r="M3408" s="22" t="n">
        <f aca="false">IF(E3408&gt;0,ROUND(E3408*'UCO e Filme'!$A$5,2),0)</f>
        <v>26.89</v>
      </c>
      <c r="N3408" s="22" t="n">
        <f aca="false">IF(I3408&gt;0,ROUND(I3408*'UCO e Filme'!$A$11,2),0)</f>
        <v>0</v>
      </c>
      <c r="O3408" s="22" t="n">
        <f aca="false">ROUND(L3408+M3408+N3408,2)</f>
        <v>27.41</v>
      </c>
      <c r="P3408" s="36"/>
      <c r="Q3408" s="36"/>
    </row>
    <row r="3409" customFormat="false" ht="11.25" hidden="false" customHeight="true" outlineLevel="0" collapsed="false">
      <c r="A3409" s="17" t="n">
        <v>40306402</v>
      </c>
      <c r="B3409" s="17" t="s">
        <v>3420</v>
      </c>
      <c r="C3409" s="23" t="n">
        <v>0.04</v>
      </c>
      <c r="D3409" s="23" t="s">
        <v>133</v>
      </c>
      <c r="E3409" s="19" t="n">
        <v>2.484</v>
      </c>
      <c r="F3409" s="21"/>
      <c r="G3409" s="21"/>
      <c r="H3409" s="21"/>
      <c r="I3409" s="21"/>
      <c r="J3409" s="21"/>
      <c r="K3409" s="22" t="n">
        <f aca="false">INDEX('Porte Honorário'!B:D,MATCH(TabJud!D3409,'Porte Honorário'!A:A,0),2)</f>
        <v>13</v>
      </c>
      <c r="L3409" s="22" t="n">
        <f aca="false">ROUND(C3409*K3409,2)</f>
        <v>0.52</v>
      </c>
      <c r="M3409" s="22" t="n">
        <f aca="false">IF(E3409&gt;0,ROUND(E3409*'UCO e Filme'!$A$5,2),0)</f>
        <v>37.11</v>
      </c>
      <c r="N3409" s="22" t="n">
        <f aca="false">IF(I3409&gt;0,ROUND(I3409*'UCO e Filme'!$A$11,2),0)</f>
        <v>0</v>
      </c>
      <c r="O3409" s="22" t="n">
        <f aca="false">ROUND(L3409+M3409+N3409,2)</f>
        <v>37.63</v>
      </c>
      <c r="P3409" s="36"/>
      <c r="Q3409" s="36"/>
    </row>
    <row r="3410" customFormat="false" ht="11.25" hidden="false" customHeight="true" outlineLevel="0" collapsed="false">
      <c r="A3410" s="17" t="n">
        <v>40306410</v>
      </c>
      <c r="B3410" s="17" t="s">
        <v>3421</v>
      </c>
      <c r="C3410" s="23" t="n">
        <v>0.04</v>
      </c>
      <c r="D3410" s="23" t="s">
        <v>133</v>
      </c>
      <c r="E3410" s="19" t="n">
        <v>2.484</v>
      </c>
      <c r="F3410" s="21"/>
      <c r="G3410" s="21"/>
      <c r="H3410" s="21"/>
      <c r="I3410" s="21"/>
      <c r="J3410" s="21"/>
      <c r="K3410" s="22" t="n">
        <f aca="false">INDEX('Porte Honorário'!B:D,MATCH(TabJud!D3410,'Porte Honorário'!A:A,0),2)</f>
        <v>13</v>
      </c>
      <c r="L3410" s="22" t="n">
        <f aca="false">ROUND(C3410*K3410,2)</f>
        <v>0.52</v>
      </c>
      <c r="M3410" s="22" t="n">
        <f aca="false">IF(E3410&gt;0,ROUND(E3410*'UCO e Filme'!$A$5,2),0)</f>
        <v>37.11</v>
      </c>
      <c r="N3410" s="22" t="n">
        <f aca="false">IF(I3410&gt;0,ROUND(I3410*'UCO e Filme'!$A$11,2),0)</f>
        <v>0</v>
      </c>
      <c r="O3410" s="22" t="n">
        <f aca="false">ROUND(L3410+M3410+N3410,2)</f>
        <v>37.63</v>
      </c>
      <c r="P3410" s="36"/>
      <c r="Q3410" s="36"/>
    </row>
    <row r="3411" customFormat="false" ht="11.25" hidden="false" customHeight="true" outlineLevel="0" collapsed="false">
      <c r="A3411" s="17" t="n">
        <v>40306429</v>
      </c>
      <c r="B3411" s="17" t="s">
        <v>3422</v>
      </c>
      <c r="C3411" s="23" t="n">
        <v>0.04</v>
      </c>
      <c r="D3411" s="23" t="s">
        <v>133</v>
      </c>
      <c r="E3411" s="19" t="n">
        <v>1.8</v>
      </c>
      <c r="F3411" s="21"/>
      <c r="G3411" s="21"/>
      <c r="H3411" s="21"/>
      <c r="I3411" s="21"/>
      <c r="J3411" s="21"/>
      <c r="K3411" s="22" t="n">
        <f aca="false">INDEX('Porte Honorário'!B:D,MATCH(TabJud!D3411,'Porte Honorário'!A:A,0),2)</f>
        <v>13</v>
      </c>
      <c r="L3411" s="22" t="n">
        <f aca="false">ROUND(C3411*K3411,2)</f>
        <v>0.52</v>
      </c>
      <c r="M3411" s="22" t="n">
        <f aca="false">IF(E3411&gt;0,ROUND(E3411*'UCO e Filme'!$A$5,2),0)</f>
        <v>26.89</v>
      </c>
      <c r="N3411" s="22" t="n">
        <f aca="false">IF(I3411&gt;0,ROUND(I3411*'UCO e Filme'!$A$11,2),0)</f>
        <v>0</v>
      </c>
      <c r="O3411" s="22" t="n">
        <f aca="false">ROUND(L3411+M3411+N3411,2)</f>
        <v>27.41</v>
      </c>
      <c r="P3411" s="36"/>
      <c r="Q3411" s="36"/>
    </row>
    <row r="3412" customFormat="false" ht="11.25" hidden="false" customHeight="true" outlineLevel="0" collapsed="false">
      <c r="A3412" s="17" t="n">
        <v>40306437</v>
      </c>
      <c r="B3412" s="17" t="s">
        <v>3423</v>
      </c>
      <c r="C3412" s="23" t="n">
        <v>0.04</v>
      </c>
      <c r="D3412" s="23" t="s">
        <v>133</v>
      </c>
      <c r="E3412" s="19" t="n">
        <v>3.13</v>
      </c>
      <c r="F3412" s="21"/>
      <c r="G3412" s="21"/>
      <c r="H3412" s="21"/>
      <c r="I3412" s="21"/>
      <c r="J3412" s="21"/>
      <c r="K3412" s="22" t="n">
        <f aca="false">INDEX('Porte Honorário'!B:D,MATCH(TabJud!D3412,'Porte Honorário'!A:A,0),2)</f>
        <v>13</v>
      </c>
      <c r="L3412" s="22" t="n">
        <f aca="false">ROUND(C3412*K3412,2)</f>
        <v>0.52</v>
      </c>
      <c r="M3412" s="22" t="n">
        <f aca="false">IF(E3412&gt;0,ROUND(E3412*'UCO e Filme'!$A$5,2),0)</f>
        <v>46.76</v>
      </c>
      <c r="N3412" s="22" t="n">
        <f aca="false">IF(I3412&gt;0,ROUND(I3412*'UCO e Filme'!$A$11,2),0)</f>
        <v>0</v>
      </c>
      <c r="O3412" s="22" t="n">
        <f aca="false">ROUND(L3412+M3412+N3412,2)</f>
        <v>47.28</v>
      </c>
      <c r="P3412" s="36"/>
      <c r="Q3412" s="36"/>
    </row>
    <row r="3413" customFormat="false" ht="11.25" hidden="false" customHeight="true" outlineLevel="0" collapsed="false">
      <c r="A3413" s="17" t="n">
        <v>40306445</v>
      </c>
      <c r="B3413" s="17" t="s">
        <v>3424</v>
      </c>
      <c r="C3413" s="23" t="n">
        <v>0.04</v>
      </c>
      <c r="D3413" s="23" t="s">
        <v>133</v>
      </c>
      <c r="E3413" s="19" t="n">
        <v>1.17</v>
      </c>
      <c r="F3413" s="21"/>
      <c r="G3413" s="21"/>
      <c r="H3413" s="21"/>
      <c r="I3413" s="21"/>
      <c r="J3413" s="21"/>
      <c r="K3413" s="22" t="n">
        <f aca="false">INDEX('Porte Honorário'!B:D,MATCH(TabJud!D3413,'Porte Honorário'!A:A,0),2)</f>
        <v>13</v>
      </c>
      <c r="L3413" s="22" t="n">
        <f aca="false">ROUND(C3413*K3413,2)</f>
        <v>0.52</v>
      </c>
      <c r="M3413" s="22" t="n">
        <f aca="false">IF(E3413&gt;0,ROUND(E3413*'UCO e Filme'!$A$5,2),0)</f>
        <v>17.48</v>
      </c>
      <c r="N3413" s="22" t="n">
        <f aca="false">IF(I3413&gt;0,ROUND(I3413*'UCO e Filme'!$A$11,2),0)</f>
        <v>0</v>
      </c>
      <c r="O3413" s="22" t="n">
        <f aca="false">ROUND(L3413+M3413+N3413,2)</f>
        <v>18</v>
      </c>
      <c r="P3413" s="36"/>
      <c r="Q3413" s="36"/>
    </row>
    <row r="3414" customFormat="false" ht="11.25" hidden="false" customHeight="true" outlineLevel="0" collapsed="false">
      <c r="A3414" s="17" t="n">
        <v>40306453</v>
      </c>
      <c r="B3414" s="17" t="s">
        <v>3425</v>
      </c>
      <c r="C3414" s="23" t="n">
        <v>0.04</v>
      </c>
      <c r="D3414" s="23" t="s">
        <v>133</v>
      </c>
      <c r="E3414" s="19" t="n">
        <v>2.187</v>
      </c>
      <c r="F3414" s="21"/>
      <c r="G3414" s="21"/>
      <c r="H3414" s="21"/>
      <c r="I3414" s="21"/>
      <c r="J3414" s="21"/>
      <c r="K3414" s="22" t="n">
        <f aca="false">INDEX('Porte Honorário'!B:D,MATCH(TabJud!D3414,'Porte Honorário'!A:A,0),2)</f>
        <v>13</v>
      </c>
      <c r="L3414" s="22" t="n">
        <f aca="false">ROUND(C3414*K3414,2)</f>
        <v>0.52</v>
      </c>
      <c r="M3414" s="22" t="n">
        <f aca="false">IF(E3414&gt;0,ROUND(E3414*'UCO e Filme'!$A$5,2),0)</f>
        <v>32.67</v>
      </c>
      <c r="N3414" s="22" t="n">
        <f aca="false">IF(I3414&gt;0,ROUND(I3414*'UCO e Filme'!$A$11,2),0)</f>
        <v>0</v>
      </c>
      <c r="O3414" s="22" t="n">
        <f aca="false">ROUND(L3414+M3414+N3414,2)</f>
        <v>33.19</v>
      </c>
      <c r="P3414" s="36"/>
      <c r="Q3414" s="36"/>
    </row>
    <row r="3415" customFormat="false" ht="11.25" hidden="false" customHeight="true" outlineLevel="0" collapsed="false">
      <c r="A3415" s="17" t="n">
        <v>40306461</v>
      </c>
      <c r="B3415" s="17" t="s">
        <v>3426</v>
      </c>
      <c r="C3415" s="37" t="n">
        <v>0.1</v>
      </c>
      <c r="D3415" s="23" t="s">
        <v>133</v>
      </c>
      <c r="E3415" s="19" t="n">
        <v>3.294</v>
      </c>
      <c r="F3415" s="21"/>
      <c r="G3415" s="21"/>
      <c r="H3415" s="21"/>
      <c r="I3415" s="21"/>
      <c r="J3415" s="21"/>
      <c r="K3415" s="22" t="n">
        <f aca="false">INDEX('Porte Honorário'!B:D,MATCH(TabJud!D3415,'Porte Honorário'!A:A,0),2)</f>
        <v>13</v>
      </c>
      <c r="L3415" s="22" t="n">
        <f aca="false">ROUND(C3415*K3415,2)</f>
        <v>1.3</v>
      </c>
      <c r="M3415" s="22" t="n">
        <f aca="false">IF(E3415&gt;0,ROUND(E3415*'UCO e Filme'!$A$5,2),0)</f>
        <v>49.21</v>
      </c>
      <c r="N3415" s="22" t="n">
        <f aca="false">IF(I3415&gt;0,ROUND(I3415*'UCO e Filme'!$A$11,2),0)</f>
        <v>0</v>
      </c>
      <c r="O3415" s="22" t="n">
        <f aca="false">ROUND(L3415+M3415+N3415,2)</f>
        <v>50.51</v>
      </c>
      <c r="P3415" s="36"/>
      <c r="Q3415" s="36"/>
    </row>
    <row r="3416" customFormat="false" ht="11.25" hidden="false" customHeight="true" outlineLevel="0" collapsed="false">
      <c r="A3416" s="17" t="n">
        <v>40306470</v>
      </c>
      <c r="B3416" s="17" t="s">
        <v>3427</v>
      </c>
      <c r="C3416" s="37" t="n">
        <v>0.1</v>
      </c>
      <c r="D3416" s="23" t="s">
        <v>133</v>
      </c>
      <c r="E3416" s="19" t="n">
        <v>3.294</v>
      </c>
      <c r="F3416" s="21"/>
      <c r="G3416" s="21"/>
      <c r="H3416" s="21"/>
      <c r="I3416" s="21"/>
      <c r="J3416" s="21"/>
      <c r="K3416" s="22" t="n">
        <f aca="false">INDEX('Porte Honorário'!B:D,MATCH(TabJud!D3416,'Porte Honorário'!A:A,0),2)</f>
        <v>13</v>
      </c>
      <c r="L3416" s="22" t="n">
        <f aca="false">ROUND(C3416*K3416,2)</f>
        <v>1.3</v>
      </c>
      <c r="M3416" s="22" t="n">
        <f aca="false">IF(E3416&gt;0,ROUND(E3416*'UCO e Filme'!$A$5,2),0)</f>
        <v>49.21</v>
      </c>
      <c r="N3416" s="22" t="n">
        <f aca="false">IF(I3416&gt;0,ROUND(I3416*'UCO e Filme'!$A$11,2),0)</f>
        <v>0</v>
      </c>
      <c r="O3416" s="22" t="n">
        <f aca="false">ROUND(L3416+M3416+N3416,2)</f>
        <v>50.51</v>
      </c>
      <c r="P3416" s="36"/>
      <c r="Q3416" s="36"/>
    </row>
    <row r="3417" customFormat="false" ht="11.25" hidden="false" customHeight="true" outlineLevel="0" collapsed="false">
      <c r="A3417" s="17" t="n">
        <v>40306488</v>
      </c>
      <c r="B3417" s="17" t="s">
        <v>3428</v>
      </c>
      <c r="C3417" s="23" t="n">
        <v>0.04</v>
      </c>
      <c r="D3417" s="23" t="s">
        <v>133</v>
      </c>
      <c r="E3417" s="19" t="n">
        <v>1.44</v>
      </c>
      <c r="F3417" s="21"/>
      <c r="G3417" s="21"/>
      <c r="H3417" s="21"/>
      <c r="I3417" s="21"/>
      <c r="J3417" s="21"/>
      <c r="K3417" s="22" t="n">
        <f aca="false">INDEX('Porte Honorário'!B:D,MATCH(TabJud!D3417,'Porte Honorário'!A:A,0),2)</f>
        <v>13</v>
      </c>
      <c r="L3417" s="22" t="n">
        <f aca="false">ROUND(C3417*K3417,2)</f>
        <v>0.52</v>
      </c>
      <c r="M3417" s="22" t="n">
        <f aca="false">IF(E3417&gt;0,ROUND(E3417*'UCO e Filme'!$A$5,2),0)</f>
        <v>21.51</v>
      </c>
      <c r="N3417" s="22" t="n">
        <f aca="false">IF(I3417&gt;0,ROUND(I3417*'UCO e Filme'!$A$11,2),0)</f>
        <v>0</v>
      </c>
      <c r="O3417" s="22" t="n">
        <f aca="false">ROUND(L3417+M3417+N3417,2)</f>
        <v>22.03</v>
      </c>
      <c r="P3417" s="36"/>
      <c r="Q3417" s="36"/>
    </row>
    <row r="3418" customFormat="false" ht="11.25" hidden="false" customHeight="true" outlineLevel="0" collapsed="false">
      <c r="A3418" s="17" t="n">
        <v>40306496</v>
      </c>
      <c r="B3418" s="17" t="s">
        <v>3429</v>
      </c>
      <c r="C3418" s="23" t="n">
        <v>0.04</v>
      </c>
      <c r="D3418" s="23" t="s">
        <v>133</v>
      </c>
      <c r="E3418" s="19" t="n">
        <v>1.8</v>
      </c>
      <c r="F3418" s="21"/>
      <c r="G3418" s="21"/>
      <c r="H3418" s="21"/>
      <c r="I3418" s="21"/>
      <c r="J3418" s="21"/>
      <c r="K3418" s="22" t="n">
        <f aca="false">INDEX('Porte Honorário'!B:D,MATCH(TabJud!D3418,'Porte Honorário'!A:A,0),2)</f>
        <v>13</v>
      </c>
      <c r="L3418" s="22" t="n">
        <f aca="false">ROUND(C3418*K3418,2)</f>
        <v>0.52</v>
      </c>
      <c r="M3418" s="22" t="n">
        <f aca="false">IF(E3418&gt;0,ROUND(E3418*'UCO e Filme'!$A$5,2),0)</f>
        <v>26.89</v>
      </c>
      <c r="N3418" s="22" t="n">
        <f aca="false">IF(I3418&gt;0,ROUND(I3418*'UCO e Filme'!$A$11,2),0)</f>
        <v>0</v>
      </c>
      <c r="O3418" s="22" t="n">
        <f aca="false">ROUND(L3418+M3418+N3418,2)</f>
        <v>27.41</v>
      </c>
      <c r="P3418" s="36"/>
      <c r="Q3418" s="36"/>
    </row>
    <row r="3419" customFormat="false" ht="11.25" hidden="false" customHeight="true" outlineLevel="0" collapsed="false">
      <c r="A3419" s="17" t="n">
        <v>40306500</v>
      </c>
      <c r="B3419" s="17" t="s">
        <v>3430</v>
      </c>
      <c r="C3419" s="23" t="n">
        <v>0.04</v>
      </c>
      <c r="D3419" s="23" t="s">
        <v>133</v>
      </c>
      <c r="E3419" s="19" t="n">
        <v>1.8</v>
      </c>
      <c r="F3419" s="21"/>
      <c r="G3419" s="21"/>
      <c r="H3419" s="21"/>
      <c r="I3419" s="21"/>
      <c r="J3419" s="21"/>
      <c r="K3419" s="22" t="n">
        <f aca="false">INDEX('Porte Honorário'!B:D,MATCH(TabJud!D3419,'Porte Honorário'!A:A,0),2)</f>
        <v>13</v>
      </c>
      <c r="L3419" s="22" t="n">
        <f aca="false">ROUND(C3419*K3419,2)</f>
        <v>0.52</v>
      </c>
      <c r="M3419" s="22" t="n">
        <f aca="false">IF(E3419&gt;0,ROUND(E3419*'UCO e Filme'!$A$5,2),0)</f>
        <v>26.89</v>
      </c>
      <c r="N3419" s="22" t="n">
        <f aca="false">IF(I3419&gt;0,ROUND(I3419*'UCO e Filme'!$A$11,2),0)</f>
        <v>0</v>
      </c>
      <c r="O3419" s="22" t="n">
        <f aca="false">ROUND(L3419+M3419+N3419,2)</f>
        <v>27.41</v>
      </c>
      <c r="P3419" s="36"/>
      <c r="Q3419" s="36"/>
    </row>
    <row r="3420" customFormat="false" ht="11.25" hidden="false" customHeight="true" outlineLevel="0" collapsed="false">
      <c r="A3420" s="17" t="n">
        <v>40306518</v>
      </c>
      <c r="B3420" s="17" t="s">
        <v>3431</v>
      </c>
      <c r="C3420" s="23" t="n">
        <v>0.04</v>
      </c>
      <c r="D3420" s="23" t="s">
        <v>133</v>
      </c>
      <c r="E3420" s="19" t="n">
        <v>2.187</v>
      </c>
      <c r="F3420" s="21"/>
      <c r="G3420" s="21"/>
      <c r="H3420" s="21"/>
      <c r="I3420" s="21"/>
      <c r="J3420" s="21"/>
      <c r="K3420" s="22" t="n">
        <f aca="false">INDEX('Porte Honorário'!B:D,MATCH(TabJud!D3420,'Porte Honorário'!A:A,0),2)</f>
        <v>13</v>
      </c>
      <c r="L3420" s="22" t="n">
        <f aca="false">ROUND(C3420*K3420,2)</f>
        <v>0.52</v>
      </c>
      <c r="M3420" s="22" t="n">
        <f aca="false">IF(E3420&gt;0,ROUND(E3420*'UCO e Filme'!$A$5,2),0)</f>
        <v>32.67</v>
      </c>
      <c r="N3420" s="22" t="n">
        <f aca="false">IF(I3420&gt;0,ROUND(I3420*'UCO e Filme'!$A$11,2),0)</f>
        <v>0</v>
      </c>
      <c r="O3420" s="22" t="n">
        <f aca="false">ROUND(L3420+M3420+N3420,2)</f>
        <v>33.19</v>
      </c>
      <c r="P3420" s="36"/>
      <c r="Q3420" s="36"/>
    </row>
    <row r="3421" customFormat="false" ht="11.25" hidden="false" customHeight="true" outlineLevel="0" collapsed="false">
      <c r="A3421" s="17" t="n">
        <v>40306526</v>
      </c>
      <c r="B3421" s="17" t="s">
        <v>3432</v>
      </c>
      <c r="C3421" s="23" t="n">
        <v>0.01</v>
      </c>
      <c r="D3421" s="23" t="s">
        <v>133</v>
      </c>
      <c r="E3421" s="19" t="n">
        <v>0.72</v>
      </c>
      <c r="F3421" s="21"/>
      <c r="G3421" s="21"/>
      <c r="H3421" s="21"/>
      <c r="I3421" s="21"/>
      <c r="J3421" s="21"/>
      <c r="K3421" s="22" t="n">
        <f aca="false">INDEX('Porte Honorário'!B:D,MATCH(TabJud!D3421,'Porte Honorário'!A:A,0),2)</f>
        <v>13</v>
      </c>
      <c r="L3421" s="22" t="n">
        <f aca="false">ROUND(C3421*K3421,2)</f>
        <v>0.13</v>
      </c>
      <c r="M3421" s="22" t="n">
        <f aca="false">IF(E3421&gt;0,ROUND(E3421*'UCO e Filme'!$A$5,2),0)</f>
        <v>10.76</v>
      </c>
      <c r="N3421" s="22" t="n">
        <f aca="false">IF(I3421&gt;0,ROUND(I3421*'UCO e Filme'!$A$11,2),0)</f>
        <v>0</v>
      </c>
      <c r="O3421" s="22" t="n">
        <f aca="false">ROUND(L3421+M3421+N3421,2)</f>
        <v>10.89</v>
      </c>
      <c r="P3421" s="36"/>
      <c r="Q3421" s="36"/>
    </row>
    <row r="3422" customFormat="false" ht="11.25" hidden="false" customHeight="true" outlineLevel="0" collapsed="false">
      <c r="A3422" s="17" t="n">
        <v>40306534</v>
      </c>
      <c r="B3422" s="17" t="s">
        <v>3433</v>
      </c>
      <c r="C3422" s="37" t="n">
        <v>0.1</v>
      </c>
      <c r="D3422" s="23" t="s">
        <v>133</v>
      </c>
      <c r="E3422" s="19" t="n">
        <v>3.294</v>
      </c>
      <c r="F3422" s="21"/>
      <c r="G3422" s="21"/>
      <c r="H3422" s="21"/>
      <c r="I3422" s="21"/>
      <c r="J3422" s="21"/>
      <c r="K3422" s="22" t="n">
        <f aca="false">INDEX('Porte Honorário'!B:D,MATCH(TabJud!D3422,'Porte Honorário'!A:A,0),2)</f>
        <v>13</v>
      </c>
      <c r="L3422" s="22" t="n">
        <f aca="false">ROUND(C3422*K3422,2)</f>
        <v>1.3</v>
      </c>
      <c r="M3422" s="22" t="n">
        <f aca="false">IF(E3422&gt;0,ROUND(E3422*'UCO e Filme'!$A$5,2),0)</f>
        <v>49.21</v>
      </c>
      <c r="N3422" s="22" t="n">
        <f aca="false">IF(I3422&gt;0,ROUND(I3422*'UCO e Filme'!$A$11,2),0)</f>
        <v>0</v>
      </c>
      <c r="O3422" s="22" t="n">
        <f aca="false">ROUND(L3422+M3422+N3422,2)</f>
        <v>50.51</v>
      </c>
      <c r="P3422" s="36"/>
      <c r="Q3422" s="36"/>
    </row>
    <row r="3423" customFormat="false" ht="11.25" hidden="false" customHeight="true" outlineLevel="0" collapsed="false">
      <c r="A3423" s="17" t="n">
        <v>40306542</v>
      </c>
      <c r="B3423" s="17" t="s">
        <v>3434</v>
      </c>
      <c r="C3423" s="37" t="n">
        <v>0.1</v>
      </c>
      <c r="D3423" s="23" t="s">
        <v>133</v>
      </c>
      <c r="E3423" s="19" t="n">
        <v>3.294</v>
      </c>
      <c r="F3423" s="21"/>
      <c r="G3423" s="21"/>
      <c r="H3423" s="21"/>
      <c r="I3423" s="21"/>
      <c r="J3423" s="21"/>
      <c r="K3423" s="22" t="n">
        <f aca="false">INDEX('Porte Honorário'!B:D,MATCH(TabJud!D3423,'Porte Honorário'!A:A,0),2)</f>
        <v>13</v>
      </c>
      <c r="L3423" s="22" t="n">
        <f aca="false">ROUND(C3423*K3423,2)</f>
        <v>1.3</v>
      </c>
      <c r="M3423" s="22" t="n">
        <f aca="false">IF(E3423&gt;0,ROUND(E3423*'UCO e Filme'!$A$5,2),0)</f>
        <v>49.21</v>
      </c>
      <c r="N3423" s="22" t="n">
        <f aca="false">IF(I3423&gt;0,ROUND(I3423*'UCO e Filme'!$A$11,2),0)</f>
        <v>0</v>
      </c>
      <c r="O3423" s="22" t="n">
        <f aca="false">ROUND(L3423+M3423+N3423,2)</f>
        <v>50.51</v>
      </c>
      <c r="P3423" s="36"/>
      <c r="Q3423" s="36"/>
    </row>
    <row r="3424" customFormat="false" ht="11.25" hidden="false" customHeight="true" outlineLevel="0" collapsed="false">
      <c r="A3424" s="17" t="n">
        <v>40306550</v>
      </c>
      <c r="B3424" s="17" t="s">
        <v>3435</v>
      </c>
      <c r="C3424" s="37" t="n">
        <v>0.1</v>
      </c>
      <c r="D3424" s="23" t="s">
        <v>133</v>
      </c>
      <c r="E3424" s="19" t="n">
        <v>3.294</v>
      </c>
      <c r="F3424" s="21"/>
      <c r="G3424" s="21"/>
      <c r="H3424" s="21"/>
      <c r="I3424" s="21"/>
      <c r="J3424" s="21"/>
      <c r="K3424" s="22" t="n">
        <f aca="false">INDEX('Porte Honorário'!B:D,MATCH(TabJud!D3424,'Porte Honorário'!A:A,0),2)</f>
        <v>13</v>
      </c>
      <c r="L3424" s="22" t="n">
        <f aca="false">ROUND(C3424*K3424,2)</f>
        <v>1.3</v>
      </c>
      <c r="M3424" s="22" t="n">
        <f aca="false">IF(E3424&gt;0,ROUND(E3424*'UCO e Filme'!$A$5,2),0)</f>
        <v>49.21</v>
      </c>
      <c r="N3424" s="22" t="n">
        <f aca="false">IF(I3424&gt;0,ROUND(I3424*'UCO e Filme'!$A$11,2),0)</f>
        <v>0</v>
      </c>
      <c r="O3424" s="22" t="n">
        <f aca="false">ROUND(L3424+M3424+N3424,2)</f>
        <v>50.51</v>
      </c>
      <c r="P3424" s="36"/>
      <c r="Q3424" s="36"/>
    </row>
    <row r="3425" customFormat="false" ht="11.25" hidden="false" customHeight="true" outlineLevel="0" collapsed="false">
      <c r="A3425" s="17" t="n">
        <v>40306569</v>
      </c>
      <c r="B3425" s="17" t="s">
        <v>3436</v>
      </c>
      <c r="C3425" s="37" t="n">
        <v>0.1</v>
      </c>
      <c r="D3425" s="23" t="s">
        <v>133</v>
      </c>
      <c r="E3425" s="19" t="n">
        <v>4.797</v>
      </c>
      <c r="F3425" s="21"/>
      <c r="G3425" s="21"/>
      <c r="H3425" s="21"/>
      <c r="I3425" s="21"/>
      <c r="J3425" s="21"/>
      <c r="K3425" s="22" t="n">
        <f aca="false">INDEX('Porte Honorário'!B:D,MATCH(TabJud!D3425,'Porte Honorário'!A:A,0),2)</f>
        <v>13</v>
      </c>
      <c r="L3425" s="22" t="n">
        <f aca="false">ROUND(C3425*K3425,2)</f>
        <v>1.3</v>
      </c>
      <c r="M3425" s="22" t="n">
        <f aca="false">IF(E3425&gt;0,ROUND(E3425*'UCO e Filme'!$A$5,2),0)</f>
        <v>71.67</v>
      </c>
      <c r="N3425" s="22" t="n">
        <f aca="false">IF(I3425&gt;0,ROUND(I3425*'UCO e Filme'!$A$11,2),0)</f>
        <v>0</v>
      </c>
      <c r="O3425" s="22" t="n">
        <f aca="false">ROUND(L3425+M3425+N3425,2)</f>
        <v>72.97</v>
      </c>
      <c r="P3425" s="36"/>
      <c r="Q3425" s="36"/>
    </row>
    <row r="3426" customFormat="false" ht="11.25" hidden="false" customHeight="true" outlineLevel="0" collapsed="false">
      <c r="A3426" s="17" t="n">
        <v>40306577</v>
      </c>
      <c r="B3426" s="17" t="s">
        <v>3437</v>
      </c>
      <c r="C3426" s="37" t="n">
        <v>0.1</v>
      </c>
      <c r="D3426" s="23" t="s">
        <v>133</v>
      </c>
      <c r="E3426" s="19" t="n">
        <v>4.797</v>
      </c>
      <c r="F3426" s="21"/>
      <c r="G3426" s="21"/>
      <c r="H3426" s="21"/>
      <c r="I3426" s="21"/>
      <c r="J3426" s="21"/>
      <c r="K3426" s="22" t="n">
        <f aca="false">INDEX('Porte Honorário'!B:D,MATCH(TabJud!D3426,'Porte Honorário'!A:A,0),2)</f>
        <v>13</v>
      </c>
      <c r="L3426" s="22" t="n">
        <f aca="false">ROUND(C3426*K3426,2)</f>
        <v>1.3</v>
      </c>
      <c r="M3426" s="22" t="n">
        <f aca="false">IF(E3426&gt;0,ROUND(E3426*'UCO e Filme'!$A$5,2),0)</f>
        <v>71.67</v>
      </c>
      <c r="N3426" s="22" t="n">
        <f aca="false">IF(I3426&gt;0,ROUND(I3426*'UCO e Filme'!$A$11,2),0)</f>
        <v>0</v>
      </c>
      <c r="O3426" s="22" t="n">
        <f aca="false">ROUND(L3426+M3426+N3426,2)</f>
        <v>72.97</v>
      </c>
      <c r="P3426" s="36"/>
      <c r="Q3426" s="36"/>
    </row>
    <row r="3427" customFormat="false" ht="11.25" hidden="false" customHeight="true" outlineLevel="0" collapsed="false">
      <c r="A3427" s="17" t="n">
        <v>40306585</v>
      </c>
      <c r="B3427" s="17" t="s">
        <v>3438</v>
      </c>
      <c r="C3427" s="37" t="n">
        <v>0.1</v>
      </c>
      <c r="D3427" s="23" t="s">
        <v>133</v>
      </c>
      <c r="E3427" s="19" t="n">
        <v>13.815</v>
      </c>
      <c r="F3427" s="21"/>
      <c r="G3427" s="21"/>
      <c r="H3427" s="21"/>
      <c r="I3427" s="21"/>
      <c r="J3427" s="21"/>
      <c r="K3427" s="22" t="n">
        <f aca="false">INDEX('Porte Honorário'!B:D,MATCH(TabJud!D3427,'Porte Honorário'!A:A,0),2)</f>
        <v>13</v>
      </c>
      <c r="L3427" s="22" t="n">
        <f aca="false">ROUND(C3427*K3427,2)</f>
        <v>1.3</v>
      </c>
      <c r="M3427" s="22" t="n">
        <f aca="false">IF(E3427&gt;0,ROUND(E3427*'UCO e Filme'!$A$5,2),0)</f>
        <v>206.4</v>
      </c>
      <c r="N3427" s="22" t="n">
        <f aca="false">IF(I3427&gt;0,ROUND(I3427*'UCO e Filme'!$A$11,2),0)</f>
        <v>0</v>
      </c>
      <c r="O3427" s="22" t="n">
        <f aca="false">ROUND(L3427+M3427+N3427,2)</f>
        <v>207.7</v>
      </c>
      <c r="P3427" s="36"/>
      <c r="Q3427" s="36"/>
    </row>
    <row r="3428" customFormat="false" ht="11.25" hidden="false" customHeight="true" outlineLevel="0" collapsed="false">
      <c r="A3428" s="17" t="n">
        <v>40306593</v>
      </c>
      <c r="B3428" s="17" t="s">
        <v>3439</v>
      </c>
      <c r="C3428" s="37" t="n">
        <v>0.1</v>
      </c>
      <c r="D3428" s="23" t="s">
        <v>133</v>
      </c>
      <c r="E3428" s="19" t="n">
        <v>4.797</v>
      </c>
      <c r="F3428" s="21"/>
      <c r="G3428" s="21"/>
      <c r="H3428" s="21"/>
      <c r="I3428" s="21"/>
      <c r="J3428" s="21"/>
      <c r="K3428" s="22" t="n">
        <f aca="false">INDEX('Porte Honorário'!B:D,MATCH(TabJud!D3428,'Porte Honorário'!A:A,0),2)</f>
        <v>13</v>
      </c>
      <c r="L3428" s="22" t="n">
        <f aca="false">ROUND(C3428*K3428,2)</f>
        <v>1.3</v>
      </c>
      <c r="M3428" s="22" t="n">
        <f aca="false">IF(E3428&gt;0,ROUND(E3428*'UCO e Filme'!$A$5,2),0)</f>
        <v>71.67</v>
      </c>
      <c r="N3428" s="22" t="n">
        <f aca="false">IF(I3428&gt;0,ROUND(I3428*'UCO e Filme'!$A$11,2),0)</f>
        <v>0</v>
      </c>
      <c r="O3428" s="22" t="n">
        <f aca="false">ROUND(L3428+M3428+N3428,2)</f>
        <v>72.97</v>
      </c>
      <c r="P3428" s="36"/>
      <c r="Q3428" s="36"/>
    </row>
    <row r="3429" customFormat="false" ht="11.25" hidden="false" customHeight="true" outlineLevel="0" collapsed="false">
      <c r="A3429" s="17" t="n">
        <v>40306607</v>
      </c>
      <c r="B3429" s="17" t="s">
        <v>3440</v>
      </c>
      <c r="C3429" s="37" t="n">
        <v>0.1</v>
      </c>
      <c r="D3429" s="23" t="s">
        <v>133</v>
      </c>
      <c r="E3429" s="19" t="n">
        <v>5.094</v>
      </c>
      <c r="F3429" s="21"/>
      <c r="G3429" s="21"/>
      <c r="H3429" s="21"/>
      <c r="I3429" s="21"/>
      <c r="J3429" s="21"/>
      <c r="K3429" s="22" t="n">
        <f aca="false">INDEX('Porte Honorário'!B:D,MATCH(TabJud!D3429,'Porte Honorário'!A:A,0),2)</f>
        <v>13</v>
      </c>
      <c r="L3429" s="22" t="n">
        <f aca="false">ROUND(C3429*K3429,2)</f>
        <v>1.3</v>
      </c>
      <c r="M3429" s="22" t="n">
        <f aca="false">IF(E3429&gt;0,ROUND(E3429*'UCO e Filme'!$A$5,2),0)</f>
        <v>76.1</v>
      </c>
      <c r="N3429" s="22" t="n">
        <f aca="false">IF(I3429&gt;0,ROUND(I3429*'UCO e Filme'!$A$11,2),0)</f>
        <v>0</v>
      </c>
      <c r="O3429" s="22" t="n">
        <f aca="false">ROUND(L3429+M3429+N3429,2)</f>
        <v>77.4</v>
      </c>
      <c r="P3429" s="36"/>
      <c r="Q3429" s="36"/>
    </row>
    <row r="3430" customFormat="false" ht="11.25" hidden="false" customHeight="true" outlineLevel="0" collapsed="false">
      <c r="A3430" s="17" t="n">
        <v>40306615</v>
      </c>
      <c r="B3430" s="17" t="s">
        <v>3441</v>
      </c>
      <c r="C3430" s="23" t="n">
        <v>0.04</v>
      </c>
      <c r="D3430" s="23" t="s">
        <v>133</v>
      </c>
      <c r="E3430" s="19" t="n">
        <v>1.8</v>
      </c>
      <c r="F3430" s="21"/>
      <c r="G3430" s="21"/>
      <c r="H3430" s="21"/>
      <c r="I3430" s="21"/>
      <c r="J3430" s="21"/>
      <c r="K3430" s="22" t="n">
        <f aca="false">INDEX('Porte Honorário'!B:D,MATCH(TabJud!D3430,'Porte Honorário'!A:A,0),2)</f>
        <v>13</v>
      </c>
      <c r="L3430" s="22" t="n">
        <f aca="false">ROUND(C3430*K3430,2)</f>
        <v>0.52</v>
      </c>
      <c r="M3430" s="22" t="n">
        <f aca="false">IF(E3430&gt;0,ROUND(E3430*'UCO e Filme'!$A$5,2),0)</f>
        <v>26.89</v>
      </c>
      <c r="N3430" s="22" t="n">
        <f aca="false">IF(I3430&gt;0,ROUND(I3430*'UCO e Filme'!$A$11,2),0)</f>
        <v>0</v>
      </c>
      <c r="O3430" s="22" t="n">
        <f aca="false">ROUND(L3430+M3430+N3430,2)</f>
        <v>27.41</v>
      </c>
      <c r="P3430" s="36"/>
      <c r="Q3430" s="36"/>
    </row>
    <row r="3431" customFormat="false" ht="11.25" hidden="false" customHeight="true" outlineLevel="0" collapsed="false">
      <c r="A3431" s="17" t="n">
        <v>40306623</v>
      </c>
      <c r="B3431" s="17" t="s">
        <v>3442</v>
      </c>
      <c r="C3431" s="23" t="n">
        <v>0.04</v>
      </c>
      <c r="D3431" s="23" t="s">
        <v>133</v>
      </c>
      <c r="E3431" s="19" t="n">
        <v>2.187</v>
      </c>
      <c r="F3431" s="21"/>
      <c r="G3431" s="21"/>
      <c r="H3431" s="21"/>
      <c r="I3431" s="21"/>
      <c r="J3431" s="21"/>
      <c r="K3431" s="22" t="n">
        <f aca="false">INDEX('Porte Honorário'!B:D,MATCH(TabJud!D3431,'Porte Honorário'!A:A,0),2)</f>
        <v>13</v>
      </c>
      <c r="L3431" s="22" t="n">
        <f aca="false">ROUND(C3431*K3431,2)</f>
        <v>0.52</v>
      </c>
      <c r="M3431" s="22" t="n">
        <f aca="false">IF(E3431&gt;0,ROUND(E3431*'UCO e Filme'!$A$5,2),0)</f>
        <v>32.67</v>
      </c>
      <c r="N3431" s="22" t="n">
        <f aca="false">IF(I3431&gt;0,ROUND(I3431*'UCO e Filme'!$A$11,2),0)</f>
        <v>0</v>
      </c>
      <c r="O3431" s="22" t="n">
        <f aca="false">ROUND(L3431+M3431+N3431,2)</f>
        <v>33.19</v>
      </c>
      <c r="P3431" s="36"/>
      <c r="Q3431" s="36"/>
    </row>
    <row r="3432" customFormat="false" ht="11.25" hidden="false" customHeight="true" outlineLevel="0" collapsed="false">
      <c r="A3432" s="17" t="n">
        <v>40306631</v>
      </c>
      <c r="B3432" s="17" t="s">
        <v>3443</v>
      </c>
      <c r="C3432" s="23" t="n">
        <v>0.04</v>
      </c>
      <c r="D3432" s="23" t="s">
        <v>133</v>
      </c>
      <c r="E3432" s="19" t="n">
        <v>2.187</v>
      </c>
      <c r="F3432" s="21"/>
      <c r="G3432" s="21"/>
      <c r="H3432" s="21"/>
      <c r="I3432" s="21"/>
      <c r="J3432" s="21"/>
      <c r="K3432" s="22" t="n">
        <f aca="false">INDEX('Porte Honorário'!B:D,MATCH(TabJud!D3432,'Porte Honorário'!A:A,0),2)</f>
        <v>13</v>
      </c>
      <c r="L3432" s="22" t="n">
        <f aca="false">ROUND(C3432*K3432,2)</f>
        <v>0.52</v>
      </c>
      <c r="M3432" s="22" t="n">
        <f aca="false">IF(E3432&gt;0,ROUND(E3432*'UCO e Filme'!$A$5,2),0)</f>
        <v>32.67</v>
      </c>
      <c r="N3432" s="22" t="n">
        <f aca="false">IF(I3432&gt;0,ROUND(I3432*'UCO e Filme'!$A$11,2),0)</f>
        <v>0</v>
      </c>
      <c r="O3432" s="22" t="n">
        <f aca="false">ROUND(L3432+M3432+N3432,2)</f>
        <v>33.19</v>
      </c>
      <c r="P3432" s="36"/>
      <c r="Q3432" s="36"/>
    </row>
    <row r="3433" customFormat="false" ht="11.25" hidden="false" customHeight="true" outlineLevel="0" collapsed="false">
      <c r="A3433" s="17" t="n">
        <v>40306640</v>
      </c>
      <c r="B3433" s="17" t="s">
        <v>3444</v>
      </c>
      <c r="C3433" s="23" t="n">
        <v>0.1</v>
      </c>
      <c r="D3433" s="23" t="s">
        <v>133</v>
      </c>
      <c r="E3433" s="19" t="n">
        <v>2.844</v>
      </c>
      <c r="F3433" s="21"/>
      <c r="G3433" s="21"/>
      <c r="H3433" s="21"/>
      <c r="I3433" s="21"/>
      <c r="J3433" s="21"/>
      <c r="K3433" s="22" t="n">
        <f aca="false">INDEX('Porte Honorário'!B:D,MATCH(TabJud!D3433,'Porte Honorário'!A:A,0),2)</f>
        <v>13</v>
      </c>
      <c r="L3433" s="22" t="n">
        <f aca="false">ROUND(C3433*K3433,2)</f>
        <v>1.3</v>
      </c>
      <c r="M3433" s="22" t="n">
        <f aca="false">IF(E3433&gt;0,ROUND(E3433*'UCO e Filme'!$A$5,2),0)</f>
        <v>42.49</v>
      </c>
      <c r="N3433" s="22" t="n">
        <f aca="false">IF(I3433&gt;0,ROUND(I3433*'UCO e Filme'!$A$11,2),0)</f>
        <v>0</v>
      </c>
      <c r="O3433" s="22" t="n">
        <f aca="false">ROUND(L3433+M3433+N3433,2)</f>
        <v>43.79</v>
      </c>
      <c r="P3433" s="36"/>
      <c r="Q3433" s="36"/>
    </row>
    <row r="3434" customFormat="false" ht="11.25" hidden="false" customHeight="true" outlineLevel="0" collapsed="false">
      <c r="A3434" s="17" t="n">
        <v>40306658</v>
      </c>
      <c r="B3434" s="17" t="s">
        <v>3445</v>
      </c>
      <c r="C3434" s="23" t="n">
        <v>0.004</v>
      </c>
      <c r="D3434" s="23" t="s">
        <v>133</v>
      </c>
      <c r="E3434" s="19" t="n">
        <v>2.187</v>
      </c>
      <c r="F3434" s="21"/>
      <c r="G3434" s="21"/>
      <c r="H3434" s="21"/>
      <c r="I3434" s="21"/>
      <c r="J3434" s="21"/>
      <c r="K3434" s="22" t="n">
        <f aca="false">INDEX('Porte Honorário'!B:D,MATCH(TabJud!D3434,'Porte Honorário'!A:A,0),2)</f>
        <v>13</v>
      </c>
      <c r="L3434" s="22" t="n">
        <f aca="false">ROUND(C3434*K3434,2)</f>
        <v>0.05</v>
      </c>
      <c r="M3434" s="22" t="n">
        <f aca="false">IF(E3434&gt;0,ROUND(E3434*'UCO e Filme'!$A$5,2),0)</f>
        <v>32.67</v>
      </c>
      <c r="N3434" s="22" t="n">
        <f aca="false">IF(I3434&gt;0,ROUND(I3434*'UCO e Filme'!$A$11,2),0)</f>
        <v>0</v>
      </c>
      <c r="O3434" s="22" t="n">
        <f aca="false">ROUND(L3434+M3434+N3434,2)</f>
        <v>32.72</v>
      </c>
      <c r="P3434" s="36"/>
      <c r="Q3434" s="36"/>
    </row>
    <row r="3435" customFormat="false" ht="11.25" hidden="false" customHeight="true" outlineLevel="0" collapsed="false">
      <c r="A3435" s="17" t="n">
        <v>40306666</v>
      </c>
      <c r="B3435" s="17" t="s">
        <v>3446</v>
      </c>
      <c r="C3435" s="23" t="n">
        <v>0.01</v>
      </c>
      <c r="D3435" s="23" t="s">
        <v>133</v>
      </c>
      <c r="E3435" s="19" t="n">
        <v>1.8</v>
      </c>
      <c r="F3435" s="21"/>
      <c r="G3435" s="21"/>
      <c r="H3435" s="21"/>
      <c r="I3435" s="21"/>
      <c r="J3435" s="21"/>
      <c r="K3435" s="22" t="n">
        <f aca="false">INDEX('Porte Honorário'!B:D,MATCH(TabJud!D3435,'Porte Honorário'!A:A,0),2)</f>
        <v>13</v>
      </c>
      <c r="L3435" s="22" t="n">
        <f aca="false">ROUND(C3435*K3435,2)</f>
        <v>0.13</v>
      </c>
      <c r="M3435" s="22" t="n">
        <f aca="false">IF(E3435&gt;0,ROUND(E3435*'UCO e Filme'!$A$5,2),0)</f>
        <v>26.89</v>
      </c>
      <c r="N3435" s="22" t="n">
        <f aca="false">IF(I3435&gt;0,ROUND(I3435*'UCO e Filme'!$A$11,2),0)</f>
        <v>0</v>
      </c>
      <c r="O3435" s="22" t="n">
        <f aca="false">ROUND(L3435+M3435+N3435,2)</f>
        <v>27.02</v>
      </c>
      <c r="P3435" s="36"/>
      <c r="Q3435" s="36"/>
    </row>
    <row r="3436" customFormat="false" ht="11.25" hidden="false" customHeight="true" outlineLevel="0" collapsed="false">
      <c r="A3436" s="17" t="n">
        <v>40306674</v>
      </c>
      <c r="B3436" s="17" t="s">
        <v>3447</v>
      </c>
      <c r="C3436" s="23" t="n">
        <v>0.01</v>
      </c>
      <c r="D3436" s="23" t="s">
        <v>133</v>
      </c>
      <c r="E3436" s="19" t="n">
        <v>2.187</v>
      </c>
      <c r="F3436" s="21"/>
      <c r="G3436" s="21"/>
      <c r="H3436" s="21"/>
      <c r="I3436" s="21"/>
      <c r="J3436" s="21"/>
      <c r="K3436" s="22" t="n">
        <f aca="false">INDEX('Porte Honorário'!B:D,MATCH(TabJud!D3436,'Porte Honorário'!A:A,0),2)</f>
        <v>13</v>
      </c>
      <c r="L3436" s="22" t="n">
        <f aca="false">ROUND(C3436*K3436,2)</f>
        <v>0.13</v>
      </c>
      <c r="M3436" s="22" t="n">
        <f aca="false">IF(E3436&gt;0,ROUND(E3436*'UCO e Filme'!$A$5,2),0)</f>
        <v>32.67</v>
      </c>
      <c r="N3436" s="22" t="n">
        <f aca="false">IF(I3436&gt;0,ROUND(I3436*'UCO e Filme'!$A$11,2),0)</f>
        <v>0</v>
      </c>
      <c r="O3436" s="22" t="n">
        <f aca="false">ROUND(L3436+M3436+N3436,2)</f>
        <v>32.8</v>
      </c>
      <c r="P3436" s="36"/>
      <c r="Q3436" s="36"/>
    </row>
    <row r="3437" customFormat="false" ht="11.25" hidden="false" customHeight="true" outlineLevel="0" collapsed="false">
      <c r="A3437" s="17" t="n">
        <v>40306682</v>
      </c>
      <c r="B3437" s="17" t="s">
        <v>3448</v>
      </c>
      <c r="C3437" s="23" t="n">
        <v>0.04</v>
      </c>
      <c r="D3437" s="23" t="s">
        <v>133</v>
      </c>
      <c r="E3437" s="19" t="n">
        <v>2.484</v>
      </c>
      <c r="F3437" s="21"/>
      <c r="G3437" s="21"/>
      <c r="H3437" s="21"/>
      <c r="I3437" s="21"/>
      <c r="J3437" s="21"/>
      <c r="K3437" s="22" t="n">
        <f aca="false">INDEX('Porte Honorário'!B:D,MATCH(TabJud!D3437,'Porte Honorário'!A:A,0),2)</f>
        <v>13</v>
      </c>
      <c r="L3437" s="22" t="n">
        <f aca="false">ROUND(C3437*K3437,2)</f>
        <v>0.52</v>
      </c>
      <c r="M3437" s="22" t="n">
        <f aca="false">IF(E3437&gt;0,ROUND(E3437*'UCO e Filme'!$A$5,2),0)</f>
        <v>37.11</v>
      </c>
      <c r="N3437" s="22" t="n">
        <f aca="false">IF(I3437&gt;0,ROUND(I3437*'UCO e Filme'!$A$11,2),0)</f>
        <v>0</v>
      </c>
      <c r="O3437" s="22" t="n">
        <f aca="false">ROUND(L3437+M3437+N3437,2)</f>
        <v>37.63</v>
      </c>
      <c r="P3437" s="36"/>
      <c r="Q3437" s="36"/>
    </row>
    <row r="3438" customFormat="false" ht="11.25" hidden="false" customHeight="true" outlineLevel="0" collapsed="false">
      <c r="A3438" s="17" t="n">
        <v>40306690</v>
      </c>
      <c r="B3438" s="17" t="s">
        <v>3449</v>
      </c>
      <c r="C3438" s="23" t="n">
        <v>0.1</v>
      </c>
      <c r="D3438" s="23" t="s">
        <v>133</v>
      </c>
      <c r="E3438" s="19" t="n">
        <v>3.294</v>
      </c>
      <c r="F3438" s="21"/>
      <c r="G3438" s="21"/>
      <c r="H3438" s="21"/>
      <c r="I3438" s="21"/>
      <c r="J3438" s="21"/>
      <c r="K3438" s="22" t="n">
        <f aca="false">INDEX('Porte Honorário'!B:D,MATCH(TabJud!D3438,'Porte Honorário'!A:A,0),2)</f>
        <v>13</v>
      </c>
      <c r="L3438" s="22" t="n">
        <f aca="false">ROUND(C3438*K3438,2)</f>
        <v>1.3</v>
      </c>
      <c r="M3438" s="22" t="n">
        <f aca="false">IF(E3438&gt;0,ROUND(E3438*'UCO e Filme'!$A$5,2),0)</f>
        <v>49.21</v>
      </c>
      <c r="N3438" s="22" t="n">
        <f aca="false">IF(I3438&gt;0,ROUND(I3438*'UCO e Filme'!$A$11,2),0)</f>
        <v>0</v>
      </c>
      <c r="O3438" s="22" t="n">
        <f aca="false">ROUND(L3438+M3438+N3438,2)</f>
        <v>50.51</v>
      </c>
      <c r="P3438" s="36"/>
      <c r="Q3438" s="36"/>
    </row>
    <row r="3439" customFormat="false" ht="11.25" hidden="false" customHeight="true" outlineLevel="0" collapsed="false">
      <c r="A3439" s="17" t="n">
        <v>40306704</v>
      </c>
      <c r="B3439" s="17" t="s">
        <v>3450</v>
      </c>
      <c r="C3439" s="23" t="n">
        <v>0.01</v>
      </c>
      <c r="D3439" s="23" t="s">
        <v>133</v>
      </c>
      <c r="E3439" s="19" t="n">
        <v>1.413</v>
      </c>
      <c r="F3439" s="21"/>
      <c r="G3439" s="21"/>
      <c r="H3439" s="21"/>
      <c r="I3439" s="21"/>
      <c r="J3439" s="21"/>
      <c r="K3439" s="22" t="n">
        <f aca="false">INDEX('Porte Honorário'!B:D,MATCH(TabJud!D3439,'Porte Honorário'!A:A,0),2)</f>
        <v>13</v>
      </c>
      <c r="L3439" s="22" t="n">
        <f aca="false">ROUND(C3439*K3439,2)</f>
        <v>0.13</v>
      </c>
      <c r="M3439" s="22" t="n">
        <f aca="false">IF(E3439&gt;0,ROUND(E3439*'UCO e Filme'!$A$5,2),0)</f>
        <v>21.11</v>
      </c>
      <c r="N3439" s="22" t="n">
        <f aca="false">IF(I3439&gt;0,ROUND(I3439*'UCO e Filme'!$A$11,2),0)</f>
        <v>0</v>
      </c>
      <c r="O3439" s="22" t="n">
        <f aca="false">ROUND(L3439+M3439+N3439,2)</f>
        <v>21.24</v>
      </c>
      <c r="P3439" s="36"/>
      <c r="Q3439" s="36"/>
    </row>
    <row r="3440" customFormat="false" ht="11.25" hidden="false" customHeight="true" outlineLevel="0" collapsed="false">
      <c r="A3440" s="17" t="n">
        <v>40306712</v>
      </c>
      <c r="B3440" s="17" t="s">
        <v>3451</v>
      </c>
      <c r="C3440" s="23" t="n">
        <v>0.01</v>
      </c>
      <c r="D3440" s="23" t="s">
        <v>133</v>
      </c>
      <c r="E3440" s="19" t="n">
        <v>1.413</v>
      </c>
      <c r="F3440" s="21"/>
      <c r="G3440" s="21"/>
      <c r="H3440" s="21"/>
      <c r="I3440" s="21"/>
      <c r="J3440" s="21"/>
      <c r="K3440" s="22" t="n">
        <f aca="false">INDEX('Porte Honorário'!B:D,MATCH(TabJud!D3440,'Porte Honorário'!A:A,0),2)</f>
        <v>13</v>
      </c>
      <c r="L3440" s="22" t="n">
        <f aca="false">ROUND(C3440*K3440,2)</f>
        <v>0.13</v>
      </c>
      <c r="M3440" s="22" t="n">
        <f aca="false">IF(E3440&gt;0,ROUND(E3440*'UCO e Filme'!$A$5,2),0)</f>
        <v>21.11</v>
      </c>
      <c r="N3440" s="22" t="n">
        <f aca="false">IF(I3440&gt;0,ROUND(I3440*'UCO e Filme'!$A$11,2),0)</f>
        <v>0</v>
      </c>
      <c r="O3440" s="22" t="n">
        <f aca="false">ROUND(L3440+M3440+N3440,2)</f>
        <v>21.24</v>
      </c>
      <c r="P3440" s="36"/>
      <c r="Q3440" s="36"/>
    </row>
    <row r="3441" customFormat="false" ht="11.25" hidden="false" customHeight="true" outlineLevel="0" collapsed="false">
      <c r="A3441" s="17" t="n">
        <v>40306720</v>
      </c>
      <c r="B3441" s="17" t="s">
        <v>3452</v>
      </c>
      <c r="C3441" s="23" t="n">
        <v>0.1</v>
      </c>
      <c r="D3441" s="23" t="s">
        <v>133</v>
      </c>
      <c r="E3441" s="19" t="n">
        <v>3.294</v>
      </c>
      <c r="F3441" s="21"/>
      <c r="G3441" s="21"/>
      <c r="H3441" s="21"/>
      <c r="I3441" s="21"/>
      <c r="J3441" s="21"/>
      <c r="K3441" s="22" t="n">
        <f aca="false">INDEX('Porte Honorário'!B:D,MATCH(TabJud!D3441,'Porte Honorário'!A:A,0),2)</f>
        <v>13</v>
      </c>
      <c r="L3441" s="22" t="n">
        <f aca="false">ROUND(C3441*K3441,2)</f>
        <v>1.3</v>
      </c>
      <c r="M3441" s="22" t="n">
        <f aca="false">IF(E3441&gt;0,ROUND(E3441*'UCO e Filme'!$A$5,2),0)</f>
        <v>49.21</v>
      </c>
      <c r="N3441" s="22" t="n">
        <f aca="false">IF(I3441&gt;0,ROUND(I3441*'UCO e Filme'!$A$11,2),0)</f>
        <v>0</v>
      </c>
      <c r="O3441" s="22" t="n">
        <f aca="false">ROUND(L3441+M3441+N3441,2)</f>
        <v>50.51</v>
      </c>
      <c r="P3441" s="36"/>
      <c r="Q3441" s="36"/>
    </row>
    <row r="3442" customFormat="false" ht="11.25" hidden="false" customHeight="true" outlineLevel="0" collapsed="false">
      <c r="A3442" s="17" t="n">
        <v>40306739</v>
      </c>
      <c r="B3442" s="17" t="s">
        <v>3453</v>
      </c>
      <c r="C3442" s="23" t="n">
        <v>0.04</v>
      </c>
      <c r="D3442" s="23" t="s">
        <v>133</v>
      </c>
      <c r="E3442" s="19" t="n">
        <v>1.413</v>
      </c>
      <c r="F3442" s="21"/>
      <c r="G3442" s="21"/>
      <c r="H3442" s="21"/>
      <c r="I3442" s="21"/>
      <c r="J3442" s="21"/>
      <c r="K3442" s="22" t="n">
        <f aca="false">INDEX('Porte Honorário'!B:D,MATCH(TabJud!D3442,'Porte Honorário'!A:A,0),2)</f>
        <v>13</v>
      </c>
      <c r="L3442" s="22" t="n">
        <f aca="false">ROUND(C3442*K3442,2)</f>
        <v>0.52</v>
      </c>
      <c r="M3442" s="22" t="n">
        <f aca="false">IF(E3442&gt;0,ROUND(E3442*'UCO e Filme'!$A$5,2),0)</f>
        <v>21.11</v>
      </c>
      <c r="N3442" s="22" t="n">
        <f aca="false">IF(I3442&gt;0,ROUND(I3442*'UCO e Filme'!$A$11,2),0)</f>
        <v>0</v>
      </c>
      <c r="O3442" s="22" t="n">
        <f aca="false">ROUND(L3442+M3442+N3442,2)</f>
        <v>21.63</v>
      </c>
      <c r="P3442" s="36"/>
      <c r="Q3442" s="36"/>
    </row>
    <row r="3443" customFormat="false" ht="11.25" hidden="false" customHeight="true" outlineLevel="0" collapsed="false">
      <c r="A3443" s="17" t="n">
        <v>40306747</v>
      </c>
      <c r="B3443" s="17" t="s">
        <v>3454</v>
      </c>
      <c r="C3443" s="23" t="n">
        <v>0.01</v>
      </c>
      <c r="D3443" s="23" t="s">
        <v>133</v>
      </c>
      <c r="E3443" s="19" t="n">
        <v>1.17</v>
      </c>
      <c r="F3443" s="21"/>
      <c r="G3443" s="21"/>
      <c r="H3443" s="21"/>
      <c r="I3443" s="21"/>
      <c r="J3443" s="21"/>
      <c r="K3443" s="22" t="n">
        <f aca="false">INDEX('Porte Honorário'!B:D,MATCH(TabJud!D3443,'Porte Honorário'!A:A,0),2)</f>
        <v>13</v>
      </c>
      <c r="L3443" s="22" t="n">
        <f aca="false">ROUND(C3443*K3443,2)</f>
        <v>0.13</v>
      </c>
      <c r="M3443" s="22" t="n">
        <f aca="false">IF(E3443&gt;0,ROUND(E3443*'UCO e Filme'!$A$5,2),0)</f>
        <v>17.48</v>
      </c>
      <c r="N3443" s="22" t="n">
        <f aca="false">IF(I3443&gt;0,ROUND(I3443*'UCO e Filme'!$A$11,2),0)</f>
        <v>0</v>
      </c>
      <c r="O3443" s="22" t="n">
        <f aca="false">ROUND(L3443+M3443+N3443,2)</f>
        <v>17.61</v>
      </c>
      <c r="P3443" s="36"/>
      <c r="Q3443" s="36"/>
    </row>
    <row r="3444" customFormat="false" ht="11.25" hidden="false" customHeight="true" outlineLevel="0" collapsed="false">
      <c r="A3444" s="17" t="n">
        <v>40306755</v>
      </c>
      <c r="B3444" s="17" t="s">
        <v>3455</v>
      </c>
      <c r="C3444" s="23" t="n">
        <v>0.04</v>
      </c>
      <c r="D3444" s="23" t="s">
        <v>133</v>
      </c>
      <c r="E3444" s="19" t="n">
        <v>1.17</v>
      </c>
      <c r="F3444" s="21"/>
      <c r="G3444" s="21"/>
      <c r="H3444" s="21"/>
      <c r="I3444" s="21"/>
      <c r="J3444" s="21"/>
      <c r="K3444" s="22" t="n">
        <f aca="false">INDEX('Porte Honorário'!B:D,MATCH(TabJud!D3444,'Porte Honorário'!A:A,0),2)</f>
        <v>13</v>
      </c>
      <c r="L3444" s="22" t="n">
        <f aca="false">ROUND(C3444*K3444,2)</f>
        <v>0.52</v>
      </c>
      <c r="M3444" s="22" t="n">
        <f aca="false">IF(E3444&gt;0,ROUND(E3444*'UCO e Filme'!$A$5,2),0)</f>
        <v>17.48</v>
      </c>
      <c r="N3444" s="22" t="n">
        <f aca="false">IF(I3444&gt;0,ROUND(I3444*'UCO e Filme'!$A$11,2),0)</f>
        <v>0</v>
      </c>
      <c r="O3444" s="22" t="n">
        <f aca="false">ROUND(L3444+M3444+N3444,2)</f>
        <v>18</v>
      </c>
      <c r="P3444" s="36"/>
      <c r="Q3444" s="36"/>
    </row>
    <row r="3445" customFormat="false" ht="11.25" hidden="false" customHeight="true" outlineLevel="0" collapsed="false">
      <c r="A3445" s="17" t="n">
        <v>40306763</v>
      </c>
      <c r="B3445" s="17" t="s">
        <v>3456</v>
      </c>
      <c r="C3445" s="23" t="n">
        <v>0.01</v>
      </c>
      <c r="D3445" s="23" t="s">
        <v>133</v>
      </c>
      <c r="E3445" s="19" t="n">
        <v>0.72</v>
      </c>
      <c r="F3445" s="21"/>
      <c r="G3445" s="21"/>
      <c r="H3445" s="21"/>
      <c r="I3445" s="21"/>
      <c r="J3445" s="21"/>
      <c r="K3445" s="22" t="n">
        <f aca="false">INDEX('Porte Honorário'!B:D,MATCH(TabJud!D3445,'Porte Honorário'!A:A,0),2)</f>
        <v>13</v>
      </c>
      <c r="L3445" s="22" t="n">
        <f aca="false">ROUND(C3445*K3445,2)</f>
        <v>0.13</v>
      </c>
      <c r="M3445" s="22" t="n">
        <f aca="false">IF(E3445&gt;0,ROUND(E3445*'UCO e Filme'!$A$5,2),0)</f>
        <v>10.76</v>
      </c>
      <c r="N3445" s="22" t="n">
        <f aca="false">IF(I3445&gt;0,ROUND(I3445*'UCO e Filme'!$A$11,2),0)</f>
        <v>0</v>
      </c>
      <c r="O3445" s="22" t="n">
        <f aca="false">ROUND(L3445+M3445+N3445,2)</f>
        <v>10.89</v>
      </c>
      <c r="P3445" s="36"/>
      <c r="Q3445" s="36"/>
    </row>
    <row r="3446" customFormat="false" ht="11.25" hidden="false" customHeight="true" outlineLevel="0" collapsed="false">
      <c r="A3446" s="17" t="n">
        <v>40306771</v>
      </c>
      <c r="B3446" s="17" t="s">
        <v>3457</v>
      </c>
      <c r="C3446" s="23" t="n">
        <v>0.5</v>
      </c>
      <c r="D3446" s="23" t="s">
        <v>133</v>
      </c>
      <c r="E3446" s="19" t="n">
        <v>5.994</v>
      </c>
      <c r="F3446" s="21"/>
      <c r="G3446" s="21"/>
      <c r="H3446" s="21"/>
      <c r="I3446" s="21"/>
      <c r="J3446" s="21"/>
      <c r="K3446" s="22" t="n">
        <f aca="false">INDEX('Porte Honorário'!B:D,MATCH(TabJud!D3446,'Porte Honorário'!A:A,0),2)</f>
        <v>13</v>
      </c>
      <c r="L3446" s="22" t="n">
        <f aca="false">ROUND(C3446*K3446,2)</f>
        <v>6.5</v>
      </c>
      <c r="M3446" s="22" t="n">
        <f aca="false">IF(E3446&gt;0,ROUND(E3446*'UCO e Filme'!$A$5,2),0)</f>
        <v>89.55</v>
      </c>
      <c r="N3446" s="22" t="n">
        <f aca="false">IF(I3446&gt;0,ROUND(I3446*'UCO e Filme'!$A$11,2),0)</f>
        <v>0</v>
      </c>
      <c r="O3446" s="22" t="n">
        <f aca="false">ROUND(L3446+M3446+N3446,2)</f>
        <v>96.05</v>
      </c>
      <c r="P3446" s="36"/>
      <c r="Q3446" s="36"/>
    </row>
    <row r="3447" customFormat="false" ht="11.25" hidden="false" customHeight="true" outlineLevel="0" collapsed="false">
      <c r="A3447" s="17" t="n">
        <v>40306780</v>
      </c>
      <c r="B3447" s="17" t="s">
        <v>3458</v>
      </c>
      <c r="C3447" s="23" t="n">
        <v>0.25</v>
      </c>
      <c r="D3447" s="23" t="s">
        <v>133</v>
      </c>
      <c r="E3447" s="19" t="n">
        <v>4.797</v>
      </c>
      <c r="F3447" s="21"/>
      <c r="G3447" s="21"/>
      <c r="H3447" s="21"/>
      <c r="I3447" s="21"/>
      <c r="J3447" s="21"/>
      <c r="K3447" s="22" t="n">
        <f aca="false">INDEX('Porte Honorário'!B:D,MATCH(TabJud!D3447,'Porte Honorário'!A:A,0),2)</f>
        <v>13</v>
      </c>
      <c r="L3447" s="22" t="n">
        <f aca="false">ROUND(C3447*K3447,2)</f>
        <v>3.25</v>
      </c>
      <c r="M3447" s="22" t="n">
        <f aca="false">IF(E3447&gt;0,ROUND(E3447*'UCO e Filme'!$A$5,2),0)</f>
        <v>71.67</v>
      </c>
      <c r="N3447" s="22" t="n">
        <f aca="false">IF(I3447&gt;0,ROUND(I3447*'UCO e Filme'!$A$11,2),0)</f>
        <v>0</v>
      </c>
      <c r="O3447" s="22" t="n">
        <f aca="false">ROUND(L3447+M3447+N3447,2)</f>
        <v>74.92</v>
      </c>
      <c r="P3447" s="36"/>
      <c r="Q3447" s="36"/>
    </row>
    <row r="3448" customFormat="false" ht="11.25" hidden="false" customHeight="true" outlineLevel="0" collapsed="false">
      <c r="A3448" s="17" t="n">
        <v>40306798</v>
      </c>
      <c r="B3448" s="17" t="s">
        <v>3459</v>
      </c>
      <c r="C3448" s="37" t="n">
        <v>0.1</v>
      </c>
      <c r="D3448" s="23" t="s">
        <v>133</v>
      </c>
      <c r="E3448" s="19" t="n">
        <v>2.844</v>
      </c>
      <c r="F3448" s="21"/>
      <c r="G3448" s="21"/>
      <c r="H3448" s="21"/>
      <c r="I3448" s="21"/>
      <c r="J3448" s="21"/>
      <c r="K3448" s="22" t="n">
        <f aca="false">INDEX('Porte Honorário'!B:D,MATCH(TabJud!D3448,'Porte Honorário'!A:A,0),2)</f>
        <v>13</v>
      </c>
      <c r="L3448" s="22" t="n">
        <f aca="false">ROUND(C3448*K3448,2)</f>
        <v>1.3</v>
      </c>
      <c r="M3448" s="22" t="n">
        <f aca="false">IF(E3448&gt;0,ROUND(E3448*'UCO e Filme'!$A$5,2),0)</f>
        <v>42.49</v>
      </c>
      <c r="N3448" s="22" t="n">
        <f aca="false">IF(I3448&gt;0,ROUND(I3448*'UCO e Filme'!$A$11,2),0)</f>
        <v>0</v>
      </c>
      <c r="O3448" s="22" t="n">
        <f aca="false">ROUND(L3448+M3448+N3448,2)</f>
        <v>43.79</v>
      </c>
      <c r="P3448" s="36"/>
      <c r="Q3448" s="36"/>
    </row>
    <row r="3449" customFormat="false" ht="11.25" hidden="false" customHeight="true" outlineLevel="0" collapsed="false">
      <c r="A3449" s="17" t="n">
        <v>40306801</v>
      </c>
      <c r="B3449" s="17" t="s">
        <v>3460</v>
      </c>
      <c r="C3449" s="23" t="n">
        <v>0.25</v>
      </c>
      <c r="D3449" s="23" t="s">
        <v>133</v>
      </c>
      <c r="E3449" s="19" t="n">
        <v>7.497</v>
      </c>
      <c r="F3449" s="21"/>
      <c r="G3449" s="21"/>
      <c r="H3449" s="21"/>
      <c r="I3449" s="21"/>
      <c r="J3449" s="21"/>
      <c r="K3449" s="22" t="n">
        <f aca="false">INDEX('Porte Honorário'!B:D,MATCH(TabJud!D3449,'Porte Honorário'!A:A,0),2)</f>
        <v>13</v>
      </c>
      <c r="L3449" s="22" t="n">
        <f aca="false">ROUND(C3449*K3449,2)</f>
        <v>3.25</v>
      </c>
      <c r="M3449" s="22" t="n">
        <f aca="false">IF(E3449&gt;0,ROUND(E3449*'UCO e Filme'!$A$5,2),0)</f>
        <v>112.01</v>
      </c>
      <c r="N3449" s="22" t="n">
        <f aca="false">IF(I3449&gt;0,ROUND(I3449*'UCO e Filme'!$A$11,2),0)</f>
        <v>0</v>
      </c>
      <c r="O3449" s="22" t="n">
        <f aca="false">ROUND(L3449+M3449+N3449,2)</f>
        <v>115.26</v>
      </c>
      <c r="P3449" s="36"/>
      <c r="Q3449" s="36"/>
    </row>
    <row r="3450" customFormat="false" ht="11.25" hidden="false" customHeight="true" outlineLevel="0" collapsed="false">
      <c r="A3450" s="17" t="n">
        <v>40306810</v>
      </c>
      <c r="B3450" s="17" t="s">
        <v>3461</v>
      </c>
      <c r="C3450" s="23" t="n">
        <v>0.01</v>
      </c>
      <c r="D3450" s="23" t="s">
        <v>133</v>
      </c>
      <c r="E3450" s="19" t="n">
        <v>1.17</v>
      </c>
      <c r="F3450" s="21"/>
      <c r="G3450" s="21"/>
      <c r="H3450" s="21"/>
      <c r="I3450" s="21"/>
      <c r="J3450" s="21"/>
      <c r="K3450" s="22" t="n">
        <f aca="false">INDEX('Porte Honorário'!B:D,MATCH(TabJud!D3450,'Porte Honorário'!A:A,0),2)</f>
        <v>13</v>
      </c>
      <c r="L3450" s="22" t="n">
        <f aca="false">ROUND(C3450*K3450,2)</f>
        <v>0.13</v>
      </c>
      <c r="M3450" s="22" t="n">
        <f aca="false">IF(E3450&gt;0,ROUND(E3450*'UCO e Filme'!$A$5,2),0)</f>
        <v>17.48</v>
      </c>
      <c r="N3450" s="22" t="n">
        <f aca="false">IF(I3450&gt;0,ROUND(I3450*'UCO e Filme'!$A$11,2),0)</f>
        <v>0</v>
      </c>
      <c r="O3450" s="22" t="n">
        <f aca="false">ROUND(L3450+M3450+N3450,2)</f>
        <v>17.61</v>
      </c>
      <c r="P3450" s="36"/>
      <c r="Q3450" s="36"/>
    </row>
    <row r="3451" customFormat="false" ht="11.25" hidden="false" customHeight="true" outlineLevel="0" collapsed="false">
      <c r="A3451" s="17" t="n">
        <v>40306828</v>
      </c>
      <c r="B3451" s="17" t="s">
        <v>3462</v>
      </c>
      <c r="C3451" s="23" t="n">
        <v>0.04</v>
      </c>
      <c r="D3451" s="23" t="s">
        <v>133</v>
      </c>
      <c r="E3451" s="19" t="n">
        <v>0.72</v>
      </c>
      <c r="F3451" s="21"/>
      <c r="G3451" s="21"/>
      <c r="H3451" s="21"/>
      <c r="I3451" s="21"/>
      <c r="J3451" s="21"/>
      <c r="K3451" s="22" t="n">
        <f aca="false">INDEX('Porte Honorário'!B:D,MATCH(TabJud!D3451,'Porte Honorário'!A:A,0),2)</f>
        <v>13</v>
      </c>
      <c r="L3451" s="22" t="n">
        <f aca="false">ROUND(C3451*K3451,2)</f>
        <v>0.52</v>
      </c>
      <c r="M3451" s="22" t="n">
        <f aca="false">IF(E3451&gt;0,ROUND(E3451*'UCO e Filme'!$A$5,2),0)</f>
        <v>10.76</v>
      </c>
      <c r="N3451" s="22" t="n">
        <f aca="false">IF(I3451&gt;0,ROUND(I3451*'UCO e Filme'!$A$11,2),0)</f>
        <v>0</v>
      </c>
      <c r="O3451" s="22" t="n">
        <f aca="false">ROUND(L3451+M3451+N3451,2)</f>
        <v>11.28</v>
      </c>
      <c r="P3451" s="36"/>
      <c r="Q3451" s="36"/>
    </row>
    <row r="3452" customFormat="false" ht="11.25" hidden="false" customHeight="true" outlineLevel="0" collapsed="false">
      <c r="A3452" s="17" t="n">
        <v>40306836</v>
      </c>
      <c r="B3452" s="17" t="s">
        <v>3463</v>
      </c>
      <c r="C3452" s="23" t="n">
        <v>0.01</v>
      </c>
      <c r="D3452" s="23" t="s">
        <v>133</v>
      </c>
      <c r="E3452" s="19" t="n">
        <v>1.17</v>
      </c>
      <c r="F3452" s="21"/>
      <c r="G3452" s="21"/>
      <c r="H3452" s="21"/>
      <c r="I3452" s="21"/>
      <c r="J3452" s="21"/>
      <c r="K3452" s="22" t="n">
        <f aca="false">INDEX('Porte Honorário'!B:D,MATCH(TabJud!D3452,'Porte Honorário'!A:A,0),2)</f>
        <v>13</v>
      </c>
      <c r="L3452" s="22" t="n">
        <f aca="false">ROUND(C3452*K3452,2)</f>
        <v>0.13</v>
      </c>
      <c r="M3452" s="22" t="n">
        <f aca="false">IF(E3452&gt;0,ROUND(E3452*'UCO e Filme'!$A$5,2),0)</f>
        <v>17.48</v>
      </c>
      <c r="N3452" s="22" t="n">
        <f aca="false">IF(I3452&gt;0,ROUND(I3452*'UCO e Filme'!$A$11,2),0)</f>
        <v>0</v>
      </c>
      <c r="O3452" s="22" t="n">
        <f aca="false">ROUND(L3452+M3452+N3452,2)</f>
        <v>17.61</v>
      </c>
      <c r="P3452" s="36"/>
      <c r="Q3452" s="36"/>
    </row>
    <row r="3453" customFormat="false" ht="11.25" hidden="false" customHeight="true" outlineLevel="0" collapsed="false">
      <c r="A3453" s="17" t="n">
        <v>40306844</v>
      </c>
      <c r="B3453" s="17" t="s">
        <v>3464</v>
      </c>
      <c r="C3453" s="23" t="n">
        <v>0.04</v>
      </c>
      <c r="D3453" s="23" t="s">
        <v>133</v>
      </c>
      <c r="E3453" s="19" t="n">
        <v>0.72</v>
      </c>
      <c r="F3453" s="21"/>
      <c r="G3453" s="21"/>
      <c r="H3453" s="21"/>
      <c r="I3453" s="21"/>
      <c r="J3453" s="21"/>
      <c r="K3453" s="22" t="n">
        <f aca="false">INDEX('Porte Honorário'!B:D,MATCH(TabJud!D3453,'Porte Honorário'!A:A,0),2)</f>
        <v>13</v>
      </c>
      <c r="L3453" s="22" t="n">
        <f aca="false">ROUND(C3453*K3453,2)</f>
        <v>0.52</v>
      </c>
      <c r="M3453" s="22" t="n">
        <f aca="false">IF(E3453&gt;0,ROUND(E3453*'UCO e Filme'!$A$5,2),0)</f>
        <v>10.76</v>
      </c>
      <c r="N3453" s="22" t="n">
        <f aca="false">IF(I3453&gt;0,ROUND(I3453*'UCO e Filme'!$A$11,2),0)</f>
        <v>0</v>
      </c>
      <c r="O3453" s="22" t="n">
        <f aca="false">ROUND(L3453+M3453+N3453,2)</f>
        <v>11.28</v>
      </c>
      <c r="P3453" s="36"/>
      <c r="Q3453" s="36"/>
    </row>
    <row r="3454" customFormat="false" ht="11.25" hidden="false" customHeight="true" outlineLevel="0" collapsed="false">
      <c r="A3454" s="17" t="n">
        <v>40306852</v>
      </c>
      <c r="B3454" s="17" t="s">
        <v>3465</v>
      </c>
      <c r="C3454" s="23" t="n">
        <v>0.04</v>
      </c>
      <c r="D3454" s="23" t="s">
        <v>133</v>
      </c>
      <c r="E3454" s="19" t="n">
        <v>1.17</v>
      </c>
      <c r="F3454" s="21"/>
      <c r="G3454" s="21"/>
      <c r="H3454" s="21"/>
      <c r="I3454" s="21"/>
      <c r="J3454" s="21"/>
      <c r="K3454" s="22" t="n">
        <f aca="false">INDEX('Porte Honorário'!B:D,MATCH(TabJud!D3454,'Porte Honorário'!A:A,0),2)</f>
        <v>13</v>
      </c>
      <c r="L3454" s="22" t="n">
        <f aca="false">ROUND(C3454*K3454,2)</f>
        <v>0.52</v>
      </c>
      <c r="M3454" s="22" t="n">
        <f aca="false">IF(E3454&gt;0,ROUND(E3454*'UCO e Filme'!$A$5,2),0)</f>
        <v>17.48</v>
      </c>
      <c r="N3454" s="22" t="n">
        <f aca="false">IF(I3454&gt;0,ROUND(I3454*'UCO e Filme'!$A$11,2),0)</f>
        <v>0</v>
      </c>
      <c r="O3454" s="22" t="n">
        <f aca="false">ROUND(L3454+M3454+N3454,2)</f>
        <v>18</v>
      </c>
      <c r="P3454" s="36"/>
      <c r="Q3454" s="36"/>
    </row>
    <row r="3455" customFormat="false" ht="11.25" hidden="false" customHeight="true" outlineLevel="0" collapsed="false">
      <c r="A3455" s="17" t="n">
        <v>40306860</v>
      </c>
      <c r="B3455" s="17" t="s">
        <v>3466</v>
      </c>
      <c r="C3455" s="23" t="n">
        <v>0.01</v>
      </c>
      <c r="D3455" s="23" t="s">
        <v>133</v>
      </c>
      <c r="E3455" s="19" t="n">
        <v>1.17</v>
      </c>
      <c r="F3455" s="21"/>
      <c r="G3455" s="21"/>
      <c r="H3455" s="21"/>
      <c r="I3455" s="21"/>
      <c r="J3455" s="21"/>
      <c r="K3455" s="22" t="n">
        <f aca="false">INDEX('Porte Honorário'!B:D,MATCH(TabJud!D3455,'Porte Honorário'!A:A,0),2)</f>
        <v>13</v>
      </c>
      <c r="L3455" s="22" t="n">
        <f aca="false">ROUND(C3455*K3455,2)</f>
        <v>0.13</v>
      </c>
      <c r="M3455" s="22" t="n">
        <f aca="false">IF(E3455&gt;0,ROUND(E3455*'UCO e Filme'!$A$5,2),0)</f>
        <v>17.48</v>
      </c>
      <c r="N3455" s="22" t="n">
        <f aca="false">IF(I3455&gt;0,ROUND(I3455*'UCO e Filme'!$A$11,2),0)</f>
        <v>0</v>
      </c>
      <c r="O3455" s="22" t="n">
        <f aca="false">ROUND(L3455+M3455+N3455,2)</f>
        <v>17.61</v>
      </c>
      <c r="P3455" s="36"/>
      <c r="Q3455" s="36"/>
    </row>
    <row r="3456" customFormat="false" ht="11.25" hidden="false" customHeight="true" outlineLevel="0" collapsed="false">
      <c r="A3456" s="17" t="n">
        <v>40306879</v>
      </c>
      <c r="B3456" s="17" t="s">
        <v>3467</v>
      </c>
      <c r="C3456" s="23" t="n">
        <v>0.04</v>
      </c>
      <c r="D3456" s="23" t="s">
        <v>133</v>
      </c>
      <c r="E3456" s="19" t="n">
        <v>1.8</v>
      </c>
      <c r="F3456" s="21"/>
      <c r="G3456" s="21"/>
      <c r="H3456" s="21"/>
      <c r="I3456" s="21"/>
      <c r="J3456" s="21"/>
      <c r="K3456" s="22" t="n">
        <f aca="false">INDEX('Porte Honorário'!B:D,MATCH(TabJud!D3456,'Porte Honorário'!A:A,0),2)</f>
        <v>13</v>
      </c>
      <c r="L3456" s="22" t="n">
        <f aca="false">ROUND(C3456*K3456,2)</f>
        <v>0.52</v>
      </c>
      <c r="M3456" s="22" t="n">
        <f aca="false">IF(E3456&gt;0,ROUND(E3456*'UCO e Filme'!$A$5,2),0)</f>
        <v>26.89</v>
      </c>
      <c r="N3456" s="22" t="n">
        <f aca="false">IF(I3456&gt;0,ROUND(I3456*'UCO e Filme'!$A$11,2),0)</f>
        <v>0</v>
      </c>
      <c r="O3456" s="22" t="n">
        <f aca="false">ROUND(L3456+M3456+N3456,2)</f>
        <v>27.41</v>
      </c>
      <c r="P3456" s="36"/>
      <c r="Q3456" s="36"/>
    </row>
    <row r="3457" customFormat="false" ht="11.25" hidden="false" customHeight="true" outlineLevel="0" collapsed="false">
      <c r="A3457" s="17" t="n">
        <v>40306887</v>
      </c>
      <c r="B3457" s="17" t="s">
        <v>3468</v>
      </c>
      <c r="C3457" s="37" t="n">
        <v>0.5</v>
      </c>
      <c r="D3457" s="23" t="s">
        <v>133</v>
      </c>
      <c r="E3457" s="19" t="n">
        <v>36.173</v>
      </c>
      <c r="F3457" s="21"/>
      <c r="G3457" s="21"/>
      <c r="H3457" s="21"/>
      <c r="I3457" s="21"/>
      <c r="J3457" s="21"/>
      <c r="K3457" s="22" t="n">
        <f aca="false">INDEX('Porte Honorário'!B:D,MATCH(TabJud!D3457,'Porte Honorário'!A:A,0),2)</f>
        <v>13</v>
      </c>
      <c r="L3457" s="22" t="n">
        <f aca="false">ROUND(C3457*K3457,2)</f>
        <v>6.5</v>
      </c>
      <c r="M3457" s="22" t="n">
        <f aca="false">IF(E3457&gt;0,ROUND(E3457*'UCO e Filme'!$A$5,2),0)</f>
        <v>540.42</v>
      </c>
      <c r="N3457" s="22" t="n">
        <f aca="false">IF(I3457&gt;0,ROUND(I3457*'UCO e Filme'!$A$11,2),0)</f>
        <v>0</v>
      </c>
      <c r="O3457" s="22" t="n">
        <f aca="false">ROUND(L3457+M3457+N3457,2)</f>
        <v>546.92</v>
      </c>
      <c r="P3457" s="36"/>
      <c r="Q3457" s="36"/>
    </row>
    <row r="3458" customFormat="false" ht="11.25" hidden="false" customHeight="true" outlineLevel="0" collapsed="false">
      <c r="A3458" s="17" t="n">
        <v>40306895</v>
      </c>
      <c r="B3458" s="17" t="s">
        <v>3469</v>
      </c>
      <c r="C3458" s="23" t="n">
        <v>0.04</v>
      </c>
      <c r="D3458" s="23" t="s">
        <v>133</v>
      </c>
      <c r="E3458" s="19" t="n">
        <v>1.8</v>
      </c>
      <c r="F3458" s="21"/>
      <c r="G3458" s="21"/>
      <c r="H3458" s="21"/>
      <c r="I3458" s="21"/>
      <c r="J3458" s="21"/>
      <c r="K3458" s="22" t="n">
        <f aca="false">INDEX('Porte Honorário'!B:D,MATCH(TabJud!D3458,'Porte Honorário'!A:A,0),2)</f>
        <v>13</v>
      </c>
      <c r="L3458" s="22" t="n">
        <f aca="false">ROUND(C3458*K3458,2)</f>
        <v>0.52</v>
      </c>
      <c r="M3458" s="22" t="n">
        <f aca="false">IF(E3458&gt;0,ROUND(E3458*'UCO e Filme'!$A$5,2),0)</f>
        <v>26.89</v>
      </c>
      <c r="N3458" s="22" t="n">
        <f aca="false">IF(I3458&gt;0,ROUND(I3458*'UCO e Filme'!$A$11,2),0)</f>
        <v>0</v>
      </c>
      <c r="O3458" s="22" t="n">
        <f aca="false">ROUND(L3458+M3458+N3458,2)</f>
        <v>27.41</v>
      </c>
      <c r="P3458" s="36"/>
      <c r="Q3458" s="36"/>
    </row>
    <row r="3459" customFormat="false" ht="11.25" hidden="false" customHeight="true" outlineLevel="0" collapsed="false">
      <c r="A3459" s="17" t="n">
        <v>40306909</v>
      </c>
      <c r="B3459" s="17" t="s">
        <v>3470</v>
      </c>
      <c r="C3459" s="23" t="n">
        <v>0.25</v>
      </c>
      <c r="D3459" s="23" t="s">
        <v>133</v>
      </c>
      <c r="E3459" s="19" t="n">
        <v>12.591</v>
      </c>
      <c r="F3459" s="21"/>
      <c r="G3459" s="21"/>
      <c r="H3459" s="21"/>
      <c r="I3459" s="21"/>
      <c r="J3459" s="21"/>
      <c r="K3459" s="22" t="n">
        <f aca="false">INDEX('Porte Honorário'!B:D,MATCH(TabJud!D3459,'Porte Honorário'!A:A,0),2)</f>
        <v>13</v>
      </c>
      <c r="L3459" s="22" t="n">
        <f aca="false">ROUND(C3459*K3459,2)</f>
        <v>3.25</v>
      </c>
      <c r="M3459" s="22" t="n">
        <f aca="false">IF(E3459&gt;0,ROUND(E3459*'UCO e Filme'!$A$5,2),0)</f>
        <v>188.11</v>
      </c>
      <c r="N3459" s="22" t="n">
        <f aca="false">IF(I3459&gt;0,ROUND(I3459*'UCO e Filme'!$A$11,2),0)</f>
        <v>0</v>
      </c>
      <c r="O3459" s="22" t="n">
        <f aca="false">ROUND(L3459+M3459+N3459,2)</f>
        <v>191.36</v>
      </c>
      <c r="P3459" s="36"/>
      <c r="Q3459" s="36"/>
    </row>
    <row r="3460" customFormat="false" ht="11.25" hidden="false" customHeight="true" outlineLevel="0" collapsed="false">
      <c r="A3460" s="17" t="n">
        <v>40306917</v>
      </c>
      <c r="B3460" s="17" t="s">
        <v>3471</v>
      </c>
      <c r="C3460" s="23" t="n">
        <v>0.1</v>
      </c>
      <c r="D3460" s="23" t="s">
        <v>133</v>
      </c>
      <c r="E3460" s="19" t="n">
        <v>2.844</v>
      </c>
      <c r="F3460" s="21"/>
      <c r="G3460" s="21"/>
      <c r="H3460" s="21"/>
      <c r="I3460" s="21"/>
      <c r="J3460" s="21"/>
      <c r="K3460" s="22" t="n">
        <f aca="false">INDEX('Porte Honorário'!B:D,MATCH(TabJud!D3460,'Porte Honorário'!A:A,0),2)</f>
        <v>13</v>
      </c>
      <c r="L3460" s="22" t="n">
        <f aca="false">ROUND(C3460*K3460,2)</f>
        <v>1.3</v>
      </c>
      <c r="M3460" s="22" t="n">
        <f aca="false">IF(E3460&gt;0,ROUND(E3460*'UCO e Filme'!$A$5,2),0)</f>
        <v>42.49</v>
      </c>
      <c r="N3460" s="22" t="n">
        <f aca="false">IF(I3460&gt;0,ROUND(I3460*'UCO e Filme'!$A$11,2),0)</f>
        <v>0</v>
      </c>
      <c r="O3460" s="22" t="n">
        <f aca="false">ROUND(L3460+M3460+N3460,2)</f>
        <v>43.79</v>
      </c>
      <c r="P3460" s="36"/>
      <c r="Q3460" s="36"/>
    </row>
    <row r="3461" customFormat="false" ht="11.25" hidden="false" customHeight="true" outlineLevel="0" collapsed="false">
      <c r="A3461" s="17" t="n">
        <v>40306925</v>
      </c>
      <c r="B3461" s="17" t="s">
        <v>3472</v>
      </c>
      <c r="C3461" s="23" t="n">
        <v>0.1</v>
      </c>
      <c r="D3461" s="23" t="s">
        <v>133</v>
      </c>
      <c r="E3461" s="19" t="n">
        <v>3.294</v>
      </c>
      <c r="F3461" s="21"/>
      <c r="G3461" s="21"/>
      <c r="H3461" s="21"/>
      <c r="I3461" s="21"/>
      <c r="J3461" s="21"/>
      <c r="K3461" s="22" t="n">
        <f aca="false">INDEX('Porte Honorário'!B:D,MATCH(TabJud!D3461,'Porte Honorário'!A:A,0),2)</f>
        <v>13</v>
      </c>
      <c r="L3461" s="22" t="n">
        <f aca="false">ROUND(C3461*K3461,2)</f>
        <v>1.3</v>
      </c>
      <c r="M3461" s="22" t="n">
        <f aca="false">IF(E3461&gt;0,ROUND(E3461*'UCO e Filme'!$A$5,2),0)</f>
        <v>49.21</v>
      </c>
      <c r="N3461" s="22" t="n">
        <f aca="false">IF(I3461&gt;0,ROUND(I3461*'UCO e Filme'!$A$11,2),0)</f>
        <v>0</v>
      </c>
      <c r="O3461" s="22" t="n">
        <f aca="false">ROUND(L3461+M3461+N3461,2)</f>
        <v>50.51</v>
      </c>
      <c r="P3461" s="36"/>
      <c r="Q3461" s="36"/>
    </row>
    <row r="3462" customFormat="false" ht="11.25" hidden="false" customHeight="true" outlineLevel="0" collapsed="false">
      <c r="A3462" s="17" t="n">
        <v>40306933</v>
      </c>
      <c r="B3462" s="17" t="s">
        <v>3473</v>
      </c>
      <c r="C3462" s="23" t="n">
        <v>0.04</v>
      </c>
      <c r="D3462" s="23" t="s">
        <v>133</v>
      </c>
      <c r="E3462" s="19" t="n">
        <v>1.8</v>
      </c>
      <c r="F3462" s="21"/>
      <c r="G3462" s="21"/>
      <c r="H3462" s="21"/>
      <c r="I3462" s="21"/>
      <c r="J3462" s="21"/>
      <c r="K3462" s="22" t="n">
        <f aca="false">INDEX('Porte Honorário'!B:D,MATCH(TabJud!D3462,'Porte Honorário'!A:A,0),2)</f>
        <v>13</v>
      </c>
      <c r="L3462" s="22" t="n">
        <f aca="false">ROUND(C3462*K3462,2)</f>
        <v>0.52</v>
      </c>
      <c r="M3462" s="22" t="n">
        <f aca="false">IF(E3462&gt;0,ROUND(E3462*'UCO e Filme'!$A$5,2),0)</f>
        <v>26.89</v>
      </c>
      <c r="N3462" s="22" t="n">
        <f aca="false">IF(I3462&gt;0,ROUND(I3462*'UCO e Filme'!$A$11,2),0)</f>
        <v>0</v>
      </c>
      <c r="O3462" s="22" t="n">
        <f aca="false">ROUND(L3462+M3462+N3462,2)</f>
        <v>27.41</v>
      </c>
      <c r="P3462" s="36"/>
      <c r="Q3462" s="36"/>
    </row>
    <row r="3463" customFormat="false" ht="11.25" hidden="false" customHeight="true" outlineLevel="0" collapsed="false">
      <c r="A3463" s="17" t="n">
        <v>40306941</v>
      </c>
      <c r="B3463" s="17" t="s">
        <v>3474</v>
      </c>
      <c r="C3463" s="23" t="n">
        <v>0.04</v>
      </c>
      <c r="D3463" s="23" t="s">
        <v>133</v>
      </c>
      <c r="E3463" s="19" t="n">
        <v>2.187</v>
      </c>
      <c r="F3463" s="21"/>
      <c r="G3463" s="21"/>
      <c r="H3463" s="21"/>
      <c r="I3463" s="21"/>
      <c r="J3463" s="21"/>
      <c r="K3463" s="22" t="n">
        <f aca="false">INDEX('Porte Honorário'!B:D,MATCH(TabJud!D3463,'Porte Honorário'!A:A,0),2)</f>
        <v>13</v>
      </c>
      <c r="L3463" s="22" t="n">
        <f aca="false">ROUND(C3463*K3463,2)</f>
        <v>0.52</v>
      </c>
      <c r="M3463" s="22" t="n">
        <f aca="false">IF(E3463&gt;0,ROUND(E3463*'UCO e Filme'!$A$5,2),0)</f>
        <v>32.67</v>
      </c>
      <c r="N3463" s="22" t="n">
        <f aca="false">IF(I3463&gt;0,ROUND(I3463*'UCO e Filme'!$A$11,2),0)</f>
        <v>0</v>
      </c>
      <c r="O3463" s="22" t="n">
        <f aca="false">ROUND(L3463+M3463+N3463,2)</f>
        <v>33.19</v>
      </c>
      <c r="P3463" s="36"/>
      <c r="Q3463" s="36"/>
    </row>
    <row r="3464" customFormat="false" ht="11.25" hidden="false" customHeight="true" outlineLevel="0" collapsed="false">
      <c r="A3464" s="17" t="n">
        <v>40306950</v>
      </c>
      <c r="B3464" s="17" t="s">
        <v>3475</v>
      </c>
      <c r="C3464" s="23" t="n">
        <v>0.04</v>
      </c>
      <c r="D3464" s="23" t="s">
        <v>133</v>
      </c>
      <c r="E3464" s="19" t="n">
        <v>1.8</v>
      </c>
      <c r="F3464" s="21"/>
      <c r="G3464" s="21"/>
      <c r="H3464" s="21"/>
      <c r="I3464" s="21"/>
      <c r="J3464" s="21"/>
      <c r="K3464" s="22" t="n">
        <f aca="false">INDEX('Porte Honorário'!B:D,MATCH(TabJud!D3464,'Porte Honorário'!A:A,0),2)</f>
        <v>13</v>
      </c>
      <c r="L3464" s="22" t="n">
        <f aca="false">ROUND(C3464*K3464,2)</f>
        <v>0.52</v>
      </c>
      <c r="M3464" s="22" t="n">
        <f aca="false">IF(E3464&gt;0,ROUND(E3464*'UCO e Filme'!$A$5,2),0)</f>
        <v>26.89</v>
      </c>
      <c r="N3464" s="22" t="n">
        <f aca="false">IF(I3464&gt;0,ROUND(I3464*'UCO e Filme'!$A$11,2),0)</f>
        <v>0</v>
      </c>
      <c r="O3464" s="22" t="n">
        <f aca="false">ROUND(L3464+M3464+N3464,2)</f>
        <v>27.41</v>
      </c>
      <c r="P3464" s="36"/>
      <c r="Q3464" s="36"/>
    </row>
    <row r="3465" customFormat="false" ht="11.25" hidden="false" customHeight="true" outlineLevel="0" collapsed="false">
      <c r="A3465" s="17" t="n">
        <v>40306968</v>
      </c>
      <c r="B3465" s="17" t="s">
        <v>3476</v>
      </c>
      <c r="C3465" s="23" t="n">
        <v>0.04</v>
      </c>
      <c r="D3465" s="23" t="s">
        <v>133</v>
      </c>
      <c r="E3465" s="19" t="n">
        <v>2.187</v>
      </c>
      <c r="F3465" s="21"/>
      <c r="G3465" s="21"/>
      <c r="H3465" s="21"/>
      <c r="I3465" s="21"/>
      <c r="J3465" s="21"/>
      <c r="K3465" s="22" t="n">
        <f aca="false">INDEX('Porte Honorário'!B:D,MATCH(TabJud!D3465,'Porte Honorário'!A:A,0),2)</f>
        <v>13</v>
      </c>
      <c r="L3465" s="22" t="n">
        <f aca="false">ROUND(C3465*K3465,2)</f>
        <v>0.52</v>
      </c>
      <c r="M3465" s="22" t="n">
        <f aca="false">IF(E3465&gt;0,ROUND(E3465*'UCO e Filme'!$A$5,2),0)</f>
        <v>32.67</v>
      </c>
      <c r="N3465" s="22" t="n">
        <f aca="false">IF(I3465&gt;0,ROUND(I3465*'UCO e Filme'!$A$11,2),0)</f>
        <v>0</v>
      </c>
      <c r="O3465" s="22" t="n">
        <f aca="false">ROUND(L3465+M3465+N3465,2)</f>
        <v>33.19</v>
      </c>
      <c r="P3465" s="36"/>
      <c r="Q3465" s="36"/>
    </row>
    <row r="3466" customFormat="false" ht="11.25" hidden="false" customHeight="true" outlineLevel="0" collapsed="false">
      <c r="A3466" s="17" t="n">
        <v>40306976</v>
      </c>
      <c r="B3466" s="17" t="s">
        <v>3477</v>
      </c>
      <c r="C3466" s="23" t="n">
        <v>0.04</v>
      </c>
      <c r="D3466" s="23" t="s">
        <v>133</v>
      </c>
      <c r="E3466" s="19" t="n">
        <v>1.8</v>
      </c>
      <c r="F3466" s="21"/>
      <c r="G3466" s="21"/>
      <c r="H3466" s="21"/>
      <c r="I3466" s="21"/>
      <c r="J3466" s="21"/>
      <c r="K3466" s="22" t="n">
        <f aca="false">INDEX('Porte Honorário'!B:D,MATCH(TabJud!D3466,'Porte Honorário'!A:A,0),2)</f>
        <v>13</v>
      </c>
      <c r="L3466" s="22" t="n">
        <f aca="false">ROUND(C3466*K3466,2)</f>
        <v>0.52</v>
      </c>
      <c r="M3466" s="22" t="n">
        <f aca="false">IF(E3466&gt;0,ROUND(E3466*'UCO e Filme'!$A$5,2),0)</f>
        <v>26.89</v>
      </c>
      <c r="N3466" s="22" t="n">
        <f aca="false">IF(I3466&gt;0,ROUND(I3466*'UCO e Filme'!$A$11,2),0)</f>
        <v>0</v>
      </c>
      <c r="O3466" s="22" t="n">
        <f aca="false">ROUND(L3466+M3466+N3466,2)</f>
        <v>27.41</v>
      </c>
      <c r="P3466" s="36"/>
      <c r="Q3466" s="36"/>
    </row>
    <row r="3467" customFormat="false" ht="11.25" hidden="false" customHeight="true" outlineLevel="0" collapsed="false">
      <c r="A3467" s="17" t="n">
        <v>40306984</v>
      </c>
      <c r="B3467" s="17" t="s">
        <v>3478</v>
      </c>
      <c r="C3467" s="23" t="n">
        <v>0.04</v>
      </c>
      <c r="D3467" s="23" t="s">
        <v>133</v>
      </c>
      <c r="E3467" s="19" t="n">
        <v>1.8</v>
      </c>
      <c r="F3467" s="21"/>
      <c r="G3467" s="21"/>
      <c r="H3467" s="21"/>
      <c r="I3467" s="21"/>
      <c r="J3467" s="21"/>
      <c r="K3467" s="22" t="n">
        <f aca="false">INDEX('Porte Honorário'!B:D,MATCH(TabJud!D3467,'Porte Honorário'!A:A,0),2)</f>
        <v>13</v>
      </c>
      <c r="L3467" s="22" t="n">
        <f aca="false">ROUND(C3467*K3467,2)</f>
        <v>0.52</v>
      </c>
      <c r="M3467" s="22" t="n">
        <f aca="false">IF(E3467&gt;0,ROUND(E3467*'UCO e Filme'!$A$5,2),0)</f>
        <v>26.89</v>
      </c>
      <c r="N3467" s="22" t="n">
        <f aca="false">IF(I3467&gt;0,ROUND(I3467*'UCO e Filme'!$A$11,2),0)</f>
        <v>0</v>
      </c>
      <c r="O3467" s="22" t="n">
        <f aca="false">ROUND(L3467+M3467+N3467,2)</f>
        <v>27.41</v>
      </c>
      <c r="P3467" s="36"/>
      <c r="Q3467" s="36"/>
    </row>
    <row r="3468" customFormat="false" ht="11.25" hidden="false" customHeight="true" outlineLevel="0" collapsed="false">
      <c r="A3468" s="17" t="n">
        <v>40306992</v>
      </c>
      <c r="B3468" s="17" t="s">
        <v>3479</v>
      </c>
      <c r="C3468" s="23" t="n">
        <v>0.04</v>
      </c>
      <c r="D3468" s="23" t="s">
        <v>133</v>
      </c>
      <c r="E3468" s="19" t="n">
        <v>1.8</v>
      </c>
      <c r="F3468" s="21"/>
      <c r="G3468" s="21"/>
      <c r="H3468" s="21"/>
      <c r="I3468" s="21"/>
      <c r="J3468" s="21"/>
      <c r="K3468" s="22" t="n">
        <f aca="false">INDEX('Porte Honorário'!B:D,MATCH(TabJud!D3468,'Porte Honorário'!A:A,0),2)</f>
        <v>13</v>
      </c>
      <c r="L3468" s="22" t="n">
        <f aca="false">ROUND(C3468*K3468,2)</f>
        <v>0.52</v>
      </c>
      <c r="M3468" s="22" t="n">
        <f aca="false">IF(E3468&gt;0,ROUND(E3468*'UCO e Filme'!$A$5,2),0)</f>
        <v>26.89</v>
      </c>
      <c r="N3468" s="22" t="n">
        <f aca="false">IF(I3468&gt;0,ROUND(I3468*'UCO e Filme'!$A$11,2),0)</f>
        <v>0</v>
      </c>
      <c r="O3468" s="22" t="n">
        <f aca="false">ROUND(L3468+M3468+N3468,2)</f>
        <v>27.41</v>
      </c>
      <c r="P3468" s="36"/>
      <c r="Q3468" s="36"/>
    </row>
    <row r="3469" customFormat="false" ht="11.25" hidden="false" customHeight="true" outlineLevel="0" collapsed="false">
      <c r="A3469" s="17" t="n">
        <v>40307018</v>
      </c>
      <c r="B3469" s="17" t="s">
        <v>3480</v>
      </c>
      <c r="C3469" s="23" t="n">
        <v>0.04</v>
      </c>
      <c r="D3469" s="23" t="s">
        <v>133</v>
      </c>
      <c r="E3469" s="19" t="n">
        <v>2.6</v>
      </c>
      <c r="F3469" s="21"/>
      <c r="G3469" s="21"/>
      <c r="H3469" s="21"/>
      <c r="I3469" s="21"/>
      <c r="J3469" s="21"/>
      <c r="K3469" s="22" t="n">
        <f aca="false">INDEX('Porte Honorário'!B:D,MATCH(TabJud!D3469,'Porte Honorário'!A:A,0),2)</f>
        <v>13</v>
      </c>
      <c r="L3469" s="22" t="n">
        <f aca="false">ROUND(C3469*K3469,2)</f>
        <v>0.52</v>
      </c>
      <c r="M3469" s="22" t="n">
        <f aca="false">IF(E3469&gt;0,ROUND(E3469*'UCO e Filme'!$A$5,2),0)</f>
        <v>38.84</v>
      </c>
      <c r="N3469" s="22" t="n">
        <f aca="false">IF(I3469&gt;0,ROUND(I3469*'UCO e Filme'!$A$11,2),0)</f>
        <v>0</v>
      </c>
      <c r="O3469" s="22" t="n">
        <f aca="false">ROUND(L3469+M3469+N3469,2)</f>
        <v>39.36</v>
      </c>
      <c r="P3469" s="36"/>
      <c r="Q3469" s="36"/>
    </row>
    <row r="3470" customFormat="false" ht="11.25" hidden="false" customHeight="true" outlineLevel="0" collapsed="false">
      <c r="A3470" s="17" t="n">
        <v>40307026</v>
      </c>
      <c r="B3470" s="17" t="s">
        <v>3481</v>
      </c>
      <c r="C3470" s="23" t="n">
        <v>0.04</v>
      </c>
      <c r="D3470" s="23" t="s">
        <v>133</v>
      </c>
      <c r="E3470" s="19" t="n">
        <v>2.484</v>
      </c>
      <c r="F3470" s="21"/>
      <c r="G3470" s="21"/>
      <c r="H3470" s="21"/>
      <c r="I3470" s="21"/>
      <c r="J3470" s="21"/>
      <c r="K3470" s="22" t="n">
        <f aca="false">INDEX('Porte Honorário'!B:D,MATCH(TabJud!D3470,'Porte Honorário'!A:A,0),2)</f>
        <v>13</v>
      </c>
      <c r="L3470" s="22" t="n">
        <f aca="false">ROUND(C3470*K3470,2)</f>
        <v>0.52</v>
      </c>
      <c r="M3470" s="22" t="n">
        <f aca="false">IF(E3470&gt;0,ROUND(E3470*'UCO e Filme'!$A$5,2),0)</f>
        <v>37.11</v>
      </c>
      <c r="N3470" s="22" t="n">
        <f aca="false">IF(I3470&gt;0,ROUND(I3470*'UCO e Filme'!$A$11,2),0)</f>
        <v>0</v>
      </c>
      <c r="O3470" s="22" t="n">
        <f aca="false">ROUND(L3470+M3470+N3470,2)</f>
        <v>37.63</v>
      </c>
      <c r="P3470" s="36"/>
      <c r="Q3470" s="36"/>
    </row>
    <row r="3471" customFormat="false" ht="11.25" hidden="false" customHeight="true" outlineLevel="0" collapsed="false">
      <c r="A3471" s="17" t="n">
        <v>40307034</v>
      </c>
      <c r="B3471" s="17" t="s">
        <v>3482</v>
      </c>
      <c r="C3471" s="37" t="n">
        <v>0.1</v>
      </c>
      <c r="D3471" s="23" t="s">
        <v>133</v>
      </c>
      <c r="E3471" s="19" t="n">
        <v>3.294</v>
      </c>
      <c r="F3471" s="21"/>
      <c r="G3471" s="21"/>
      <c r="H3471" s="21"/>
      <c r="I3471" s="21"/>
      <c r="J3471" s="21"/>
      <c r="K3471" s="22" t="n">
        <f aca="false">INDEX('Porte Honorário'!B:D,MATCH(TabJud!D3471,'Porte Honorário'!A:A,0),2)</f>
        <v>13</v>
      </c>
      <c r="L3471" s="22" t="n">
        <f aca="false">ROUND(C3471*K3471,2)</f>
        <v>1.3</v>
      </c>
      <c r="M3471" s="22" t="n">
        <f aca="false">IF(E3471&gt;0,ROUND(E3471*'UCO e Filme'!$A$5,2),0)</f>
        <v>49.21</v>
      </c>
      <c r="N3471" s="22" t="n">
        <f aca="false">IF(I3471&gt;0,ROUND(I3471*'UCO e Filme'!$A$11,2),0)</f>
        <v>0</v>
      </c>
      <c r="O3471" s="22" t="n">
        <f aca="false">ROUND(L3471+M3471+N3471,2)</f>
        <v>50.51</v>
      </c>
      <c r="P3471" s="36"/>
      <c r="Q3471" s="36"/>
    </row>
    <row r="3472" customFormat="false" ht="11.25" hidden="false" customHeight="true" outlineLevel="0" collapsed="false">
      <c r="A3472" s="17" t="n">
        <v>40307042</v>
      </c>
      <c r="B3472" s="17" t="s">
        <v>3483</v>
      </c>
      <c r="C3472" s="37" t="n">
        <v>0.5</v>
      </c>
      <c r="D3472" s="23" t="s">
        <v>133</v>
      </c>
      <c r="E3472" s="19" t="n">
        <v>15.435</v>
      </c>
      <c r="F3472" s="21"/>
      <c r="G3472" s="21"/>
      <c r="H3472" s="21"/>
      <c r="I3472" s="21"/>
      <c r="J3472" s="21"/>
      <c r="K3472" s="22" t="n">
        <f aca="false">INDEX('Porte Honorário'!B:D,MATCH(TabJud!D3472,'Porte Honorário'!A:A,0),2)</f>
        <v>13</v>
      </c>
      <c r="L3472" s="22" t="n">
        <f aca="false">ROUND(C3472*K3472,2)</f>
        <v>6.5</v>
      </c>
      <c r="M3472" s="22" t="n">
        <f aca="false">IF(E3472&gt;0,ROUND(E3472*'UCO e Filme'!$A$5,2),0)</f>
        <v>230.6</v>
      </c>
      <c r="N3472" s="22" t="n">
        <f aca="false">IF(I3472&gt;0,ROUND(I3472*'UCO e Filme'!$A$11,2),0)</f>
        <v>0</v>
      </c>
      <c r="O3472" s="22" t="n">
        <f aca="false">ROUND(L3472+M3472+N3472,2)</f>
        <v>237.1</v>
      </c>
      <c r="P3472" s="36"/>
      <c r="Q3472" s="36"/>
    </row>
    <row r="3473" customFormat="false" ht="11.25" hidden="false" customHeight="true" outlineLevel="0" collapsed="false">
      <c r="A3473" s="17" t="n">
        <v>40307050</v>
      </c>
      <c r="B3473" s="17" t="s">
        <v>3484</v>
      </c>
      <c r="C3473" s="37" t="n">
        <v>0.1</v>
      </c>
      <c r="D3473" s="23" t="s">
        <v>133</v>
      </c>
      <c r="E3473" s="19" t="n">
        <v>4.05</v>
      </c>
      <c r="F3473" s="21"/>
      <c r="G3473" s="21"/>
      <c r="H3473" s="21"/>
      <c r="I3473" s="21"/>
      <c r="J3473" s="21"/>
      <c r="K3473" s="22" t="n">
        <f aca="false">INDEX('Porte Honorário'!B:D,MATCH(TabJud!D3473,'Porte Honorário'!A:A,0),2)</f>
        <v>13</v>
      </c>
      <c r="L3473" s="22" t="n">
        <f aca="false">ROUND(C3473*K3473,2)</f>
        <v>1.3</v>
      </c>
      <c r="M3473" s="22" t="n">
        <f aca="false">IF(E3473&gt;0,ROUND(E3473*'UCO e Filme'!$A$5,2),0)</f>
        <v>60.51</v>
      </c>
      <c r="N3473" s="22" t="n">
        <f aca="false">IF(I3473&gt;0,ROUND(I3473*'UCO e Filme'!$A$11,2),0)</f>
        <v>0</v>
      </c>
      <c r="O3473" s="22" t="n">
        <f aca="false">ROUND(L3473+M3473+N3473,2)</f>
        <v>61.81</v>
      </c>
      <c r="P3473" s="36"/>
      <c r="Q3473" s="36"/>
    </row>
    <row r="3474" customFormat="false" ht="11.25" hidden="false" customHeight="true" outlineLevel="0" collapsed="false">
      <c r="A3474" s="17" t="n">
        <v>40307069</v>
      </c>
      <c r="B3474" s="17" t="s">
        <v>3485</v>
      </c>
      <c r="C3474" s="37" t="n">
        <v>0.1</v>
      </c>
      <c r="D3474" s="23" t="s">
        <v>133</v>
      </c>
      <c r="E3474" s="19" t="n">
        <v>3.96</v>
      </c>
      <c r="F3474" s="21"/>
      <c r="G3474" s="21"/>
      <c r="H3474" s="21"/>
      <c r="I3474" s="21"/>
      <c r="J3474" s="21"/>
      <c r="K3474" s="22" t="n">
        <f aca="false">INDEX('Porte Honorário'!B:D,MATCH(TabJud!D3474,'Porte Honorário'!A:A,0),2)</f>
        <v>13</v>
      </c>
      <c r="L3474" s="22" t="n">
        <f aca="false">ROUND(C3474*K3474,2)</f>
        <v>1.3</v>
      </c>
      <c r="M3474" s="22" t="n">
        <f aca="false">IF(E3474&gt;0,ROUND(E3474*'UCO e Filme'!$A$5,2),0)</f>
        <v>59.16</v>
      </c>
      <c r="N3474" s="22" t="n">
        <f aca="false">IF(I3474&gt;0,ROUND(I3474*'UCO e Filme'!$A$11,2),0)</f>
        <v>0</v>
      </c>
      <c r="O3474" s="22" t="n">
        <f aca="false">ROUND(L3474+M3474+N3474,2)</f>
        <v>60.46</v>
      </c>
      <c r="P3474" s="36"/>
      <c r="Q3474" s="36"/>
    </row>
    <row r="3475" customFormat="false" ht="11.25" hidden="false" customHeight="true" outlineLevel="0" collapsed="false">
      <c r="A3475" s="17" t="n">
        <v>40307077</v>
      </c>
      <c r="B3475" s="17" t="s">
        <v>3486</v>
      </c>
      <c r="C3475" s="23" t="n">
        <v>0.1</v>
      </c>
      <c r="D3475" s="23" t="s">
        <v>133</v>
      </c>
      <c r="E3475" s="19" t="n">
        <v>3.96</v>
      </c>
      <c r="F3475" s="21"/>
      <c r="G3475" s="21"/>
      <c r="H3475" s="21"/>
      <c r="I3475" s="21"/>
      <c r="J3475" s="21"/>
      <c r="K3475" s="22" t="n">
        <f aca="false">INDEX('Porte Honorário'!B:D,MATCH(TabJud!D3475,'Porte Honorário'!A:A,0),2)</f>
        <v>13</v>
      </c>
      <c r="L3475" s="22" t="n">
        <f aca="false">ROUND(C3475*K3475,2)</f>
        <v>1.3</v>
      </c>
      <c r="M3475" s="22" t="n">
        <f aca="false">IF(E3475&gt;0,ROUND(E3475*'UCO e Filme'!$A$5,2),0)</f>
        <v>59.16</v>
      </c>
      <c r="N3475" s="22" t="n">
        <f aca="false">IF(I3475&gt;0,ROUND(I3475*'UCO e Filme'!$A$11,2),0)</f>
        <v>0</v>
      </c>
      <c r="O3475" s="22" t="n">
        <f aca="false">ROUND(L3475+M3475+N3475,2)</f>
        <v>60.46</v>
      </c>
      <c r="P3475" s="36"/>
      <c r="Q3475" s="36"/>
    </row>
    <row r="3476" customFormat="false" ht="11.25" hidden="false" customHeight="true" outlineLevel="0" collapsed="false">
      <c r="A3476" s="17" t="n">
        <v>40307085</v>
      </c>
      <c r="B3476" s="17" t="s">
        <v>3487</v>
      </c>
      <c r="C3476" s="23" t="n">
        <v>0.04</v>
      </c>
      <c r="D3476" s="23" t="s">
        <v>133</v>
      </c>
      <c r="E3476" s="19" t="n">
        <v>1.8</v>
      </c>
      <c r="F3476" s="21"/>
      <c r="G3476" s="21"/>
      <c r="H3476" s="21"/>
      <c r="I3476" s="21"/>
      <c r="J3476" s="21"/>
      <c r="K3476" s="22" t="n">
        <f aca="false">INDEX('Porte Honorário'!B:D,MATCH(TabJud!D3476,'Porte Honorário'!A:A,0),2)</f>
        <v>13</v>
      </c>
      <c r="L3476" s="22" t="n">
        <f aca="false">ROUND(C3476*K3476,2)</f>
        <v>0.52</v>
      </c>
      <c r="M3476" s="22" t="n">
        <f aca="false">IF(E3476&gt;0,ROUND(E3476*'UCO e Filme'!$A$5,2),0)</f>
        <v>26.89</v>
      </c>
      <c r="N3476" s="22" t="n">
        <f aca="false">IF(I3476&gt;0,ROUND(I3476*'UCO e Filme'!$A$11,2),0)</f>
        <v>0</v>
      </c>
      <c r="O3476" s="22" t="n">
        <f aca="false">ROUND(L3476+M3476+N3476,2)</f>
        <v>27.41</v>
      </c>
      <c r="P3476" s="36"/>
      <c r="Q3476" s="36"/>
    </row>
    <row r="3477" customFormat="false" ht="11.25" hidden="false" customHeight="true" outlineLevel="0" collapsed="false">
      <c r="A3477" s="17" t="n">
        <v>40307093</v>
      </c>
      <c r="B3477" s="17" t="s">
        <v>3488</v>
      </c>
      <c r="C3477" s="23" t="n">
        <v>0.04</v>
      </c>
      <c r="D3477" s="23" t="s">
        <v>133</v>
      </c>
      <c r="E3477" s="19" t="n">
        <v>2.187</v>
      </c>
      <c r="F3477" s="21"/>
      <c r="G3477" s="21"/>
      <c r="H3477" s="21"/>
      <c r="I3477" s="21"/>
      <c r="J3477" s="21"/>
      <c r="K3477" s="22" t="n">
        <f aca="false">INDEX('Porte Honorário'!B:D,MATCH(TabJud!D3477,'Porte Honorário'!A:A,0),2)</f>
        <v>13</v>
      </c>
      <c r="L3477" s="22" t="n">
        <f aca="false">ROUND(C3477*K3477,2)</f>
        <v>0.52</v>
      </c>
      <c r="M3477" s="22" t="n">
        <f aca="false">IF(E3477&gt;0,ROUND(E3477*'UCO e Filme'!$A$5,2),0)</f>
        <v>32.67</v>
      </c>
      <c r="N3477" s="22" t="n">
        <f aca="false">IF(I3477&gt;0,ROUND(I3477*'UCO e Filme'!$A$11,2),0)</f>
        <v>0</v>
      </c>
      <c r="O3477" s="22" t="n">
        <f aca="false">ROUND(L3477+M3477+N3477,2)</f>
        <v>33.19</v>
      </c>
      <c r="P3477" s="36"/>
      <c r="Q3477" s="36"/>
    </row>
    <row r="3478" customFormat="false" ht="11.25" hidden="false" customHeight="true" outlineLevel="0" collapsed="false">
      <c r="A3478" s="17" t="n">
        <v>40307107</v>
      </c>
      <c r="B3478" s="17" t="s">
        <v>3489</v>
      </c>
      <c r="C3478" s="23" t="n">
        <v>0.04</v>
      </c>
      <c r="D3478" s="23" t="s">
        <v>133</v>
      </c>
      <c r="E3478" s="19" t="n">
        <v>1.8</v>
      </c>
      <c r="F3478" s="21"/>
      <c r="G3478" s="21"/>
      <c r="H3478" s="21"/>
      <c r="I3478" s="21"/>
      <c r="J3478" s="21"/>
      <c r="K3478" s="22" t="n">
        <f aca="false">INDEX('Porte Honorário'!B:D,MATCH(TabJud!D3478,'Porte Honorário'!A:A,0),2)</f>
        <v>13</v>
      </c>
      <c r="L3478" s="22" t="n">
        <f aca="false">ROUND(C3478*K3478,2)</f>
        <v>0.52</v>
      </c>
      <c r="M3478" s="22" t="n">
        <f aca="false">IF(E3478&gt;0,ROUND(E3478*'UCO e Filme'!$A$5,2),0)</f>
        <v>26.89</v>
      </c>
      <c r="N3478" s="22" t="n">
        <f aca="false">IF(I3478&gt;0,ROUND(I3478*'UCO e Filme'!$A$11,2),0)</f>
        <v>0</v>
      </c>
      <c r="O3478" s="22" t="n">
        <f aca="false">ROUND(L3478+M3478+N3478,2)</f>
        <v>27.41</v>
      </c>
      <c r="P3478" s="36"/>
      <c r="Q3478" s="36"/>
    </row>
    <row r="3479" customFormat="false" ht="11.25" hidden="false" customHeight="true" outlineLevel="0" collapsed="false">
      <c r="A3479" s="17" t="n">
        <v>40307115</v>
      </c>
      <c r="B3479" s="17" t="s">
        <v>3490</v>
      </c>
      <c r="C3479" s="23" t="n">
        <v>0.04</v>
      </c>
      <c r="D3479" s="23" t="s">
        <v>133</v>
      </c>
      <c r="E3479" s="19" t="n">
        <v>2.187</v>
      </c>
      <c r="F3479" s="21"/>
      <c r="G3479" s="21"/>
      <c r="H3479" s="21"/>
      <c r="I3479" s="21"/>
      <c r="J3479" s="21"/>
      <c r="K3479" s="22" t="n">
        <f aca="false">INDEX('Porte Honorário'!B:D,MATCH(TabJud!D3479,'Porte Honorário'!A:A,0),2)</f>
        <v>13</v>
      </c>
      <c r="L3479" s="22" t="n">
        <f aca="false">ROUND(C3479*K3479,2)</f>
        <v>0.52</v>
      </c>
      <c r="M3479" s="22" t="n">
        <f aca="false">IF(E3479&gt;0,ROUND(E3479*'UCO e Filme'!$A$5,2),0)</f>
        <v>32.67</v>
      </c>
      <c r="N3479" s="22" t="n">
        <f aca="false">IF(I3479&gt;0,ROUND(I3479*'UCO e Filme'!$A$11,2),0)</f>
        <v>0</v>
      </c>
      <c r="O3479" s="22" t="n">
        <f aca="false">ROUND(L3479+M3479+N3479,2)</f>
        <v>33.19</v>
      </c>
      <c r="P3479" s="36"/>
      <c r="Q3479" s="36"/>
    </row>
    <row r="3480" customFormat="false" ht="22.5" hidden="false" customHeight="true" outlineLevel="0" collapsed="false">
      <c r="A3480" s="17" t="n">
        <v>40307123</v>
      </c>
      <c r="B3480" s="17" t="s">
        <v>3491</v>
      </c>
      <c r="C3480" s="23" t="n">
        <v>0.04</v>
      </c>
      <c r="D3480" s="23" t="s">
        <v>133</v>
      </c>
      <c r="E3480" s="19" t="n">
        <v>0.72</v>
      </c>
      <c r="F3480" s="21"/>
      <c r="G3480" s="21"/>
      <c r="H3480" s="21"/>
      <c r="I3480" s="21"/>
      <c r="J3480" s="21"/>
      <c r="K3480" s="22" t="n">
        <f aca="false">INDEX('Porte Honorário'!B:D,MATCH(TabJud!D3480,'Porte Honorário'!A:A,0),2)</f>
        <v>13</v>
      </c>
      <c r="L3480" s="22" t="n">
        <f aca="false">ROUND(C3480*K3480,2)</f>
        <v>0.52</v>
      </c>
      <c r="M3480" s="22" t="n">
        <f aca="false">IF(E3480&gt;0,ROUND(E3480*'UCO e Filme'!$A$5,2),0)</f>
        <v>10.76</v>
      </c>
      <c r="N3480" s="22" t="n">
        <f aca="false">IF(I3480&gt;0,ROUND(I3480*'UCO e Filme'!$A$11,2),0)</f>
        <v>0</v>
      </c>
      <c r="O3480" s="22" t="n">
        <f aca="false">ROUND(L3480+M3480+N3480,2)</f>
        <v>11.28</v>
      </c>
      <c r="P3480" s="36"/>
      <c r="Q3480" s="36"/>
    </row>
    <row r="3481" customFormat="false" ht="11.25" hidden="false" customHeight="true" outlineLevel="0" collapsed="false">
      <c r="A3481" s="17" t="n">
        <v>40307131</v>
      </c>
      <c r="B3481" s="17" t="s">
        <v>3492</v>
      </c>
      <c r="C3481" s="23" t="n">
        <v>0.1</v>
      </c>
      <c r="D3481" s="23" t="s">
        <v>133</v>
      </c>
      <c r="E3481" s="19" t="n">
        <v>3.294</v>
      </c>
      <c r="F3481" s="21"/>
      <c r="G3481" s="21"/>
      <c r="H3481" s="21"/>
      <c r="I3481" s="21"/>
      <c r="J3481" s="21"/>
      <c r="K3481" s="22" t="n">
        <f aca="false">INDEX('Porte Honorário'!B:D,MATCH(TabJud!D3481,'Porte Honorário'!A:A,0),2)</f>
        <v>13</v>
      </c>
      <c r="L3481" s="22" t="n">
        <f aca="false">ROUND(C3481*K3481,2)</f>
        <v>1.3</v>
      </c>
      <c r="M3481" s="22" t="n">
        <f aca="false">IF(E3481&gt;0,ROUND(E3481*'UCO e Filme'!$A$5,2),0)</f>
        <v>49.21</v>
      </c>
      <c r="N3481" s="22" t="n">
        <f aca="false">IF(I3481&gt;0,ROUND(I3481*'UCO e Filme'!$A$11,2),0)</f>
        <v>0</v>
      </c>
      <c r="O3481" s="22" t="n">
        <f aca="false">ROUND(L3481+M3481+N3481,2)</f>
        <v>50.51</v>
      </c>
      <c r="P3481" s="36"/>
      <c r="Q3481" s="36"/>
    </row>
    <row r="3482" customFormat="false" ht="11.25" hidden="false" customHeight="true" outlineLevel="0" collapsed="false">
      <c r="A3482" s="17" t="n">
        <v>40307140</v>
      </c>
      <c r="B3482" s="17" t="s">
        <v>3493</v>
      </c>
      <c r="C3482" s="23" t="n">
        <v>0.25</v>
      </c>
      <c r="D3482" s="23" t="s">
        <v>133</v>
      </c>
      <c r="E3482" s="19" t="n">
        <v>6.894</v>
      </c>
      <c r="F3482" s="21"/>
      <c r="G3482" s="21"/>
      <c r="H3482" s="21"/>
      <c r="I3482" s="21"/>
      <c r="J3482" s="21"/>
      <c r="K3482" s="22" t="n">
        <f aca="false">INDEX('Porte Honorário'!B:D,MATCH(TabJud!D3482,'Porte Honorário'!A:A,0),2)</f>
        <v>13</v>
      </c>
      <c r="L3482" s="22" t="n">
        <f aca="false">ROUND(C3482*K3482,2)</f>
        <v>3.25</v>
      </c>
      <c r="M3482" s="22" t="n">
        <f aca="false">IF(E3482&gt;0,ROUND(E3482*'UCO e Filme'!$A$5,2),0)</f>
        <v>103</v>
      </c>
      <c r="N3482" s="22" t="n">
        <f aca="false">IF(I3482&gt;0,ROUND(I3482*'UCO e Filme'!$A$11,2),0)</f>
        <v>0</v>
      </c>
      <c r="O3482" s="22" t="n">
        <f aca="false">ROUND(L3482+M3482+N3482,2)</f>
        <v>106.25</v>
      </c>
      <c r="P3482" s="36"/>
      <c r="Q3482" s="36"/>
    </row>
    <row r="3483" customFormat="false" ht="11.25" hidden="false" customHeight="true" outlineLevel="0" collapsed="false">
      <c r="A3483" s="17" t="n">
        <v>40307158</v>
      </c>
      <c r="B3483" s="17" t="s">
        <v>3494</v>
      </c>
      <c r="C3483" s="23" t="n">
        <v>0.04</v>
      </c>
      <c r="D3483" s="23" t="s">
        <v>133</v>
      </c>
      <c r="E3483" s="19" t="n">
        <v>1.8</v>
      </c>
      <c r="F3483" s="21"/>
      <c r="G3483" s="21"/>
      <c r="H3483" s="21"/>
      <c r="I3483" s="21"/>
      <c r="J3483" s="21"/>
      <c r="K3483" s="22" t="n">
        <f aca="false">INDEX('Porte Honorário'!B:D,MATCH(TabJud!D3483,'Porte Honorário'!A:A,0),2)</f>
        <v>13</v>
      </c>
      <c r="L3483" s="22" t="n">
        <f aca="false">ROUND(C3483*K3483,2)</f>
        <v>0.52</v>
      </c>
      <c r="M3483" s="22" t="n">
        <f aca="false">IF(E3483&gt;0,ROUND(E3483*'UCO e Filme'!$A$5,2),0)</f>
        <v>26.89</v>
      </c>
      <c r="N3483" s="22" t="n">
        <f aca="false">IF(I3483&gt;0,ROUND(I3483*'UCO e Filme'!$A$11,2),0)</f>
        <v>0</v>
      </c>
      <c r="O3483" s="22" t="n">
        <f aca="false">ROUND(L3483+M3483+N3483,2)</f>
        <v>27.41</v>
      </c>
      <c r="P3483" s="36"/>
      <c r="Q3483" s="36"/>
    </row>
    <row r="3484" customFormat="false" ht="11.25" hidden="false" customHeight="true" outlineLevel="0" collapsed="false">
      <c r="A3484" s="17" t="n">
        <v>40307166</v>
      </c>
      <c r="B3484" s="17" t="s">
        <v>3495</v>
      </c>
      <c r="C3484" s="23" t="n">
        <v>0.25</v>
      </c>
      <c r="D3484" s="23" t="s">
        <v>133</v>
      </c>
      <c r="E3484" s="19" t="n">
        <v>4.797</v>
      </c>
      <c r="F3484" s="21"/>
      <c r="G3484" s="21"/>
      <c r="H3484" s="21"/>
      <c r="I3484" s="21"/>
      <c r="J3484" s="21"/>
      <c r="K3484" s="22" t="n">
        <f aca="false">INDEX('Porte Honorário'!B:D,MATCH(TabJud!D3484,'Porte Honorário'!A:A,0),2)</f>
        <v>13</v>
      </c>
      <c r="L3484" s="22" t="n">
        <f aca="false">ROUND(C3484*K3484,2)</f>
        <v>3.25</v>
      </c>
      <c r="M3484" s="22" t="n">
        <f aca="false">IF(E3484&gt;0,ROUND(E3484*'UCO e Filme'!$A$5,2),0)</f>
        <v>71.67</v>
      </c>
      <c r="N3484" s="22" t="n">
        <f aca="false">IF(I3484&gt;0,ROUND(I3484*'UCO e Filme'!$A$11,2),0)</f>
        <v>0</v>
      </c>
      <c r="O3484" s="22" t="n">
        <f aca="false">ROUND(L3484+M3484+N3484,2)</f>
        <v>74.92</v>
      </c>
      <c r="P3484" s="36"/>
      <c r="Q3484" s="36"/>
    </row>
    <row r="3485" customFormat="false" ht="11.25" hidden="false" customHeight="true" outlineLevel="0" collapsed="false">
      <c r="A3485" s="17" t="n">
        <v>40307174</v>
      </c>
      <c r="B3485" s="17" t="s">
        <v>3496</v>
      </c>
      <c r="C3485" s="23" t="n">
        <v>0.25</v>
      </c>
      <c r="D3485" s="23" t="s">
        <v>133</v>
      </c>
      <c r="E3485" s="19" t="n">
        <v>2.844</v>
      </c>
      <c r="F3485" s="21"/>
      <c r="G3485" s="21"/>
      <c r="H3485" s="21"/>
      <c r="I3485" s="21"/>
      <c r="J3485" s="21"/>
      <c r="K3485" s="22" t="n">
        <f aca="false">INDEX('Porte Honorário'!B:D,MATCH(TabJud!D3485,'Porte Honorário'!A:A,0),2)</f>
        <v>13</v>
      </c>
      <c r="L3485" s="22" t="n">
        <f aca="false">ROUND(C3485*K3485,2)</f>
        <v>3.25</v>
      </c>
      <c r="M3485" s="22" t="n">
        <f aca="false">IF(E3485&gt;0,ROUND(E3485*'UCO e Filme'!$A$5,2),0)</f>
        <v>42.49</v>
      </c>
      <c r="N3485" s="22" t="n">
        <f aca="false">IF(I3485&gt;0,ROUND(I3485*'UCO e Filme'!$A$11,2),0)</f>
        <v>0</v>
      </c>
      <c r="O3485" s="22" t="n">
        <f aca="false">ROUND(L3485+M3485+N3485,2)</f>
        <v>45.74</v>
      </c>
      <c r="P3485" s="36"/>
      <c r="Q3485" s="36"/>
    </row>
    <row r="3486" customFormat="false" ht="11.25" hidden="false" customHeight="true" outlineLevel="0" collapsed="false">
      <c r="A3486" s="17" t="n">
        <v>40307182</v>
      </c>
      <c r="B3486" s="17" t="s">
        <v>3497</v>
      </c>
      <c r="C3486" s="23" t="n">
        <v>0.1</v>
      </c>
      <c r="D3486" s="23" t="s">
        <v>133</v>
      </c>
      <c r="E3486" s="19" t="n">
        <v>3.294</v>
      </c>
      <c r="F3486" s="21"/>
      <c r="G3486" s="21"/>
      <c r="H3486" s="21"/>
      <c r="I3486" s="21"/>
      <c r="J3486" s="21"/>
      <c r="K3486" s="22" t="n">
        <f aca="false">INDEX('Porte Honorário'!B:D,MATCH(TabJud!D3486,'Porte Honorário'!A:A,0),2)</f>
        <v>13</v>
      </c>
      <c r="L3486" s="22" t="n">
        <f aca="false">ROUND(C3486*K3486,2)</f>
        <v>1.3</v>
      </c>
      <c r="M3486" s="22" t="n">
        <f aca="false">IF(E3486&gt;0,ROUND(E3486*'UCO e Filme'!$A$5,2),0)</f>
        <v>49.21</v>
      </c>
      <c r="N3486" s="22" t="n">
        <f aca="false">IF(I3486&gt;0,ROUND(I3486*'UCO e Filme'!$A$11,2),0)</f>
        <v>0</v>
      </c>
      <c r="O3486" s="22" t="n">
        <f aca="false">ROUND(L3486+M3486+N3486,2)</f>
        <v>50.51</v>
      </c>
      <c r="P3486" s="36"/>
      <c r="Q3486" s="36"/>
    </row>
    <row r="3487" customFormat="false" ht="11.25" hidden="false" customHeight="true" outlineLevel="0" collapsed="false">
      <c r="A3487" s="17" t="n">
        <v>40307190</v>
      </c>
      <c r="B3487" s="17" t="s">
        <v>3498</v>
      </c>
      <c r="C3487" s="23" t="n">
        <v>0.25</v>
      </c>
      <c r="D3487" s="23" t="s">
        <v>133</v>
      </c>
      <c r="E3487" s="19" t="n">
        <v>21.852</v>
      </c>
      <c r="F3487" s="21"/>
      <c r="G3487" s="21"/>
      <c r="H3487" s="21"/>
      <c r="I3487" s="21"/>
      <c r="J3487" s="21"/>
      <c r="K3487" s="22" t="n">
        <f aca="false">INDEX('Porte Honorário'!B:D,MATCH(TabJud!D3487,'Porte Honorário'!A:A,0),2)</f>
        <v>13</v>
      </c>
      <c r="L3487" s="22" t="n">
        <f aca="false">ROUND(C3487*K3487,2)</f>
        <v>3.25</v>
      </c>
      <c r="M3487" s="22" t="n">
        <f aca="false">IF(E3487&gt;0,ROUND(E3487*'UCO e Filme'!$A$5,2),0)</f>
        <v>326.47</v>
      </c>
      <c r="N3487" s="22" t="n">
        <f aca="false">IF(I3487&gt;0,ROUND(I3487*'UCO e Filme'!$A$11,2),0)</f>
        <v>0</v>
      </c>
      <c r="O3487" s="22" t="n">
        <f aca="false">ROUND(L3487+M3487+N3487,2)</f>
        <v>329.72</v>
      </c>
      <c r="P3487" s="36"/>
      <c r="Q3487" s="36"/>
    </row>
    <row r="3488" customFormat="false" ht="11.25" hidden="false" customHeight="true" outlineLevel="0" collapsed="false">
      <c r="A3488" s="17" t="n">
        <v>40307204</v>
      </c>
      <c r="B3488" s="17" t="s">
        <v>3499</v>
      </c>
      <c r="C3488" s="23" t="n">
        <v>0.25</v>
      </c>
      <c r="D3488" s="23" t="s">
        <v>133</v>
      </c>
      <c r="E3488" s="19" t="n">
        <v>8.7247</v>
      </c>
      <c r="F3488" s="21"/>
      <c r="G3488" s="21"/>
      <c r="H3488" s="21"/>
      <c r="I3488" s="21"/>
      <c r="J3488" s="21"/>
      <c r="K3488" s="22" t="n">
        <f aca="false">INDEX('Porte Honorário'!B:D,MATCH(TabJud!D3488,'Porte Honorário'!A:A,0),2)</f>
        <v>13</v>
      </c>
      <c r="L3488" s="22" t="n">
        <f aca="false">ROUND(C3488*K3488,2)</f>
        <v>3.25</v>
      </c>
      <c r="M3488" s="22" t="n">
        <f aca="false">IF(E3488&gt;0,ROUND(E3488*'UCO e Filme'!$A$5,2),0)</f>
        <v>130.35</v>
      </c>
      <c r="N3488" s="22" t="n">
        <f aca="false">IF(I3488&gt;0,ROUND(I3488*'UCO e Filme'!$A$11,2),0)</f>
        <v>0</v>
      </c>
      <c r="O3488" s="22" t="n">
        <f aca="false">ROUND(L3488+M3488+N3488,2)</f>
        <v>133.6</v>
      </c>
      <c r="P3488" s="36"/>
      <c r="Q3488" s="36"/>
    </row>
    <row r="3489" customFormat="false" ht="11.25" hidden="false" customHeight="true" outlineLevel="0" collapsed="false">
      <c r="A3489" s="17" t="n">
        <v>40307212</v>
      </c>
      <c r="B3489" s="17" t="s">
        <v>3500</v>
      </c>
      <c r="C3489" s="23" t="n">
        <v>0.1</v>
      </c>
      <c r="D3489" s="23" t="s">
        <v>133</v>
      </c>
      <c r="E3489" s="19" t="n">
        <v>4.05</v>
      </c>
      <c r="F3489" s="21"/>
      <c r="G3489" s="21"/>
      <c r="H3489" s="21"/>
      <c r="I3489" s="21"/>
      <c r="J3489" s="21"/>
      <c r="K3489" s="22" t="n">
        <f aca="false">INDEX('Porte Honorário'!B:D,MATCH(TabJud!D3489,'Porte Honorário'!A:A,0),2)</f>
        <v>13</v>
      </c>
      <c r="L3489" s="22" t="n">
        <f aca="false">ROUND(C3489*K3489,2)</f>
        <v>1.3</v>
      </c>
      <c r="M3489" s="22" t="n">
        <f aca="false">IF(E3489&gt;0,ROUND(E3489*'UCO e Filme'!$A$5,2),0)</f>
        <v>60.51</v>
      </c>
      <c r="N3489" s="22" t="n">
        <f aca="false">IF(I3489&gt;0,ROUND(I3489*'UCO e Filme'!$A$11,2),0)</f>
        <v>0</v>
      </c>
      <c r="O3489" s="22" t="n">
        <f aca="false">ROUND(L3489+M3489+N3489,2)</f>
        <v>61.81</v>
      </c>
      <c r="P3489" s="36"/>
      <c r="Q3489" s="36"/>
    </row>
    <row r="3490" customFormat="false" ht="11.25" hidden="false" customHeight="true" outlineLevel="0" collapsed="false">
      <c r="A3490" s="17" t="n">
        <v>40307220</v>
      </c>
      <c r="B3490" s="17" t="s">
        <v>3501</v>
      </c>
      <c r="C3490" s="23" t="n">
        <v>0.01</v>
      </c>
      <c r="D3490" s="23" t="s">
        <v>133</v>
      </c>
      <c r="E3490" s="19" t="n">
        <v>1.17</v>
      </c>
      <c r="F3490" s="21"/>
      <c r="G3490" s="21"/>
      <c r="H3490" s="21"/>
      <c r="I3490" s="21"/>
      <c r="J3490" s="21"/>
      <c r="K3490" s="22" t="n">
        <f aca="false">INDEX('Porte Honorário'!B:D,MATCH(TabJud!D3490,'Porte Honorário'!A:A,0),2)</f>
        <v>13</v>
      </c>
      <c r="L3490" s="22" t="n">
        <f aca="false">ROUND(C3490*K3490,2)</f>
        <v>0.13</v>
      </c>
      <c r="M3490" s="22" t="n">
        <f aca="false">IF(E3490&gt;0,ROUND(E3490*'UCO e Filme'!$A$5,2),0)</f>
        <v>17.48</v>
      </c>
      <c r="N3490" s="22" t="n">
        <f aca="false">IF(I3490&gt;0,ROUND(I3490*'UCO e Filme'!$A$11,2),0)</f>
        <v>0</v>
      </c>
      <c r="O3490" s="22" t="n">
        <f aca="false">ROUND(L3490+M3490+N3490,2)</f>
        <v>17.61</v>
      </c>
      <c r="P3490" s="36"/>
      <c r="Q3490" s="36"/>
    </row>
    <row r="3491" customFormat="false" ht="11.25" hidden="false" customHeight="true" outlineLevel="0" collapsed="false">
      <c r="A3491" s="17" t="n">
        <v>40307239</v>
      </c>
      <c r="B3491" s="17" t="s">
        <v>3502</v>
      </c>
      <c r="C3491" s="23" t="n">
        <v>0.04</v>
      </c>
      <c r="D3491" s="23" t="s">
        <v>133</v>
      </c>
      <c r="E3491" s="19" t="n">
        <v>1.413</v>
      </c>
      <c r="F3491" s="21"/>
      <c r="G3491" s="21"/>
      <c r="H3491" s="21"/>
      <c r="I3491" s="21"/>
      <c r="J3491" s="21"/>
      <c r="K3491" s="22" t="n">
        <f aca="false">INDEX('Porte Honorário'!B:D,MATCH(TabJud!D3491,'Porte Honorário'!A:A,0),2)</f>
        <v>13</v>
      </c>
      <c r="L3491" s="22" t="n">
        <f aca="false">ROUND(C3491*K3491,2)</f>
        <v>0.52</v>
      </c>
      <c r="M3491" s="22" t="n">
        <f aca="false">IF(E3491&gt;0,ROUND(E3491*'UCO e Filme'!$A$5,2),0)</f>
        <v>21.11</v>
      </c>
      <c r="N3491" s="22" t="n">
        <f aca="false">IF(I3491&gt;0,ROUND(I3491*'UCO e Filme'!$A$11,2),0)</f>
        <v>0</v>
      </c>
      <c r="O3491" s="22" t="n">
        <f aca="false">ROUND(L3491+M3491+N3491,2)</f>
        <v>21.63</v>
      </c>
      <c r="P3491" s="36"/>
      <c r="Q3491" s="36"/>
    </row>
    <row r="3492" customFormat="false" ht="11.25" hidden="false" customHeight="true" outlineLevel="0" collapsed="false">
      <c r="A3492" s="17" t="n">
        <v>40307247</v>
      </c>
      <c r="B3492" s="17" t="s">
        <v>3503</v>
      </c>
      <c r="C3492" s="23" t="n">
        <v>0.01</v>
      </c>
      <c r="D3492" s="23" t="s">
        <v>133</v>
      </c>
      <c r="E3492" s="19" t="n">
        <v>2.484</v>
      </c>
      <c r="F3492" s="21"/>
      <c r="G3492" s="21"/>
      <c r="H3492" s="21"/>
      <c r="I3492" s="21"/>
      <c r="J3492" s="21"/>
      <c r="K3492" s="22" t="n">
        <f aca="false">INDEX('Porte Honorário'!B:D,MATCH(TabJud!D3492,'Porte Honorário'!A:A,0),2)</f>
        <v>13</v>
      </c>
      <c r="L3492" s="22" t="n">
        <f aca="false">ROUND(C3492*K3492,2)</f>
        <v>0.13</v>
      </c>
      <c r="M3492" s="22" t="n">
        <f aca="false">IF(E3492&gt;0,ROUND(E3492*'UCO e Filme'!$A$5,2),0)</f>
        <v>37.11</v>
      </c>
      <c r="N3492" s="22" t="n">
        <f aca="false">IF(I3492&gt;0,ROUND(I3492*'UCO e Filme'!$A$11,2),0)</f>
        <v>0</v>
      </c>
      <c r="O3492" s="22" t="n">
        <f aca="false">ROUND(L3492+M3492+N3492,2)</f>
        <v>37.24</v>
      </c>
      <c r="P3492" s="36"/>
      <c r="Q3492" s="36"/>
    </row>
    <row r="3493" customFormat="false" ht="11.25" hidden="false" customHeight="true" outlineLevel="0" collapsed="false">
      <c r="A3493" s="17" t="n">
        <v>40307255</v>
      </c>
      <c r="B3493" s="17" t="s">
        <v>3504</v>
      </c>
      <c r="C3493" s="23" t="n">
        <v>0.04</v>
      </c>
      <c r="D3493" s="23" t="s">
        <v>133</v>
      </c>
      <c r="E3493" s="19" t="n">
        <v>2.187</v>
      </c>
      <c r="F3493" s="21"/>
      <c r="G3493" s="21"/>
      <c r="H3493" s="21"/>
      <c r="I3493" s="21"/>
      <c r="J3493" s="21"/>
      <c r="K3493" s="22" t="n">
        <f aca="false">INDEX('Porte Honorário'!B:D,MATCH(TabJud!D3493,'Porte Honorário'!A:A,0),2)</f>
        <v>13</v>
      </c>
      <c r="L3493" s="22" t="n">
        <f aca="false">ROUND(C3493*K3493,2)</f>
        <v>0.52</v>
      </c>
      <c r="M3493" s="22" t="n">
        <f aca="false">IF(E3493&gt;0,ROUND(E3493*'UCO e Filme'!$A$5,2),0)</f>
        <v>32.67</v>
      </c>
      <c r="N3493" s="22" t="n">
        <f aca="false">IF(I3493&gt;0,ROUND(I3493*'UCO e Filme'!$A$11,2),0)</f>
        <v>0</v>
      </c>
      <c r="O3493" s="22" t="n">
        <f aca="false">ROUND(L3493+M3493+N3493,2)</f>
        <v>33.19</v>
      </c>
      <c r="P3493" s="36"/>
      <c r="Q3493" s="36"/>
    </row>
    <row r="3494" customFormat="false" ht="11.25" hidden="false" customHeight="true" outlineLevel="0" collapsed="false">
      <c r="A3494" s="17" t="n">
        <v>40307263</v>
      </c>
      <c r="B3494" s="17" t="s">
        <v>3505</v>
      </c>
      <c r="C3494" s="23" t="n">
        <v>0.04</v>
      </c>
      <c r="D3494" s="23" t="s">
        <v>133</v>
      </c>
      <c r="E3494" s="19" t="n">
        <v>1.8</v>
      </c>
      <c r="F3494" s="21"/>
      <c r="G3494" s="21"/>
      <c r="H3494" s="21"/>
      <c r="I3494" s="21"/>
      <c r="J3494" s="21"/>
      <c r="K3494" s="22" t="n">
        <f aca="false">INDEX('Porte Honorário'!B:D,MATCH(TabJud!D3494,'Porte Honorário'!A:A,0),2)</f>
        <v>13</v>
      </c>
      <c r="L3494" s="22" t="n">
        <f aca="false">ROUND(C3494*K3494,2)</f>
        <v>0.52</v>
      </c>
      <c r="M3494" s="22" t="n">
        <f aca="false">IF(E3494&gt;0,ROUND(E3494*'UCO e Filme'!$A$5,2),0)</f>
        <v>26.89</v>
      </c>
      <c r="N3494" s="22" t="n">
        <f aca="false">IF(I3494&gt;0,ROUND(I3494*'UCO e Filme'!$A$11,2),0)</f>
        <v>0</v>
      </c>
      <c r="O3494" s="22" t="n">
        <f aca="false">ROUND(L3494+M3494+N3494,2)</f>
        <v>27.41</v>
      </c>
      <c r="P3494" s="36"/>
      <c r="Q3494" s="36"/>
    </row>
    <row r="3495" customFormat="false" ht="11.25" hidden="false" customHeight="true" outlineLevel="0" collapsed="false">
      <c r="A3495" s="17" t="n">
        <v>40307271</v>
      </c>
      <c r="B3495" s="17" t="s">
        <v>3506</v>
      </c>
      <c r="C3495" s="23" t="n">
        <v>0.01</v>
      </c>
      <c r="D3495" s="23" t="s">
        <v>133</v>
      </c>
      <c r="E3495" s="19" t="n">
        <v>2.041</v>
      </c>
      <c r="F3495" s="21"/>
      <c r="G3495" s="21"/>
      <c r="H3495" s="21"/>
      <c r="I3495" s="21"/>
      <c r="J3495" s="21"/>
      <c r="K3495" s="22" t="n">
        <f aca="false">INDEX('Porte Honorário'!B:D,MATCH(TabJud!D3495,'Porte Honorário'!A:A,0),2)</f>
        <v>13</v>
      </c>
      <c r="L3495" s="22" t="n">
        <f aca="false">ROUND(C3495*K3495,2)</f>
        <v>0.13</v>
      </c>
      <c r="M3495" s="22" t="n">
        <f aca="false">IF(E3495&gt;0,ROUND(E3495*'UCO e Filme'!$A$5,2),0)</f>
        <v>30.49</v>
      </c>
      <c r="N3495" s="22" t="n">
        <f aca="false">IF(I3495&gt;0,ROUND(I3495*'UCO e Filme'!$A$11,2),0)</f>
        <v>0</v>
      </c>
      <c r="O3495" s="22" t="n">
        <f aca="false">ROUND(L3495+M3495+N3495,2)</f>
        <v>30.62</v>
      </c>
      <c r="P3495" s="36"/>
      <c r="Q3495" s="36"/>
    </row>
    <row r="3496" customFormat="false" ht="11.25" hidden="false" customHeight="true" outlineLevel="0" collapsed="false">
      <c r="A3496" s="17" t="n">
        <v>40307280</v>
      </c>
      <c r="B3496" s="17" t="s">
        <v>3507</v>
      </c>
      <c r="C3496" s="23" t="n">
        <v>0.01</v>
      </c>
      <c r="D3496" s="23" t="s">
        <v>133</v>
      </c>
      <c r="E3496" s="19" t="n">
        <v>1.17</v>
      </c>
      <c r="F3496" s="21"/>
      <c r="G3496" s="21"/>
      <c r="H3496" s="21"/>
      <c r="I3496" s="21"/>
      <c r="J3496" s="21"/>
      <c r="K3496" s="22" t="n">
        <f aca="false">INDEX('Porte Honorário'!B:D,MATCH(TabJud!D3496,'Porte Honorário'!A:A,0),2)</f>
        <v>13</v>
      </c>
      <c r="L3496" s="22" t="n">
        <f aca="false">ROUND(C3496*K3496,2)</f>
        <v>0.13</v>
      </c>
      <c r="M3496" s="22" t="n">
        <f aca="false">IF(E3496&gt;0,ROUND(E3496*'UCO e Filme'!$A$5,2),0)</f>
        <v>17.48</v>
      </c>
      <c r="N3496" s="22" t="n">
        <f aca="false">IF(I3496&gt;0,ROUND(I3496*'UCO e Filme'!$A$11,2),0)</f>
        <v>0</v>
      </c>
      <c r="O3496" s="22" t="n">
        <f aca="false">ROUND(L3496+M3496+N3496,2)</f>
        <v>17.61</v>
      </c>
      <c r="P3496" s="36"/>
      <c r="Q3496" s="36"/>
    </row>
    <row r="3497" customFormat="false" ht="11.25" hidden="false" customHeight="true" outlineLevel="0" collapsed="false">
      <c r="A3497" s="17" t="n">
        <v>40307298</v>
      </c>
      <c r="B3497" s="17" t="s">
        <v>3508</v>
      </c>
      <c r="C3497" s="23" t="n">
        <v>0.25</v>
      </c>
      <c r="D3497" s="23" t="s">
        <v>133</v>
      </c>
      <c r="E3497" s="19" t="n">
        <v>4.797</v>
      </c>
      <c r="F3497" s="21"/>
      <c r="G3497" s="21"/>
      <c r="H3497" s="21"/>
      <c r="I3497" s="21"/>
      <c r="J3497" s="21"/>
      <c r="K3497" s="22" t="n">
        <f aca="false">INDEX('Porte Honorário'!B:D,MATCH(TabJud!D3497,'Porte Honorário'!A:A,0),2)</f>
        <v>13</v>
      </c>
      <c r="L3497" s="22" t="n">
        <f aca="false">ROUND(C3497*K3497,2)</f>
        <v>3.25</v>
      </c>
      <c r="M3497" s="22" t="n">
        <f aca="false">IF(E3497&gt;0,ROUND(E3497*'UCO e Filme'!$A$5,2),0)</f>
        <v>71.67</v>
      </c>
      <c r="N3497" s="22" t="n">
        <f aca="false">IF(I3497&gt;0,ROUND(I3497*'UCO e Filme'!$A$11,2),0)</f>
        <v>0</v>
      </c>
      <c r="O3497" s="22" t="n">
        <f aca="false">ROUND(L3497+M3497+N3497,2)</f>
        <v>74.92</v>
      </c>
      <c r="P3497" s="36"/>
      <c r="Q3497" s="36"/>
    </row>
    <row r="3498" customFormat="false" ht="11.25" hidden="false" customHeight="true" outlineLevel="0" collapsed="false">
      <c r="A3498" s="17" t="n">
        <v>40307301</v>
      </c>
      <c r="B3498" s="17" t="s">
        <v>3509</v>
      </c>
      <c r="C3498" s="23" t="n">
        <v>0.01</v>
      </c>
      <c r="D3498" s="23" t="s">
        <v>133</v>
      </c>
      <c r="E3498" s="19" t="n">
        <v>1.17</v>
      </c>
      <c r="F3498" s="21"/>
      <c r="G3498" s="21"/>
      <c r="H3498" s="21"/>
      <c r="I3498" s="21"/>
      <c r="J3498" s="21"/>
      <c r="K3498" s="22" t="n">
        <f aca="false">INDEX('Porte Honorário'!B:D,MATCH(TabJud!D3498,'Porte Honorário'!A:A,0),2)</f>
        <v>13</v>
      </c>
      <c r="L3498" s="22" t="n">
        <f aca="false">ROUND(C3498*K3498,2)</f>
        <v>0.13</v>
      </c>
      <c r="M3498" s="22" t="n">
        <f aca="false">IF(E3498&gt;0,ROUND(E3498*'UCO e Filme'!$A$5,2),0)</f>
        <v>17.48</v>
      </c>
      <c r="N3498" s="22" t="n">
        <f aca="false">IF(I3498&gt;0,ROUND(I3498*'UCO e Filme'!$A$11,2),0)</f>
        <v>0</v>
      </c>
      <c r="O3498" s="22" t="n">
        <f aca="false">ROUND(L3498+M3498+N3498,2)</f>
        <v>17.61</v>
      </c>
      <c r="P3498" s="36"/>
      <c r="Q3498" s="36"/>
    </row>
    <row r="3499" customFormat="false" ht="11.25" hidden="false" customHeight="true" outlineLevel="0" collapsed="false">
      <c r="A3499" s="17" t="n">
        <v>40307310</v>
      </c>
      <c r="B3499" s="17" t="s">
        <v>3510</v>
      </c>
      <c r="C3499" s="23" t="n">
        <v>0.04</v>
      </c>
      <c r="D3499" s="23" t="s">
        <v>133</v>
      </c>
      <c r="E3499" s="19" t="n">
        <v>2.187</v>
      </c>
      <c r="F3499" s="21"/>
      <c r="G3499" s="21"/>
      <c r="H3499" s="21"/>
      <c r="I3499" s="21"/>
      <c r="J3499" s="21"/>
      <c r="K3499" s="22" t="n">
        <f aca="false">INDEX('Porte Honorário'!B:D,MATCH(TabJud!D3499,'Porte Honorário'!A:A,0),2)</f>
        <v>13</v>
      </c>
      <c r="L3499" s="22" t="n">
        <f aca="false">ROUND(C3499*K3499,2)</f>
        <v>0.52</v>
      </c>
      <c r="M3499" s="22" t="n">
        <f aca="false">IF(E3499&gt;0,ROUND(E3499*'UCO e Filme'!$A$5,2),0)</f>
        <v>32.67</v>
      </c>
      <c r="N3499" s="22" t="n">
        <f aca="false">IF(I3499&gt;0,ROUND(I3499*'UCO e Filme'!$A$11,2),0)</f>
        <v>0</v>
      </c>
      <c r="O3499" s="22" t="n">
        <f aca="false">ROUND(L3499+M3499+N3499,2)</f>
        <v>33.19</v>
      </c>
      <c r="P3499" s="36"/>
      <c r="Q3499" s="36"/>
    </row>
    <row r="3500" customFormat="false" ht="11.25" hidden="false" customHeight="true" outlineLevel="0" collapsed="false">
      <c r="A3500" s="17" t="n">
        <v>40307328</v>
      </c>
      <c r="B3500" s="17" t="s">
        <v>3511</v>
      </c>
      <c r="C3500" s="23" t="n">
        <v>0.04</v>
      </c>
      <c r="D3500" s="23" t="s">
        <v>133</v>
      </c>
      <c r="E3500" s="19" t="n">
        <v>2.484</v>
      </c>
      <c r="F3500" s="21"/>
      <c r="G3500" s="21"/>
      <c r="H3500" s="21"/>
      <c r="I3500" s="21"/>
      <c r="J3500" s="21"/>
      <c r="K3500" s="22" t="n">
        <f aca="false">INDEX('Porte Honorário'!B:D,MATCH(TabJud!D3500,'Porte Honorário'!A:A,0),2)</f>
        <v>13</v>
      </c>
      <c r="L3500" s="22" t="n">
        <f aca="false">ROUND(C3500*K3500,2)</f>
        <v>0.52</v>
      </c>
      <c r="M3500" s="22" t="n">
        <f aca="false">IF(E3500&gt;0,ROUND(E3500*'UCO e Filme'!$A$5,2),0)</f>
        <v>37.11</v>
      </c>
      <c r="N3500" s="22" t="n">
        <f aca="false">IF(I3500&gt;0,ROUND(I3500*'UCO e Filme'!$A$11,2),0)</f>
        <v>0</v>
      </c>
      <c r="O3500" s="22" t="n">
        <f aca="false">ROUND(L3500+M3500+N3500,2)</f>
        <v>37.63</v>
      </c>
      <c r="P3500" s="36"/>
      <c r="Q3500" s="36"/>
    </row>
    <row r="3501" customFormat="false" ht="11.25" hidden="false" customHeight="true" outlineLevel="0" collapsed="false">
      <c r="A3501" s="17" t="n">
        <v>40307336</v>
      </c>
      <c r="B3501" s="17" t="s">
        <v>3512</v>
      </c>
      <c r="C3501" s="37" t="n">
        <v>0.5</v>
      </c>
      <c r="D3501" s="23" t="s">
        <v>133</v>
      </c>
      <c r="E3501" s="19" t="n">
        <v>12.168</v>
      </c>
      <c r="F3501" s="21"/>
      <c r="G3501" s="21"/>
      <c r="H3501" s="21"/>
      <c r="I3501" s="21"/>
      <c r="J3501" s="21"/>
      <c r="K3501" s="22" t="n">
        <f aca="false">INDEX('Porte Honorário'!B:D,MATCH(TabJud!D3501,'Porte Honorário'!A:A,0),2)</f>
        <v>13</v>
      </c>
      <c r="L3501" s="22" t="n">
        <f aca="false">ROUND(C3501*K3501,2)</f>
        <v>6.5</v>
      </c>
      <c r="M3501" s="22" t="n">
        <f aca="false">IF(E3501&gt;0,ROUND(E3501*'UCO e Filme'!$A$5,2),0)</f>
        <v>181.79</v>
      </c>
      <c r="N3501" s="22" t="n">
        <f aca="false">IF(I3501&gt;0,ROUND(I3501*'UCO e Filme'!$A$11,2),0)</f>
        <v>0</v>
      </c>
      <c r="O3501" s="22" t="n">
        <f aca="false">ROUND(L3501+M3501+N3501,2)</f>
        <v>188.29</v>
      </c>
      <c r="P3501" s="36"/>
      <c r="Q3501" s="36"/>
    </row>
    <row r="3502" customFormat="false" ht="11.25" hidden="false" customHeight="true" outlineLevel="0" collapsed="false">
      <c r="A3502" s="17" t="n">
        <v>40307344</v>
      </c>
      <c r="B3502" s="17" t="s">
        <v>3513</v>
      </c>
      <c r="C3502" s="23" t="n">
        <v>0.04</v>
      </c>
      <c r="D3502" s="23" t="s">
        <v>133</v>
      </c>
      <c r="E3502" s="19" t="n">
        <v>2.484</v>
      </c>
      <c r="F3502" s="21"/>
      <c r="G3502" s="21"/>
      <c r="H3502" s="21"/>
      <c r="I3502" s="21"/>
      <c r="J3502" s="21"/>
      <c r="K3502" s="22" t="n">
        <f aca="false">INDEX('Porte Honorário'!B:D,MATCH(TabJud!D3502,'Porte Honorário'!A:A,0),2)</f>
        <v>13</v>
      </c>
      <c r="L3502" s="22" t="n">
        <f aca="false">ROUND(C3502*K3502,2)</f>
        <v>0.52</v>
      </c>
      <c r="M3502" s="22" t="n">
        <f aca="false">IF(E3502&gt;0,ROUND(E3502*'UCO e Filme'!$A$5,2),0)</f>
        <v>37.11</v>
      </c>
      <c r="N3502" s="22" t="n">
        <f aca="false">IF(I3502&gt;0,ROUND(I3502*'UCO e Filme'!$A$11,2),0)</f>
        <v>0</v>
      </c>
      <c r="O3502" s="22" t="n">
        <f aca="false">ROUND(L3502+M3502+N3502,2)</f>
        <v>37.63</v>
      </c>
      <c r="P3502" s="36"/>
      <c r="Q3502" s="36"/>
    </row>
    <row r="3503" customFormat="false" ht="11.25" hidden="false" customHeight="true" outlineLevel="0" collapsed="false">
      <c r="A3503" s="17" t="n">
        <v>40307352</v>
      </c>
      <c r="B3503" s="17" t="s">
        <v>3514</v>
      </c>
      <c r="C3503" s="23" t="n">
        <v>0.04</v>
      </c>
      <c r="D3503" s="23" t="s">
        <v>133</v>
      </c>
      <c r="E3503" s="19" t="n">
        <v>0.693</v>
      </c>
      <c r="F3503" s="21"/>
      <c r="G3503" s="21"/>
      <c r="H3503" s="21"/>
      <c r="I3503" s="21"/>
      <c r="J3503" s="21"/>
      <c r="K3503" s="22" t="n">
        <f aca="false">INDEX('Porte Honorário'!B:D,MATCH(TabJud!D3503,'Porte Honorário'!A:A,0),2)</f>
        <v>13</v>
      </c>
      <c r="L3503" s="22" t="n">
        <f aca="false">ROUND(C3503*K3503,2)</f>
        <v>0.52</v>
      </c>
      <c r="M3503" s="22" t="n">
        <f aca="false">IF(E3503&gt;0,ROUND(E3503*'UCO e Filme'!$A$5,2),0)</f>
        <v>10.35</v>
      </c>
      <c r="N3503" s="22" t="n">
        <f aca="false">IF(I3503&gt;0,ROUND(I3503*'UCO e Filme'!$A$11,2),0)</f>
        <v>0</v>
      </c>
      <c r="O3503" s="22" t="n">
        <f aca="false">ROUND(L3503+M3503+N3503,2)</f>
        <v>10.87</v>
      </c>
      <c r="P3503" s="36"/>
      <c r="Q3503" s="36"/>
    </row>
    <row r="3504" customFormat="false" ht="11.25" hidden="false" customHeight="true" outlineLevel="0" collapsed="false">
      <c r="A3504" s="17" t="n">
        <v>40307360</v>
      </c>
      <c r="B3504" s="17" t="s">
        <v>3515</v>
      </c>
      <c r="C3504" s="23" t="n">
        <v>0.04</v>
      </c>
      <c r="D3504" s="23" t="s">
        <v>133</v>
      </c>
      <c r="E3504" s="19" t="n">
        <v>0.72</v>
      </c>
      <c r="F3504" s="21"/>
      <c r="G3504" s="21"/>
      <c r="H3504" s="21"/>
      <c r="I3504" s="21"/>
      <c r="J3504" s="21"/>
      <c r="K3504" s="22" t="n">
        <f aca="false">INDEX('Porte Honorário'!B:D,MATCH(TabJud!D3504,'Porte Honorário'!A:A,0),2)</f>
        <v>13</v>
      </c>
      <c r="L3504" s="22" t="n">
        <f aca="false">ROUND(C3504*K3504,2)</f>
        <v>0.52</v>
      </c>
      <c r="M3504" s="22" t="n">
        <f aca="false">IF(E3504&gt;0,ROUND(E3504*'UCO e Filme'!$A$5,2),0)</f>
        <v>10.76</v>
      </c>
      <c r="N3504" s="22" t="n">
        <f aca="false">IF(I3504&gt;0,ROUND(I3504*'UCO e Filme'!$A$11,2),0)</f>
        <v>0</v>
      </c>
      <c r="O3504" s="22" t="n">
        <f aca="false">ROUND(L3504+M3504+N3504,2)</f>
        <v>11.28</v>
      </c>
      <c r="P3504" s="36"/>
      <c r="Q3504" s="36"/>
    </row>
    <row r="3505" customFormat="false" ht="11.25" hidden="false" customHeight="true" outlineLevel="0" collapsed="false">
      <c r="A3505" s="17" t="n">
        <v>40307379</v>
      </c>
      <c r="B3505" s="17" t="s">
        <v>3516</v>
      </c>
      <c r="C3505" s="23" t="n">
        <v>0.04</v>
      </c>
      <c r="D3505" s="23" t="s">
        <v>133</v>
      </c>
      <c r="E3505" s="19" t="n">
        <v>0.72</v>
      </c>
      <c r="F3505" s="21"/>
      <c r="G3505" s="21"/>
      <c r="H3505" s="21"/>
      <c r="I3505" s="21"/>
      <c r="J3505" s="21"/>
      <c r="K3505" s="22" t="n">
        <f aca="false">INDEX('Porte Honorário'!B:D,MATCH(TabJud!D3505,'Porte Honorário'!A:A,0),2)</f>
        <v>13</v>
      </c>
      <c r="L3505" s="22" t="n">
        <f aca="false">ROUND(C3505*K3505,2)</f>
        <v>0.52</v>
      </c>
      <c r="M3505" s="22" t="n">
        <f aca="false">IF(E3505&gt;0,ROUND(E3505*'UCO e Filme'!$A$5,2),0)</f>
        <v>10.76</v>
      </c>
      <c r="N3505" s="22" t="n">
        <f aca="false">IF(I3505&gt;0,ROUND(I3505*'UCO e Filme'!$A$11,2),0)</f>
        <v>0</v>
      </c>
      <c r="O3505" s="22" t="n">
        <f aca="false">ROUND(L3505+M3505+N3505,2)</f>
        <v>11.28</v>
      </c>
      <c r="P3505" s="36"/>
      <c r="Q3505" s="36"/>
    </row>
    <row r="3506" customFormat="false" ht="11.25" hidden="false" customHeight="true" outlineLevel="0" collapsed="false">
      <c r="A3506" s="17" t="n">
        <v>40307387</v>
      </c>
      <c r="B3506" s="17" t="s">
        <v>3517</v>
      </c>
      <c r="C3506" s="23" t="n">
        <v>0.1</v>
      </c>
      <c r="D3506" s="23" t="s">
        <v>133</v>
      </c>
      <c r="E3506" s="19" t="n">
        <v>5.094</v>
      </c>
      <c r="F3506" s="21"/>
      <c r="G3506" s="21"/>
      <c r="H3506" s="21"/>
      <c r="I3506" s="21"/>
      <c r="J3506" s="21"/>
      <c r="K3506" s="22" t="n">
        <f aca="false">INDEX('Porte Honorário'!B:D,MATCH(TabJud!D3506,'Porte Honorário'!A:A,0),2)</f>
        <v>13</v>
      </c>
      <c r="L3506" s="22" t="n">
        <f aca="false">ROUND(C3506*K3506,2)</f>
        <v>1.3</v>
      </c>
      <c r="M3506" s="22" t="n">
        <f aca="false">IF(E3506&gt;0,ROUND(E3506*'UCO e Filme'!$A$5,2),0)</f>
        <v>76.1</v>
      </c>
      <c r="N3506" s="22" t="n">
        <f aca="false">IF(I3506&gt;0,ROUND(I3506*'UCO e Filme'!$A$11,2),0)</f>
        <v>0</v>
      </c>
      <c r="O3506" s="22" t="n">
        <f aca="false">ROUND(L3506+M3506+N3506,2)</f>
        <v>77.4</v>
      </c>
      <c r="P3506" s="36"/>
      <c r="Q3506" s="36"/>
    </row>
    <row r="3507" customFormat="false" ht="11.25" hidden="false" customHeight="true" outlineLevel="0" collapsed="false">
      <c r="A3507" s="17" t="n">
        <v>40307395</v>
      </c>
      <c r="B3507" s="17" t="s">
        <v>3518</v>
      </c>
      <c r="C3507" s="23" t="n">
        <v>0.04</v>
      </c>
      <c r="D3507" s="23" t="s">
        <v>133</v>
      </c>
      <c r="E3507" s="19" t="n">
        <v>1.8</v>
      </c>
      <c r="F3507" s="21"/>
      <c r="G3507" s="21"/>
      <c r="H3507" s="21"/>
      <c r="I3507" s="21"/>
      <c r="J3507" s="21"/>
      <c r="K3507" s="22" t="n">
        <f aca="false">INDEX('Porte Honorário'!B:D,MATCH(TabJud!D3507,'Porte Honorário'!A:A,0),2)</f>
        <v>13</v>
      </c>
      <c r="L3507" s="22" t="n">
        <f aca="false">ROUND(C3507*K3507,2)</f>
        <v>0.52</v>
      </c>
      <c r="M3507" s="22" t="n">
        <f aca="false">IF(E3507&gt;0,ROUND(E3507*'UCO e Filme'!$A$5,2),0)</f>
        <v>26.89</v>
      </c>
      <c r="N3507" s="22" t="n">
        <f aca="false">IF(I3507&gt;0,ROUND(I3507*'UCO e Filme'!$A$11,2),0)</f>
        <v>0</v>
      </c>
      <c r="O3507" s="22" t="n">
        <f aca="false">ROUND(L3507+M3507+N3507,2)</f>
        <v>27.41</v>
      </c>
      <c r="P3507" s="36"/>
      <c r="Q3507" s="36"/>
    </row>
    <row r="3508" customFormat="false" ht="11.25" hidden="false" customHeight="true" outlineLevel="0" collapsed="false">
      <c r="A3508" s="17" t="n">
        <v>40307409</v>
      </c>
      <c r="B3508" s="17" t="s">
        <v>3519</v>
      </c>
      <c r="C3508" s="23" t="n">
        <v>0.04</v>
      </c>
      <c r="D3508" s="23" t="s">
        <v>133</v>
      </c>
      <c r="E3508" s="19" t="n">
        <v>2.187</v>
      </c>
      <c r="F3508" s="21"/>
      <c r="G3508" s="21"/>
      <c r="H3508" s="21"/>
      <c r="I3508" s="21"/>
      <c r="J3508" s="21"/>
      <c r="K3508" s="22" t="n">
        <f aca="false">INDEX('Porte Honorário'!B:D,MATCH(TabJud!D3508,'Porte Honorário'!A:A,0),2)</f>
        <v>13</v>
      </c>
      <c r="L3508" s="22" t="n">
        <f aca="false">ROUND(C3508*K3508,2)</f>
        <v>0.52</v>
      </c>
      <c r="M3508" s="22" t="n">
        <f aca="false">IF(E3508&gt;0,ROUND(E3508*'UCO e Filme'!$A$5,2),0)</f>
        <v>32.67</v>
      </c>
      <c r="N3508" s="22" t="n">
        <f aca="false">IF(I3508&gt;0,ROUND(I3508*'UCO e Filme'!$A$11,2),0)</f>
        <v>0</v>
      </c>
      <c r="O3508" s="22" t="n">
        <f aca="false">ROUND(L3508+M3508+N3508,2)</f>
        <v>33.19</v>
      </c>
      <c r="P3508" s="36"/>
      <c r="Q3508" s="36"/>
    </row>
    <row r="3509" customFormat="false" ht="11.25" hidden="false" customHeight="true" outlineLevel="0" collapsed="false">
      <c r="A3509" s="17" t="n">
        <v>40307417</v>
      </c>
      <c r="B3509" s="17" t="s">
        <v>3520</v>
      </c>
      <c r="C3509" s="23" t="n">
        <v>0.04</v>
      </c>
      <c r="D3509" s="23" t="s">
        <v>133</v>
      </c>
      <c r="E3509" s="19" t="n">
        <v>2.484</v>
      </c>
      <c r="F3509" s="21"/>
      <c r="G3509" s="21"/>
      <c r="H3509" s="21"/>
      <c r="I3509" s="21"/>
      <c r="J3509" s="21"/>
      <c r="K3509" s="22" t="n">
        <f aca="false">INDEX('Porte Honorário'!B:D,MATCH(TabJud!D3509,'Porte Honorário'!A:A,0),2)</f>
        <v>13</v>
      </c>
      <c r="L3509" s="22" t="n">
        <f aca="false">ROUND(C3509*K3509,2)</f>
        <v>0.52</v>
      </c>
      <c r="M3509" s="22" t="n">
        <f aca="false">IF(E3509&gt;0,ROUND(E3509*'UCO e Filme'!$A$5,2),0)</f>
        <v>37.11</v>
      </c>
      <c r="N3509" s="22" t="n">
        <f aca="false">IF(I3509&gt;0,ROUND(I3509*'UCO e Filme'!$A$11,2),0)</f>
        <v>0</v>
      </c>
      <c r="O3509" s="22" t="n">
        <f aca="false">ROUND(L3509+M3509+N3509,2)</f>
        <v>37.63</v>
      </c>
      <c r="P3509" s="36"/>
      <c r="Q3509" s="36"/>
    </row>
    <row r="3510" customFormat="false" ht="11.25" hidden="false" customHeight="true" outlineLevel="0" collapsed="false">
      <c r="A3510" s="17" t="n">
        <v>40307425</v>
      </c>
      <c r="B3510" s="17" t="s">
        <v>3521</v>
      </c>
      <c r="C3510" s="23" t="n">
        <v>0.04</v>
      </c>
      <c r="D3510" s="23" t="s">
        <v>133</v>
      </c>
      <c r="E3510" s="19" t="n">
        <v>1.8</v>
      </c>
      <c r="F3510" s="21"/>
      <c r="G3510" s="21"/>
      <c r="H3510" s="21"/>
      <c r="I3510" s="21"/>
      <c r="J3510" s="21"/>
      <c r="K3510" s="22" t="n">
        <f aca="false">INDEX('Porte Honorário'!B:D,MATCH(TabJud!D3510,'Porte Honorário'!A:A,0),2)</f>
        <v>13</v>
      </c>
      <c r="L3510" s="22" t="n">
        <f aca="false">ROUND(C3510*K3510,2)</f>
        <v>0.52</v>
      </c>
      <c r="M3510" s="22" t="n">
        <f aca="false">IF(E3510&gt;0,ROUND(E3510*'UCO e Filme'!$A$5,2),0)</f>
        <v>26.89</v>
      </c>
      <c r="N3510" s="22" t="n">
        <f aca="false">IF(I3510&gt;0,ROUND(I3510*'UCO e Filme'!$A$11,2),0)</f>
        <v>0</v>
      </c>
      <c r="O3510" s="22" t="n">
        <f aca="false">ROUND(L3510+M3510+N3510,2)</f>
        <v>27.41</v>
      </c>
      <c r="P3510" s="36"/>
      <c r="Q3510" s="36"/>
    </row>
    <row r="3511" customFormat="false" ht="11.25" hidden="false" customHeight="true" outlineLevel="0" collapsed="false">
      <c r="A3511" s="17" t="n">
        <v>40307433</v>
      </c>
      <c r="B3511" s="17" t="s">
        <v>3522</v>
      </c>
      <c r="C3511" s="23" t="n">
        <v>0.1</v>
      </c>
      <c r="D3511" s="23" t="s">
        <v>133</v>
      </c>
      <c r="E3511" s="19" t="n">
        <v>3.6</v>
      </c>
      <c r="F3511" s="21"/>
      <c r="G3511" s="21"/>
      <c r="H3511" s="21"/>
      <c r="I3511" s="21"/>
      <c r="J3511" s="21"/>
      <c r="K3511" s="22" t="n">
        <f aca="false">INDEX('Porte Honorário'!B:D,MATCH(TabJud!D3511,'Porte Honorário'!A:A,0),2)</f>
        <v>13</v>
      </c>
      <c r="L3511" s="22" t="n">
        <f aca="false">ROUND(C3511*K3511,2)</f>
        <v>1.3</v>
      </c>
      <c r="M3511" s="22" t="n">
        <f aca="false">IF(E3511&gt;0,ROUND(E3511*'UCO e Filme'!$A$5,2),0)</f>
        <v>53.78</v>
      </c>
      <c r="N3511" s="22" t="n">
        <f aca="false">IF(I3511&gt;0,ROUND(I3511*'UCO e Filme'!$A$11,2),0)</f>
        <v>0</v>
      </c>
      <c r="O3511" s="22" t="n">
        <f aca="false">ROUND(L3511+M3511+N3511,2)</f>
        <v>55.08</v>
      </c>
      <c r="P3511" s="36"/>
      <c r="Q3511" s="36"/>
    </row>
    <row r="3512" customFormat="false" ht="11.25" hidden="false" customHeight="true" outlineLevel="0" collapsed="false">
      <c r="A3512" s="17" t="n">
        <v>40307441</v>
      </c>
      <c r="B3512" s="17" t="s">
        <v>3523</v>
      </c>
      <c r="C3512" s="23" t="n">
        <v>0.1</v>
      </c>
      <c r="D3512" s="23" t="s">
        <v>133</v>
      </c>
      <c r="E3512" s="19" t="n">
        <v>3.6</v>
      </c>
      <c r="F3512" s="21"/>
      <c r="G3512" s="21"/>
      <c r="H3512" s="21"/>
      <c r="I3512" s="21"/>
      <c r="J3512" s="21"/>
      <c r="K3512" s="22" t="n">
        <f aca="false">INDEX('Porte Honorário'!B:D,MATCH(TabJud!D3512,'Porte Honorário'!A:A,0),2)</f>
        <v>13</v>
      </c>
      <c r="L3512" s="22" t="n">
        <f aca="false">ROUND(C3512*K3512,2)</f>
        <v>1.3</v>
      </c>
      <c r="M3512" s="22" t="n">
        <f aca="false">IF(E3512&gt;0,ROUND(E3512*'UCO e Filme'!$A$5,2),0)</f>
        <v>53.78</v>
      </c>
      <c r="N3512" s="22" t="n">
        <f aca="false">IF(I3512&gt;0,ROUND(I3512*'UCO e Filme'!$A$11,2),0)</f>
        <v>0</v>
      </c>
      <c r="O3512" s="22" t="n">
        <f aca="false">ROUND(L3512+M3512+N3512,2)</f>
        <v>55.08</v>
      </c>
      <c r="P3512" s="36"/>
      <c r="Q3512" s="36"/>
    </row>
    <row r="3513" customFormat="false" ht="11.25" hidden="false" customHeight="true" outlineLevel="0" collapsed="false">
      <c r="A3513" s="17" t="n">
        <v>40307450</v>
      </c>
      <c r="B3513" s="17" t="s">
        <v>3524</v>
      </c>
      <c r="C3513" s="23" t="n">
        <v>0.04</v>
      </c>
      <c r="D3513" s="23" t="s">
        <v>133</v>
      </c>
      <c r="E3513" s="19" t="n">
        <v>1.8</v>
      </c>
      <c r="F3513" s="21"/>
      <c r="G3513" s="21"/>
      <c r="H3513" s="21"/>
      <c r="I3513" s="21"/>
      <c r="J3513" s="21"/>
      <c r="K3513" s="22" t="n">
        <f aca="false">INDEX('Porte Honorário'!B:D,MATCH(TabJud!D3513,'Porte Honorário'!A:A,0),2)</f>
        <v>13</v>
      </c>
      <c r="L3513" s="22" t="n">
        <f aca="false">ROUND(C3513*K3513,2)</f>
        <v>0.52</v>
      </c>
      <c r="M3513" s="22" t="n">
        <f aca="false">IF(E3513&gt;0,ROUND(E3513*'UCO e Filme'!$A$5,2),0)</f>
        <v>26.89</v>
      </c>
      <c r="N3513" s="22" t="n">
        <f aca="false">IF(I3513&gt;0,ROUND(I3513*'UCO e Filme'!$A$11,2),0)</f>
        <v>0</v>
      </c>
      <c r="O3513" s="22" t="n">
        <f aca="false">ROUND(L3513+M3513+N3513,2)</f>
        <v>27.41</v>
      </c>
      <c r="P3513" s="36"/>
      <c r="Q3513" s="36"/>
    </row>
    <row r="3514" customFormat="false" ht="11.25" hidden="false" customHeight="true" outlineLevel="0" collapsed="false">
      <c r="A3514" s="17" t="n">
        <v>40307468</v>
      </c>
      <c r="B3514" s="17" t="s">
        <v>3525</v>
      </c>
      <c r="C3514" s="37" t="n">
        <v>0.1</v>
      </c>
      <c r="D3514" s="23" t="s">
        <v>133</v>
      </c>
      <c r="E3514" s="19" t="n">
        <v>3.294</v>
      </c>
      <c r="F3514" s="21"/>
      <c r="G3514" s="21"/>
      <c r="H3514" s="21"/>
      <c r="I3514" s="21"/>
      <c r="J3514" s="21"/>
      <c r="K3514" s="22" t="n">
        <f aca="false">INDEX('Porte Honorário'!B:D,MATCH(TabJud!D3514,'Porte Honorário'!A:A,0),2)</f>
        <v>13</v>
      </c>
      <c r="L3514" s="22" t="n">
        <f aca="false">ROUND(C3514*K3514,2)</f>
        <v>1.3</v>
      </c>
      <c r="M3514" s="22" t="n">
        <f aca="false">IF(E3514&gt;0,ROUND(E3514*'UCO e Filme'!$A$5,2),0)</f>
        <v>49.21</v>
      </c>
      <c r="N3514" s="22" t="n">
        <f aca="false">IF(I3514&gt;0,ROUND(I3514*'UCO e Filme'!$A$11,2),0)</f>
        <v>0</v>
      </c>
      <c r="O3514" s="22" t="n">
        <f aca="false">ROUND(L3514+M3514+N3514,2)</f>
        <v>50.51</v>
      </c>
      <c r="P3514" s="36"/>
      <c r="Q3514" s="36"/>
    </row>
    <row r="3515" customFormat="false" ht="11.25" hidden="false" customHeight="true" outlineLevel="0" collapsed="false">
      <c r="A3515" s="17" t="n">
        <v>40307476</v>
      </c>
      <c r="B3515" s="17" t="s">
        <v>3526</v>
      </c>
      <c r="C3515" s="37" t="n">
        <v>0.1</v>
      </c>
      <c r="D3515" s="23" t="s">
        <v>133</v>
      </c>
      <c r="E3515" s="19" t="n">
        <v>3.294</v>
      </c>
      <c r="F3515" s="21"/>
      <c r="G3515" s="21"/>
      <c r="H3515" s="21"/>
      <c r="I3515" s="21"/>
      <c r="J3515" s="21"/>
      <c r="K3515" s="22" t="n">
        <f aca="false">INDEX('Porte Honorário'!B:D,MATCH(TabJud!D3515,'Porte Honorário'!A:A,0),2)</f>
        <v>13</v>
      </c>
      <c r="L3515" s="22" t="n">
        <f aca="false">ROUND(C3515*K3515,2)</f>
        <v>1.3</v>
      </c>
      <c r="M3515" s="22" t="n">
        <f aca="false">IF(E3515&gt;0,ROUND(E3515*'UCO e Filme'!$A$5,2),0)</f>
        <v>49.21</v>
      </c>
      <c r="N3515" s="22" t="n">
        <f aca="false">IF(I3515&gt;0,ROUND(I3515*'UCO e Filme'!$A$11,2),0)</f>
        <v>0</v>
      </c>
      <c r="O3515" s="22" t="n">
        <f aca="false">ROUND(L3515+M3515+N3515,2)</f>
        <v>50.51</v>
      </c>
      <c r="P3515" s="36"/>
      <c r="Q3515" s="36"/>
    </row>
    <row r="3516" customFormat="false" ht="11.25" hidden="false" customHeight="true" outlineLevel="0" collapsed="false">
      <c r="A3516" s="17" t="n">
        <v>40307484</v>
      </c>
      <c r="B3516" s="17" t="s">
        <v>3527</v>
      </c>
      <c r="C3516" s="23" t="n">
        <v>0.04</v>
      </c>
      <c r="D3516" s="23" t="s">
        <v>133</v>
      </c>
      <c r="E3516" s="19" t="n">
        <v>1.8</v>
      </c>
      <c r="F3516" s="21"/>
      <c r="G3516" s="21"/>
      <c r="H3516" s="21"/>
      <c r="I3516" s="21"/>
      <c r="J3516" s="21"/>
      <c r="K3516" s="22" t="n">
        <f aca="false">INDEX('Porte Honorário'!B:D,MATCH(TabJud!D3516,'Porte Honorário'!A:A,0),2)</f>
        <v>13</v>
      </c>
      <c r="L3516" s="22" t="n">
        <f aca="false">ROUND(C3516*K3516,2)</f>
        <v>0.52</v>
      </c>
      <c r="M3516" s="22" t="n">
        <f aca="false">IF(E3516&gt;0,ROUND(E3516*'UCO e Filme'!$A$5,2),0)</f>
        <v>26.89</v>
      </c>
      <c r="N3516" s="22" t="n">
        <f aca="false">IF(I3516&gt;0,ROUND(I3516*'UCO e Filme'!$A$11,2),0)</f>
        <v>0</v>
      </c>
      <c r="O3516" s="22" t="n">
        <f aca="false">ROUND(L3516+M3516+N3516,2)</f>
        <v>27.41</v>
      </c>
      <c r="P3516" s="36"/>
      <c r="Q3516" s="36"/>
    </row>
    <row r="3517" customFormat="false" ht="11.25" hidden="false" customHeight="true" outlineLevel="0" collapsed="false">
      <c r="A3517" s="17" t="n">
        <v>40307492</v>
      </c>
      <c r="B3517" s="17" t="s">
        <v>3528</v>
      </c>
      <c r="C3517" s="23" t="n">
        <v>0.04</v>
      </c>
      <c r="D3517" s="23" t="s">
        <v>133</v>
      </c>
      <c r="E3517" s="19" t="n">
        <v>2.187</v>
      </c>
      <c r="F3517" s="21"/>
      <c r="G3517" s="21"/>
      <c r="H3517" s="21"/>
      <c r="I3517" s="21"/>
      <c r="J3517" s="21"/>
      <c r="K3517" s="22" t="n">
        <f aca="false">INDEX('Porte Honorário'!B:D,MATCH(TabJud!D3517,'Porte Honorário'!A:A,0),2)</f>
        <v>13</v>
      </c>
      <c r="L3517" s="22" t="n">
        <f aca="false">ROUND(C3517*K3517,2)</f>
        <v>0.52</v>
      </c>
      <c r="M3517" s="22" t="n">
        <f aca="false">IF(E3517&gt;0,ROUND(E3517*'UCO e Filme'!$A$5,2),0)</f>
        <v>32.67</v>
      </c>
      <c r="N3517" s="22" t="n">
        <f aca="false">IF(I3517&gt;0,ROUND(I3517*'UCO e Filme'!$A$11,2),0)</f>
        <v>0</v>
      </c>
      <c r="O3517" s="22" t="n">
        <f aca="false">ROUND(L3517+M3517+N3517,2)</f>
        <v>33.19</v>
      </c>
      <c r="P3517" s="36"/>
      <c r="Q3517" s="36"/>
    </row>
    <row r="3518" customFormat="false" ht="11.25" hidden="false" customHeight="true" outlineLevel="0" collapsed="false">
      <c r="A3518" s="17" t="n">
        <v>40307506</v>
      </c>
      <c r="B3518" s="17" t="s">
        <v>3529</v>
      </c>
      <c r="C3518" s="23" t="n">
        <v>0.04</v>
      </c>
      <c r="D3518" s="23" t="s">
        <v>133</v>
      </c>
      <c r="E3518" s="19" t="n">
        <v>0.72</v>
      </c>
      <c r="F3518" s="21"/>
      <c r="G3518" s="21"/>
      <c r="H3518" s="21"/>
      <c r="I3518" s="21"/>
      <c r="J3518" s="21"/>
      <c r="K3518" s="22" t="n">
        <f aca="false">INDEX('Porte Honorário'!B:D,MATCH(TabJud!D3518,'Porte Honorário'!A:A,0),2)</f>
        <v>13</v>
      </c>
      <c r="L3518" s="22" t="n">
        <f aca="false">ROUND(C3518*K3518,2)</f>
        <v>0.52</v>
      </c>
      <c r="M3518" s="22" t="n">
        <f aca="false">IF(E3518&gt;0,ROUND(E3518*'UCO e Filme'!$A$5,2),0)</f>
        <v>10.76</v>
      </c>
      <c r="N3518" s="22" t="n">
        <f aca="false">IF(I3518&gt;0,ROUND(I3518*'UCO e Filme'!$A$11,2),0)</f>
        <v>0</v>
      </c>
      <c r="O3518" s="22" t="n">
        <f aca="false">ROUND(L3518+M3518+N3518,2)</f>
        <v>11.28</v>
      </c>
      <c r="P3518" s="36"/>
      <c r="Q3518" s="36"/>
    </row>
    <row r="3519" customFormat="false" ht="11.25" hidden="false" customHeight="true" outlineLevel="0" collapsed="false">
      <c r="A3519" s="17" t="n">
        <v>40307514</v>
      </c>
      <c r="B3519" s="17" t="s">
        <v>3530</v>
      </c>
      <c r="C3519" s="23" t="n">
        <v>0.1</v>
      </c>
      <c r="D3519" s="23" t="s">
        <v>133</v>
      </c>
      <c r="E3519" s="19" t="n">
        <v>3.294</v>
      </c>
      <c r="F3519" s="21"/>
      <c r="G3519" s="21"/>
      <c r="H3519" s="21"/>
      <c r="I3519" s="21"/>
      <c r="J3519" s="21"/>
      <c r="K3519" s="22" t="n">
        <f aca="false">INDEX('Porte Honorário'!B:D,MATCH(TabJud!D3519,'Porte Honorário'!A:A,0),2)</f>
        <v>13</v>
      </c>
      <c r="L3519" s="22" t="n">
        <f aca="false">ROUND(C3519*K3519,2)</f>
        <v>1.3</v>
      </c>
      <c r="M3519" s="22" t="n">
        <f aca="false">IF(E3519&gt;0,ROUND(E3519*'UCO e Filme'!$A$5,2),0)</f>
        <v>49.21</v>
      </c>
      <c r="N3519" s="22" t="n">
        <f aca="false">IF(I3519&gt;0,ROUND(I3519*'UCO e Filme'!$A$11,2),0)</f>
        <v>0</v>
      </c>
      <c r="O3519" s="22" t="n">
        <f aca="false">ROUND(L3519+M3519+N3519,2)</f>
        <v>50.51</v>
      </c>
      <c r="P3519" s="36"/>
      <c r="Q3519" s="36"/>
    </row>
    <row r="3520" customFormat="false" ht="11.25" hidden="false" customHeight="true" outlineLevel="0" collapsed="false">
      <c r="A3520" s="17" t="n">
        <v>40307522</v>
      </c>
      <c r="B3520" s="17" t="s">
        <v>3531</v>
      </c>
      <c r="C3520" s="37" t="n">
        <v>0.1</v>
      </c>
      <c r="D3520" s="23" t="s">
        <v>133</v>
      </c>
      <c r="E3520" s="19" t="n">
        <v>4.05</v>
      </c>
      <c r="F3520" s="21"/>
      <c r="G3520" s="21"/>
      <c r="H3520" s="21"/>
      <c r="I3520" s="21"/>
      <c r="J3520" s="21"/>
      <c r="K3520" s="22" t="n">
        <f aca="false">INDEX('Porte Honorário'!B:D,MATCH(TabJud!D3520,'Porte Honorário'!A:A,0),2)</f>
        <v>13</v>
      </c>
      <c r="L3520" s="22" t="n">
        <f aca="false">ROUND(C3520*K3520,2)</f>
        <v>1.3</v>
      </c>
      <c r="M3520" s="22" t="n">
        <f aca="false">IF(E3520&gt;0,ROUND(E3520*'UCO e Filme'!$A$5,2),0)</f>
        <v>60.51</v>
      </c>
      <c r="N3520" s="22" t="n">
        <f aca="false">IF(I3520&gt;0,ROUND(I3520*'UCO e Filme'!$A$11,2),0)</f>
        <v>0</v>
      </c>
      <c r="O3520" s="22" t="n">
        <f aca="false">ROUND(L3520+M3520+N3520,2)</f>
        <v>61.81</v>
      </c>
      <c r="P3520" s="36"/>
      <c r="Q3520" s="36"/>
    </row>
    <row r="3521" customFormat="false" ht="11.25" hidden="false" customHeight="true" outlineLevel="0" collapsed="false">
      <c r="A3521" s="17" t="n">
        <v>40307530</v>
      </c>
      <c r="B3521" s="17" t="s">
        <v>3532</v>
      </c>
      <c r="C3521" s="23" t="n">
        <v>0.25</v>
      </c>
      <c r="D3521" s="23" t="s">
        <v>133</v>
      </c>
      <c r="E3521" s="19" t="n">
        <v>4.797</v>
      </c>
      <c r="F3521" s="21"/>
      <c r="G3521" s="21"/>
      <c r="H3521" s="21"/>
      <c r="I3521" s="21"/>
      <c r="J3521" s="21"/>
      <c r="K3521" s="22" t="n">
        <f aca="false">INDEX('Porte Honorário'!B:D,MATCH(TabJud!D3521,'Porte Honorário'!A:A,0),2)</f>
        <v>13</v>
      </c>
      <c r="L3521" s="22" t="n">
        <f aca="false">ROUND(C3521*K3521,2)</f>
        <v>3.25</v>
      </c>
      <c r="M3521" s="22" t="n">
        <f aca="false">IF(E3521&gt;0,ROUND(E3521*'UCO e Filme'!$A$5,2),0)</f>
        <v>71.67</v>
      </c>
      <c r="N3521" s="22" t="n">
        <f aca="false">IF(I3521&gt;0,ROUND(I3521*'UCO e Filme'!$A$11,2),0)</f>
        <v>0</v>
      </c>
      <c r="O3521" s="22" t="n">
        <f aca="false">ROUND(L3521+M3521+N3521,2)</f>
        <v>74.92</v>
      </c>
      <c r="P3521" s="36"/>
      <c r="Q3521" s="36"/>
    </row>
    <row r="3522" customFormat="false" ht="11.25" hidden="false" customHeight="true" outlineLevel="0" collapsed="false">
      <c r="A3522" s="17" t="n">
        <v>40307565</v>
      </c>
      <c r="B3522" s="17" t="s">
        <v>3533</v>
      </c>
      <c r="C3522" s="23" t="n">
        <v>0.04</v>
      </c>
      <c r="D3522" s="23" t="s">
        <v>133</v>
      </c>
      <c r="E3522" s="19" t="n">
        <v>1.8</v>
      </c>
      <c r="F3522" s="21"/>
      <c r="G3522" s="21"/>
      <c r="H3522" s="21"/>
      <c r="I3522" s="21"/>
      <c r="J3522" s="21"/>
      <c r="K3522" s="22" t="n">
        <f aca="false">INDEX('Porte Honorário'!B:D,MATCH(TabJud!D3522,'Porte Honorário'!A:A,0),2)</f>
        <v>13</v>
      </c>
      <c r="L3522" s="22" t="n">
        <f aca="false">ROUND(C3522*K3522,2)</f>
        <v>0.52</v>
      </c>
      <c r="M3522" s="22" t="n">
        <f aca="false">IF(E3522&gt;0,ROUND(E3522*'UCO e Filme'!$A$5,2),0)</f>
        <v>26.89</v>
      </c>
      <c r="N3522" s="22" t="n">
        <f aca="false">IF(I3522&gt;0,ROUND(I3522*'UCO e Filme'!$A$11,2),0)</f>
        <v>0</v>
      </c>
      <c r="O3522" s="22" t="n">
        <f aca="false">ROUND(L3522+M3522+N3522,2)</f>
        <v>27.41</v>
      </c>
      <c r="P3522" s="36"/>
      <c r="Q3522" s="36"/>
    </row>
    <row r="3523" customFormat="false" ht="11.25" hidden="false" customHeight="true" outlineLevel="0" collapsed="false">
      <c r="A3523" s="17" t="n">
        <v>40307573</v>
      </c>
      <c r="B3523" s="17" t="s">
        <v>3534</v>
      </c>
      <c r="C3523" s="23" t="n">
        <v>0.04</v>
      </c>
      <c r="D3523" s="23" t="s">
        <v>133</v>
      </c>
      <c r="E3523" s="19" t="n">
        <v>2.187</v>
      </c>
      <c r="F3523" s="21"/>
      <c r="G3523" s="21"/>
      <c r="H3523" s="21"/>
      <c r="I3523" s="21"/>
      <c r="J3523" s="21"/>
      <c r="K3523" s="22" t="n">
        <f aca="false">INDEX('Porte Honorário'!B:D,MATCH(TabJud!D3523,'Porte Honorário'!A:A,0),2)</f>
        <v>13</v>
      </c>
      <c r="L3523" s="22" t="n">
        <f aca="false">ROUND(C3523*K3523,2)</f>
        <v>0.52</v>
      </c>
      <c r="M3523" s="22" t="n">
        <f aca="false">IF(E3523&gt;0,ROUND(E3523*'UCO e Filme'!$A$5,2),0)</f>
        <v>32.67</v>
      </c>
      <c r="N3523" s="22" t="n">
        <f aca="false">IF(I3523&gt;0,ROUND(I3523*'UCO e Filme'!$A$11,2),0)</f>
        <v>0</v>
      </c>
      <c r="O3523" s="22" t="n">
        <f aca="false">ROUND(L3523+M3523+N3523,2)</f>
        <v>33.19</v>
      </c>
      <c r="P3523" s="36"/>
      <c r="Q3523" s="36"/>
    </row>
    <row r="3524" customFormat="false" ht="11.25" hidden="false" customHeight="true" outlineLevel="0" collapsed="false">
      <c r="A3524" s="17" t="n">
        <v>40307581</v>
      </c>
      <c r="B3524" s="17" t="s">
        <v>3535</v>
      </c>
      <c r="C3524" s="23" t="n">
        <v>0.04</v>
      </c>
      <c r="D3524" s="23" t="s">
        <v>133</v>
      </c>
      <c r="E3524" s="19" t="n">
        <v>2.484</v>
      </c>
      <c r="F3524" s="21"/>
      <c r="G3524" s="21"/>
      <c r="H3524" s="21"/>
      <c r="I3524" s="21"/>
      <c r="J3524" s="21"/>
      <c r="K3524" s="22" t="n">
        <f aca="false">INDEX('Porte Honorário'!B:D,MATCH(TabJud!D3524,'Porte Honorário'!A:A,0),2)</f>
        <v>13</v>
      </c>
      <c r="L3524" s="22" t="n">
        <f aca="false">ROUND(C3524*K3524,2)</f>
        <v>0.52</v>
      </c>
      <c r="M3524" s="22" t="n">
        <f aca="false">IF(E3524&gt;0,ROUND(E3524*'UCO e Filme'!$A$5,2),0)</f>
        <v>37.11</v>
      </c>
      <c r="N3524" s="22" t="n">
        <f aca="false">IF(I3524&gt;0,ROUND(I3524*'UCO e Filme'!$A$11,2),0)</f>
        <v>0</v>
      </c>
      <c r="O3524" s="22" t="n">
        <f aca="false">ROUND(L3524+M3524+N3524,2)</f>
        <v>37.63</v>
      </c>
      <c r="P3524" s="36"/>
      <c r="Q3524" s="36"/>
    </row>
    <row r="3525" customFormat="false" ht="11.25" hidden="false" customHeight="true" outlineLevel="0" collapsed="false">
      <c r="A3525" s="17" t="n">
        <v>40307590</v>
      </c>
      <c r="B3525" s="17" t="s">
        <v>3536</v>
      </c>
      <c r="C3525" s="23" t="n">
        <v>0.04</v>
      </c>
      <c r="D3525" s="23" t="s">
        <v>133</v>
      </c>
      <c r="E3525" s="19" t="n">
        <v>0.72</v>
      </c>
      <c r="F3525" s="21"/>
      <c r="G3525" s="21"/>
      <c r="H3525" s="21"/>
      <c r="I3525" s="21"/>
      <c r="J3525" s="21"/>
      <c r="K3525" s="22" t="n">
        <f aca="false">INDEX('Porte Honorário'!B:D,MATCH(TabJud!D3525,'Porte Honorário'!A:A,0),2)</f>
        <v>13</v>
      </c>
      <c r="L3525" s="22" t="n">
        <f aca="false">ROUND(C3525*K3525,2)</f>
        <v>0.52</v>
      </c>
      <c r="M3525" s="22" t="n">
        <f aca="false">IF(E3525&gt;0,ROUND(E3525*'UCO e Filme'!$A$5,2),0)</f>
        <v>10.76</v>
      </c>
      <c r="N3525" s="22" t="n">
        <f aca="false">IF(I3525&gt;0,ROUND(I3525*'UCO e Filme'!$A$11,2),0)</f>
        <v>0</v>
      </c>
      <c r="O3525" s="22" t="n">
        <f aca="false">ROUND(L3525+M3525+N3525,2)</f>
        <v>11.28</v>
      </c>
      <c r="P3525" s="36"/>
      <c r="Q3525" s="36"/>
    </row>
    <row r="3526" customFormat="false" ht="11.25" hidden="false" customHeight="true" outlineLevel="0" collapsed="false">
      <c r="A3526" s="17" t="n">
        <v>40307603</v>
      </c>
      <c r="B3526" s="17" t="s">
        <v>3537</v>
      </c>
      <c r="C3526" s="23" t="n">
        <v>0.75</v>
      </c>
      <c r="D3526" s="23" t="s">
        <v>133</v>
      </c>
      <c r="E3526" s="19" t="n">
        <v>6.291</v>
      </c>
      <c r="F3526" s="21"/>
      <c r="G3526" s="21"/>
      <c r="H3526" s="21"/>
      <c r="I3526" s="21"/>
      <c r="J3526" s="21"/>
      <c r="K3526" s="22" t="n">
        <f aca="false">INDEX('Porte Honorário'!B:D,MATCH(TabJud!D3526,'Porte Honorário'!A:A,0),2)</f>
        <v>13</v>
      </c>
      <c r="L3526" s="22" t="n">
        <f aca="false">ROUND(C3526*K3526,2)</f>
        <v>9.75</v>
      </c>
      <c r="M3526" s="22" t="n">
        <f aca="false">IF(E3526&gt;0,ROUND(E3526*'UCO e Filme'!$A$5,2),0)</f>
        <v>93.99</v>
      </c>
      <c r="N3526" s="22" t="n">
        <f aca="false">IF(I3526&gt;0,ROUND(I3526*'UCO e Filme'!$A$11,2),0)</f>
        <v>0</v>
      </c>
      <c r="O3526" s="22" t="n">
        <f aca="false">ROUND(L3526+M3526+N3526,2)</f>
        <v>103.74</v>
      </c>
      <c r="P3526" s="36"/>
      <c r="Q3526" s="36"/>
    </row>
    <row r="3527" customFormat="false" ht="11.25" hidden="false" customHeight="true" outlineLevel="0" collapsed="false">
      <c r="A3527" s="17" t="n">
        <v>40307611</v>
      </c>
      <c r="B3527" s="17" t="s">
        <v>3538</v>
      </c>
      <c r="C3527" s="23" t="n">
        <v>0.25</v>
      </c>
      <c r="D3527" s="23" t="s">
        <v>133</v>
      </c>
      <c r="E3527" s="19" t="n">
        <v>5.58</v>
      </c>
      <c r="F3527" s="21"/>
      <c r="G3527" s="21"/>
      <c r="H3527" s="21"/>
      <c r="I3527" s="21"/>
      <c r="J3527" s="21"/>
      <c r="K3527" s="22" t="n">
        <f aca="false">INDEX('Porte Honorário'!B:D,MATCH(TabJud!D3527,'Porte Honorário'!A:A,0),2)</f>
        <v>13</v>
      </c>
      <c r="L3527" s="22" t="n">
        <f aca="false">ROUND(C3527*K3527,2)</f>
        <v>3.25</v>
      </c>
      <c r="M3527" s="22" t="n">
        <f aca="false">IF(E3527&gt;0,ROUND(E3527*'UCO e Filme'!$A$5,2),0)</f>
        <v>83.37</v>
      </c>
      <c r="N3527" s="22" t="n">
        <f aca="false">IF(I3527&gt;0,ROUND(I3527*'UCO e Filme'!$A$11,2),0)</f>
        <v>0</v>
      </c>
      <c r="O3527" s="22" t="n">
        <f aca="false">ROUND(L3527+M3527+N3527,2)</f>
        <v>86.62</v>
      </c>
      <c r="P3527" s="36"/>
      <c r="Q3527" s="36"/>
    </row>
    <row r="3528" customFormat="false" ht="11.25" hidden="false" customHeight="true" outlineLevel="0" collapsed="false">
      <c r="A3528" s="17" t="n">
        <v>40307620</v>
      </c>
      <c r="B3528" s="17" t="s">
        <v>3539</v>
      </c>
      <c r="C3528" s="37" t="n">
        <v>0.75</v>
      </c>
      <c r="D3528" s="23" t="s">
        <v>133</v>
      </c>
      <c r="E3528" s="19" t="n">
        <v>12.683</v>
      </c>
      <c r="F3528" s="21"/>
      <c r="G3528" s="21"/>
      <c r="H3528" s="21"/>
      <c r="I3528" s="21"/>
      <c r="J3528" s="21"/>
      <c r="K3528" s="22" t="n">
        <f aca="false">INDEX('Porte Honorário'!B:D,MATCH(TabJud!D3528,'Porte Honorário'!A:A,0),2)</f>
        <v>13</v>
      </c>
      <c r="L3528" s="22" t="n">
        <f aca="false">ROUND(C3528*K3528,2)</f>
        <v>9.75</v>
      </c>
      <c r="M3528" s="22" t="n">
        <f aca="false">IF(E3528&gt;0,ROUND(E3528*'UCO e Filme'!$A$5,2),0)</f>
        <v>189.48</v>
      </c>
      <c r="N3528" s="22" t="n">
        <f aca="false">IF(I3528&gt;0,ROUND(I3528*'UCO e Filme'!$A$11,2),0)</f>
        <v>0</v>
      </c>
      <c r="O3528" s="22" t="n">
        <f aca="false">ROUND(L3528+M3528+N3528,2)</f>
        <v>199.23</v>
      </c>
      <c r="P3528" s="36"/>
      <c r="Q3528" s="36"/>
    </row>
    <row r="3529" customFormat="false" ht="11.25" hidden="false" customHeight="true" outlineLevel="0" collapsed="false">
      <c r="A3529" s="17" t="n">
        <v>40307638</v>
      </c>
      <c r="B3529" s="17" t="s">
        <v>3540</v>
      </c>
      <c r="C3529" s="23" t="n">
        <v>0.04</v>
      </c>
      <c r="D3529" s="23" t="s">
        <v>133</v>
      </c>
      <c r="E3529" s="19" t="n">
        <v>0.72</v>
      </c>
      <c r="F3529" s="21"/>
      <c r="G3529" s="21"/>
      <c r="H3529" s="21"/>
      <c r="I3529" s="21"/>
      <c r="J3529" s="21"/>
      <c r="K3529" s="22" t="n">
        <f aca="false">INDEX('Porte Honorário'!B:D,MATCH(TabJud!D3529,'Porte Honorário'!A:A,0),2)</f>
        <v>13</v>
      </c>
      <c r="L3529" s="22" t="n">
        <f aca="false">ROUND(C3529*K3529,2)</f>
        <v>0.52</v>
      </c>
      <c r="M3529" s="22" t="n">
        <f aca="false">IF(E3529&gt;0,ROUND(E3529*'UCO e Filme'!$A$5,2),0)</f>
        <v>10.76</v>
      </c>
      <c r="N3529" s="22" t="n">
        <f aca="false">IF(I3529&gt;0,ROUND(I3529*'UCO e Filme'!$A$11,2),0)</f>
        <v>0</v>
      </c>
      <c r="O3529" s="22" t="n">
        <f aca="false">ROUND(L3529+M3529+N3529,2)</f>
        <v>11.28</v>
      </c>
      <c r="P3529" s="36"/>
      <c r="Q3529" s="36"/>
    </row>
    <row r="3530" customFormat="false" ht="11.25" hidden="false" customHeight="true" outlineLevel="0" collapsed="false">
      <c r="A3530" s="17" t="n">
        <v>40307654</v>
      </c>
      <c r="B3530" s="17" t="s">
        <v>3541</v>
      </c>
      <c r="C3530" s="23" t="n">
        <v>0.5</v>
      </c>
      <c r="D3530" s="23" t="s">
        <v>133</v>
      </c>
      <c r="E3530" s="19" t="n">
        <v>21.249</v>
      </c>
      <c r="F3530" s="21"/>
      <c r="G3530" s="21"/>
      <c r="H3530" s="21"/>
      <c r="I3530" s="21"/>
      <c r="J3530" s="21"/>
      <c r="K3530" s="22" t="n">
        <f aca="false">INDEX('Porte Honorário'!B:D,MATCH(TabJud!D3530,'Porte Honorário'!A:A,0),2)</f>
        <v>13</v>
      </c>
      <c r="L3530" s="22" t="n">
        <f aca="false">ROUND(C3530*K3530,2)</f>
        <v>6.5</v>
      </c>
      <c r="M3530" s="22" t="n">
        <f aca="false">IF(E3530&gt;0,ROUND(E3530*'UCO e Filme'!$A$5,2),0)</f>
        <v>317.46</v>
      </c>
      <c r="N3530" s="22" t="n">
        <f aca="false">IF(I3530&gt;0,ROUND(I3530*'UCO e Filme'!$A$11,2),0)</f>
        <v>0</v>
      </c>
      <c r="O3530" s="22" t="n">
        <f aca="false">ROUND(L3530+M3530+N3530,2)</f>
        <v>323.96</v>
      </c>
      <c r="P3530" s="36"/>
      <c r="Q3530" s="36"/>
    </row>
    <row r="3531" customFormat="false" ht="11.25" hidden="false" customHeight="true" outlineLevel="0" collapsed="false">
      <c r="A3531" s="17" t="n">
        <v>40307662</v>
      </c>
      <c r="B3531" s="17" t="s">
        <v>3542</v>
      </c>
      <c r="C3531" s="23" t="n">
        <v>0.75</v>
      </c>
      <c r="D3531" s="23" t="s">
        <v>133</v>
      </c>
      <c r="E3531" s="19" t="n">
        <v>11.331</v>
      </c>
      <c r="F3531" s="21"/>
      <c r="G3531" s="21"/>
      <c r="H3531" s="21"/>
      <c r="I3531" s="21"/>
      <c r="J3531" s="21"/>
      <c r="K3531" s="22" t="n">
        <f aca="false">INDEX('Porte Honorário'!B:D,MATCH(TabJud!D3531,'Porte Honorário'!A:A,0),2)</f>
        <v>13</v>
      </c>
      <c r="L3531" s="22" t="n">
        <f aca="false">ROUND(C3531*K3531,2)</f>
        <v>9.75</v>
      </c>
      <c r="M3531" s="22" t="n">
        <f aca="false">IF(E3531&gt;0,ROUND(E3531*'UCO e Filme'!$A$5,2),0)</f>
        <v>169.29</v>
      </c>
      <c r="N3531" s="22" t="n">
        <f aca="false">IF(I3531&gt;0,ROUND(I3531*'UCO e Filme'!$A$11,2),0)</f>
        <v>0</v>
      </c>
      <c r="O3531" s="22" t="n">
        <f aca="false">ROUND(L3531+M3531+N3531,2)</f>
        <v>179.04</v>
      </c>
      <c r="P3531" s="36"/>
      <c r="Q3531" s="36"/>
    </row>
    <row r="3532" customFormat="false" ht="11.25" hidden="false" customHeight="true" outlineLevel="0" collapsed="false">
      <c r="A3532" s="17" t="n">
        <v>40307689</v>
      </c>
      <c r="B3532" s="17" t="s">
        <v>3543</v>
      </c>
      <c r="C3532" s="23" t="n">
        <v>0.25</v>
      </c>
      <c r="D3532" s="23" t="s">
        <v>133</v>
      </c>
      <c r="E3532" s="19" t="n">
        <v>6.894</v>
      </c>
      <c r="F3532" s="21"/>
      <c r="G3532" s="21"/>
      <c r="H3532" s="21"/>
      <c r="I3532" s="21"/>
      <c r="J3532" s="21"/>
      <c r="K3532" s="22" t="n">
        <f aca="false">INDEX('Porte Honorário'!B:D,MATCH(TabJud!D3532,'Porte Honorário'!A:A,0),2)</f>
        <v>13</v>
      </c>
      <c r="L3532" s="22" t="n">
        <f aca="false">ROUND(C3532*K3532,2)</f>
        <v>3.25</v>
      </c>
      <c r="M3532" s="22" t="n">
        <f aca="false">IF(E3532&gt;0,ROUND(E3532*'UCO e Filme'!$A$5,2),0)</f>
        <v>103</v>
      </c>
      <c r="N3532" s="22" t="n">
        <f aca="false">IF(I3532&gt;0,ROUND(I3532*'UCO e Filme'!$A$11,2),0)</f>
        <v>0</v>
      </c>
      <c r="O3532" s="22" t="n">
        <f aca="false">ROUND(L3532+M3532+N3532,2)</f>
        <v>106.25</v>
      </c>
      <c r="P3532" s="36"/>
      <c r="Q3532" s="36"/>
    </row>
    <row r="3533" customFormat="false" ht="11.25" hidden="false" customHeight="true" outlineLevel="0" collapsed="false">
      <c r="A3533" s="17" t="n">
        <v>40307697</v>
      </c>
      <c r="B3533" s="17" t="s">
        <v>3544</v>
      </c>
      <c r="C3533" s="23" t="n">
        <v>0.01</v>
      </c>
      <c r="D3533" s="23" t="s">
        <v>133</v>
      </c>
      <c r="E3533" s="19" t="n">
        <v>1.8</v>
      </c>
      <c r="F3533" s="21"/>
      <c r="G3533" s="21"/>
      <c r="H3533" s="21"/>
      <c r="I3533" s="21"/>
      <c r="J3533" s="21"/>
      <c r="K3533" s="22" t="n">
        <f aca="false">INDEX('Porte Honorário'!B:D,MATCH(TabJud!D3533,'Porte Honorário'!A:A,0),2)</f>
        <v>13</v>
      </c>
      <c r="L3533" s="22" t="n">
        <f aca="false">ROUND(C3533*K3533,2)</f>
        <v>0.13</v>
      </c>
      <c r="M3533" s="22" t="n">
        <f aca="false">IF(E3533&gt;0,ROUND(E3533*'UCO e Filme'!$A$5,2),0)</f>
        <v>26.89</v>
      </c>
      <c r="N3533" s="22" t="n">
        <f aca="false">IF(I3533&gt;0,ROUND(I3533*'UCO e Filme'!$A$11,2),0)</f>
        <v>0</v>
      </c>
      <c r="O3533" s="22" t="n">
        <f aca="false">ROUND(L3533+M3533+N3533,2)</f>
        <v>27.02</v>
      </c>
      <c r="P3533" s="36"/>
      <c r="Q3533" s="36"/>
    </row>
    <row r="3534" customFormat="false" ht="11.25" hidden="false" customHeight="true" outlineLevel="0" collapsed="false">
      <c r="A3534" s="17" t="n">
        <v>40307700</v>
      </c>
      <c r="B3534" s="17" t="s">
        <v>3545</v>
      </c>
      <c r="C3534" s="23" t="n">
        <v>0.01</v>
      </c>
      <c r="D3534" s="23" t="s">
        <v>133</v>
      </c>
      <c r="E3534" s="19" t="n">
        <v>2.187</v>
      </c>
      <c r="F3534" s="21"/>
      <c r="G3534" s="21"/>
      <c r="H3534" s="21"/>
      <c r="I3534" s="21"/>
      <c r="J3534" s="21"/>
      <c r="K3534" s="22" t="n">
        <f aca="false">INDEX('Porte Honorário'!B:D,MATCH(TabJud!D3534,'Porte Honorário'!A:A,0),2)</f>
        <v>13</v>
      </c>
      <c r="L3534" s="22" t="n">
        <f aca="false">ROUND(C3534*K3534,2)</f>
        <v>0.13</v>
      </c>
      <c r="M3534" s="22" t="n">
        <f aca="false">IF(E3534&gt;0,ROUND(E3534*'UCO e Filme'!$A$5,2),0)</f>
        <v>32.67</v>
      </c>
      <c r="N3534" s="22" t="n">
        <f aca="false">IF(I3534&gt;0,ROUND(I3534*'UCO e Filme'!$A$11,2),0)</f>
        <v>0</v>
      </c>
      <c r="O3534" s="22" t="n">
        <f aca="false">ROUND(L3534+M3534+N3534,2)</f>
        <v>32.8</v>
      </c>
      <c r="P3534" s="36"/>
      <c r="Q3534" s="36"/>
    </row>
    <row r="3535" customFormat="false" ht="11.25" hidden="false" customHeight="true" outlineLevel="0" collapsed="false">
      <c r="A3535" s="17" t="n">
        <v>40307719</v>
      </c>
      <c r="B3535" s="17" t="s">
        <v>3546</v>
      </c>
      <c r="C3535" s="23" t="n">
        <v>0.01</v>
      </c>
      <c r="D3535" s="23" t="s">
        <v>133</v>
      </c>
      <c r="E3535" s="19" t="n">
        <v>1.17</v>
      </c>
      <c r="F3535" s="21"/>
      <c r="G3535" s="21"/>
      <c r="H3535" s="21"/>
      <c r="I3535" s="21"/>
      <c r="J3535" s="21"/>
      <c r="K3535" s="22" t="n">
        <f aca="false">INDEX('Porte Honorário'!B:D,MATCH(TabJud!D3535,'Porte Honorário'!A:A,0),2)</f>
        <v>13</v>
      </c>
      <c r="L3535" s="22" t="n">
        <f aca="false">ROUND(C3535*K3535,2)</f>
        <v>0.13</v>
      </c>
      <c r="M3535" s="22" t="n">
        <f aca="false">IF(E3535&gt;0,ROUND(E3535*'UCO e Filme'!$A$5,2),0)</f>
        <v>17.48</v>
      </c>
      <c r="N3535" s="22" t="n">
        <f aca="false">IF(I3535&gt;0,ROUND(I3535*'UCO e Filme'!$A$11,2),0)</f>
        <v>0</v>
      </c>
      <c r="O3535" s="22" t="n">
        <f aca="false">ROUND(L3535+M3535+N3535,2)</f>
        <v>17.61</v>
      </c>
      <c r="P3535" s="36"/>
      <c r="Q3535" s="36"/>
    </row>
    <row r="3536" customFormat="false" ht="11.25" hidden="false" customHeight="true" outlineLevel="0" collapsed="false">
      <c r="A3536" s="17" t="n">
        <v>40307727</v>
      </c>
      <c r="B3536" s="17" t="s">
        <v>3547</v>
      </c>
      <c r="C3536" s="23" t="n">
        <v>0.04</v>
      </c>
      <c r="D3536" s="23" t="s">
        <v>133</v>
      </c>
      <c r="E3536" s="19" t="n">
        <v>1.413</v>
      </c>
      <c r="F3536" s="21"/>
      <c r="G3536" s="21"/>
      <c r="H3536" s="21"/>
      <c r="I3536" s="21"/>
      <c r="J3536" s="21"/>
      <c r="K3536" s="22" t="n">
        <f aca="false">INDEX('Porte Honorário'!B:D,MATCH(TabJud!D3536,'Porte Honorário'!A:A,0),2)</f>
        <v>13</v>
      </c>
      <c r="L3536" s="22" t="n">
        <f aca="false">ROUND(C3536*K3536,2)</f>
        <v>0.52</v>
      </c>
      <c r="M3536" s="22" t="n">
        <f aca="false">IF(E3536&gt;0,ROUND(E3536*'UCO e Filme'!$A$5,2),0)</f>
        <v>21.11</v>
      </c>
      <c r="N3536" s="22" t="n">
        <f aca="false">IF(I3536&gt;0,ROUND(I3536*'UCO e Filme'!$A$11,2),0)</f>
        <v>0</v>
      </c>
      <c r="O3536" s="22" t="n">
        <f aca="false">ROUND(L3536+M3536+N3536,2)</f>
        <v>21.63</v>
      </c>
      <c r="P3536" s="36"/>
      <c r="Q3536" s="36"/>
    </row>
    <row r="3537" customFormat="false" ht="11.25" hidden="false" customHeight="true" outlineLevel="0" collapsed="false">
      <c r="A3537" s="17" t="n">
        <v>40307735</v>
      </c>
      <c r="B3537" s="17" t="s">
        <v>3548</v>
      </c>
      <c r="C3537" s="23" t="n">
        <v>0.01</v>
      </c>
      <c r="D3537" s="23" t="s">
        <v>133</v>
      </c>
      <c r="E3537" s="19" t="n">
        <v>1.17</v>
      </c>
      <c r="F3537" s="21"/>
      <c r="G3537" s="21"/>
      <c r="H3537" s="21"/>
      <c r="I3537" s="21"/>
      <c r="J3537" s="21"/>
      <c r="K3537" s="22" t="n">
        <f aca="false">INDEX('Porte Honorário'!B:D,MATCH(TabJud!D3537,'Porte Honorário'!A:A,0),2)</f>
        <v>13</v>
      </c>
      <c r="L3537" s="22" t="n">
        <f aca="false">ROUND(C3537*K3537,2)</f>
        <v>0.13</v>
      </c>
      <c r="M3537" s="22" t="n">
        <f aca="false">IF(E3537&gt;0,ROUND(E3537*'UCO e Filme'!$A$5,2),0)</f>
        <v>17.48</v>
      </c>
      <c r="N3537" s="22" t="n">
        <f aca="false">IF(I3537&gt;0,ROUND(I3537*'UCO e Filme'!$A$11,2),0)</f>
        <v>0</v>
      </c>
      <c r="O3537" s="22" t="n">
        <f aca="false">ROUND(L3537+M3537+N3537,2)</f>
        <v>17.61</v>
      </c>
      <c r="P3537" s="36"/>
      <c r="Q3537" s="36"/>
    </row>
    <row r="3538" customFormat="false" ht="11.25" hidden="false" customHeight="true" outlineLevel="0" collapsed="false">
      <c r="A3538" s="17" t="n">
        <v>40307743</v>
      </c>
      <c r="B3538" s="17" t="s">
        <v>3549</v>
      </c>
      <c r="C3538" s="23" t="n">
        <v>0.04</v>
      </c>
      <c r="D3538" s="23" t="s">
        <v>133</v>
      </c>
      <c r="E3538" s="19" t="n">
        <v>1.413</v>
      </c>
      <c r="F3538" s="21"/>
      <c r="G3538" s="21"/>
      <c r="H3538" s="21"/>
      <c r="I3538" s="21"/>
      <c r="J3538" s="21"/>
      <c r="K3538" s="22" t="n">
        <f aca="false">INDEX('Porte Honorário'!B:D,MATCH(TabJud!D3538,'Porte Honorário'!A:A,0),2)</f>
        <v>13</v>
      </c>
      <c r="L3538" s="22" t="n">
        <f aca="false">ROUND(C3538*K3538,2)</f>
        <v>0.52</v>
      </c>
      <c r="M3538" s="22" t="n">
        <f aca="false">IF(E3538&gt;0,ROUND(E3538*'UCO e Filme'!$A$5,2),0)</f>
        <v>21.11</v>
      </c>
      <c r="N3538" s="22" t="n">
        <f aca="false">IF(I3538&gt;0,ROUND(I3538*'UCO e Filme'!$A$11,2),0)</f>
        <v>0</v>
      </c>
      <c r="O3538" s="22" t="n">
        <f aca="false">ROUND(L3538+M3538+N3538,2)</f>
        <v>21.63</v>
      </c>
      <c r="P3538" s="36"/>
      <c r="Q3538" s="36"/>
    </row>
    <row r="3539" customFormat="false" ht="11.25" hidden="false" customHeight="true" outlineLevel="0" collapsed="false">
      <c r="A3539" s="17" t="n">
        <v>40307751</v>
      </c>
      <c r="B3539" s="17" t="s">
        <v>3550</v>
      </c>
      <c r="C3539" s="23" t="n">
        <v>0.01</v>
      </c>
      <c r="D3539" s="23" t="s">
        <v>133</v>
      </c>
      <c r="E3539" s="19" t="n">
        <v>1.17</v>
      </c>
      <c r="F3539" s="21"/>
      <c r="G3539" s="21"/>
      <c r="H3539" s="21"/>
      <c r="I3539" s="21"/>
      <c r="J3539" s="21"/>
      <c r="K3539" s="22" t="n">
        <f aca="false">INDEX('Porte Honorário'!B:D,MATCH(TabJud!D3539,'Porte Honorário'!A:A,0),2)</f>
        <v>13</v>
      </c>
      <c r="L3539" s="22" t="n">
        <f aca="false">ROUND(C3539*K3539,2)</f>
        <v>0.13</v>
      </c>
      <c r="M3539" s="22" t="n">
        <f aca="false">IF(E3539&gt;0,ROUND(E3539*'UCO e Filme'!$A$5,2),0)</f>
        <v>17.48</v>
      </c>
      <c r="N3539" s="22" t="n">
        <f aca="false">IF(I3539&gt;0,ROUND(I3539*'UCO e Filme'!$A$11,2),0)</f>
        <v>0</v>
      </c>
      <c r="O3539" s="22" t="n">
        <f aca="false">ROUND(L3539+M3539+N3539,2)</f>
        <v>17.61</v>
      </c>
      <c r="P3539" s="36"/>
      <c r="Q3539" s="36"/>
    </row>
    <row r="3540" customFormat="false" ht="11.25" hidden="false" customHeight="true" outlineLevel="0" collapsed="false">
      <c r="A3540" s="17" t="n">
        <v>40307760</v>
      </c>
      <c r="B3540" s="17" t="s">
        <v>3551</v>
      </c>
      <c r="C3540" s="23" t="n">
        <v>0.04</v>
      </c>
      <c r="D3540" s="23" t="s">
        <v>133</v>
      </c>
      <c r="E3540" s="19" t="n">
        <v>0.72</v>
      </c>
      <c r="F3540" s="21"/>
      <c r="G3540" s="21"/>
      <c r="H3540" s="21"/>
      <c r="I3540" s="21"/>
      <c r="J3540" s="21"/>
      <c r="K3540" s="22" t="n">
        <f aca="false">INDEX('Porte Honorário'!B:D,MATCH(TabJud!D3540,'Porte Honorário'!A:A,0),2)</f>
        <v>13</v>
      </c>
      <c r="L3540" s="22" t="n">
        <f aca="false">ROUND(C3540*K3540,2)</f>
        <v>0.52</v>
      </c>
      <c r="M3540" s="22" t="n">
        <f aca="false">IF(E3540&gt;0,ROUND(E3540*'UCO e Filme'!$A$5,2),0)</f>
        <v>10.76</v>
      </c>
      <c r="N3540" s="22" t="n">
        <f aca="false">IF(I3540&gt;0,ROUND(I3540*'UCO e Filme'!$A$11,2),0)</f>
        <v>0</v>
      </c>
      <c r="O3540" s="22" t="n">
        <f aca="false">ROUND(L3540+M3540+N3540,2)</f>
        <v>11.28</v>
      </c>
      <c r="P3540" s="36"/>
      <c r="Q3540" s="36"/>
    </row>
    <row r="3541" customFormat="false" ht="11.25" hidden="false" customHeight="true" outlineLevel="0" collapsed="false">
      <c r="A3541" s="17" t="n">
        <v>40307778</v>
      </c>
      <c r="B3541" s="17" t="s">
        <v>3552</v>
      </c>
      <c r="C3541" s="37" t="n">
        <v>0.1</v>
      </c>
      <c r="D3541" s="23" t="s">
        <v>133</v>
      </c>
      <c r="E3541" s="19" t="n">
        <v>3.204</v>
      </c>
      <c r="F3541" s="21"/>
      <c r="G3541" s="21"/>
      <c r="H3541" s="21"/>
      <c r="I3541" s="21"/>
      <c r="J3541" s="21"/>
      <c r="K3541" s="22" t="n">
        <f aca="false">INDEX('Porte Honorário'!B:D,MATCH(TabJud!D3541,'Porte Honorário'!A:A,0),2)</f>
        <v>13</v>
      </c>
      <c r="L3541" s="22" t="n">
        <f aca="false">ROUND(C3541*K3541,2)</f>
        <v>1.3</v>
      </c>
      <c r="M3541" s="22" t="n">
        <f aca="false">IF(E3541&gt;0,ROUND(E3541*'UCO e Filme'!$A$5,2),0)</f>
        <v>47.87</v>
      </c>
      <c r="N3541" s="22" t="n">
        <f aca="false">IF(I3541&gt;0,ROUND(I3541*'UCO e Filme'!$A$11,2),0)</f>
        <v>0</v>
      </c>
      <c r="O3541" s="22" t="n">
        <f aca="false">ROUND(L3541+M3541+N3541,2)</f>
        <v>49.17</v>
      </c>
      <c r="P3541" s="36"/>
      <c r="Q3541" s="36"/>
    </row>
    <row r="3542" customFormat="false" ht="11.25" hidden="false" customHeight="true" outlineLevel="0" collapsed="false">
      <c r="A3542" s="17" t="n">
        <v>40307786</v>
      </c>
      <c r="B3542" s="17" t="s">
        <v>3553</v>
      </c>
      <c r="C3542" s="23" t="n">
        <v>0.25</v>
      </c>
      <c r="D3542" s="23" t="s">
        <v>133</v>
      </c>
      <c r="E3542" s="19" t="n">
        <v>6.75</v>
      </c>
      <c r="F3542" s="21"/>
      <c r="G3542" s="21"/>
      <c r="H3542" s="21"/>
      <c r="I3542" s="21"/>
      <c r="J3542" s="21"/>
      <c r="K3542" s="22" t="n">
        <f aca="false">INDEX('Porte Honorário'!B:D,MATCH(TabJud!D3542,'Porte Honorário'!A:A,0),2)</f>
        <v>13</v>
      </c>
      <c r="L3542" s="22" t="n">
        <f aca="false">ROUND(C3542*K3542,2)</f>
        <v>3.25</v>
      </c>
      <c r="M3542" s="22" t="n">
        <f aca="false">IF(E3542&gt;0,ROUND(E3542*'UCO e Filme'!$A$5,2),0)</f>
        <v>100.85</v>
      </c>
      <c r="N3542" s="22" t="n">
        <f aca="false">IF(I3542&gt;0,ROUND(I3542*'UCO e Filme'!$A$11,2),0)</f>
        <v>0</v>
      </c>
      <c r="O3542" s="22" t="n">
        <f aca="false">ROUND(L3542+M3542+N3542,2)</f>
        <v>104.1</v>
      </c>
      <c r="P3542" s="36"/>
      <c r="Q3542" s="36"/>
    </row>
    <row r="3543" customFormat="false" ht="11.25" hidden="false" customHeight="true" outlineLevel="0" collapsed="false">
      <c r="A3543" s="17" t="n">
        <v>40307794</v>
      </c>
      <c r="B3543" s="17" t="s">
        <v>3554</v>
      </c>
      <c r="C3543" s="23" t="n">
        <v>0.04</v>
      </c>
      <c r="D3543" s="23" t="s">
        <v>133</v>
      </c>
      <c r="E3543" s="19" t="n">
        <v>1.8</v>
      </c>
      <c r="F3543" s="21"/>
      <c r="G3543" s="21"/>
      <c r="H3543" s="21"/>
      <c r="I3543" s="21"/>
      <c r="J3543" s="21"/>
      <c r="K3543" s="22" t="n">
        <f aca="false">INDEX('Porte Honorário'!B:D,MATCH(TabJud!D3543,'Porte Honorário'!A:A,0),2)</f>
        <v>13</v>
      </c>
      <c r="L3543" s="22" t="n">
        <f aca="false">ROUND(C3543*K3543,2)</f>
        <v>0.52</v>
      </c>
      <c r="M3543" s="22" t="n">
        <f aca="false">IF(E3543&gt;0,ROUND(E3543*'UCO e Filme'!$A$5,2),0)</f>
        <v>26.89</v>
      </c>
      <c r="N3543" s="22" t="n">
        <f aca="false">IF(I3543&gt;0,ROUND(I3543*'UCO e Filme'!$A$11,2),0)</f>
        <v>0</v>
      </c>
      <c r="O3543" s="22" t="n">
        <f aca="false">ROUND(L3543+M3543+N3543,2)</f>
        <v>27.41</v>
      </c>
      <c r="P3543" s="36"/>
      <c r="Q3543" s="36"/>
    </row>
    <row r="3544" customFormat="false" ht="11.25" hidden="false" customHeight="true" outlineLevel="0" collapsed="false">
      <c r="A3544" s="17" t="n">
        <v>40307808</v>
      </c>
      <c r="B3544" s="17" t="s">
        <v>3555</v>
      </c>
      <c r="C3544" s="23" t="n">
        <v>0.04</v>
      </c>
      <c r="D3544" s="23" t="s">
        <v>133</v>
      </c>
      <c r="E3544" s="19" t="n">
        <v>2.187</v>
      </c>
      <c r="F3544" s="21"/>
      <c r="G3544" s="21"/>
      <c r="H3544" s="21"/>
      <c r="I3544" s="21"/>
      <c r="J3544" s="21"/>
      <c r="K3544" s="22" t="n">
        <f aca="false">INDEX('Porte Honorário'!B:D,MATCH(TabJud!D3544,'Porte Honorário'!A:A,0),2)</f>
        <v>13</v>
      </c>
      <c r="L3544" s="22" t="n">
        <f aca="false">ROUND(C3544*K3544,2)</f>
        <v>0.52</v>
      </c>
      <c r="M3544" s="22" t="n">
        <f aca="false">IF(E3544&gt;0,ROUND(E3544*'UCO e Filme'!$A$5,2),0)</f>
        <v>32.67</v>
      </c>
      <c r="N3544" s="22" t="n">
        <f aca="false">IF(I3544&gt;0,ROUND(I3544*'UCO e Filme'!$A$11,2),0)</f>
        <v>0</v>
      </c>
      <c r="O3544" s="22" t="n">
        <f aca="false">ROUND(L3544+M3544+N3544,2)</f>
        <v>33.19</v>
      </c>
      <c r="P3544" s="36"/>
      <c r="Q3544" s="36"/>
    </row>
    <row r="3545" customFormat="false" ht="11.25" hidden="false" customHeight="true" outlineLevel="0" collapsed="false">
      <c r="A3545" s="17" t="n">
        <v>40307816</v>
      </c>
      <c r="B3545" s="17" t="s">
        <v>3556</v>
      </c>
      <c r="C3545" s="23" t="n">
        <v>0.04</v>
      </c>
      <c r="D3545" s="23" t="s">
        <v>133</v>
      </c>
      <c r="E3545" s="19" t="n">
        <v>0.72</v>
      </c>
      <c r="F3545" s="21"/>
      <c r="G3545" s="21"/>
      <c r="H3545" s="21"/>
      <c r="I3545" s="21"/>
      <c r="J3545" s="21"/>
      <c r="K3545" s="22" t="n">
        <f aca="false">INDEX('Porte Honorário'!B:D,MATCH(TabJud!D3545,'Porte Honorário'!A:A,0),2)</f>
        <v>13</v>
      </c>
      <c r="L3545" s="22" t="n">
        <f aca="false">ROUND(C3545*K3545,2)</f>
        <v>0.52</v>
      </c>
      <c r="M3545" s="22" t="n">
        <f aca="false">IF(E3545&gt;0,ROUND(E3545*'UCO e Filme'!$A$5,2),0)</f>
        <v>10.76</v>
      </c>
      <c r="N3545" s="22" t="n">
        <f aca="false">IF(I3545&gt;0,ROUND(I3545*'UCO e Filme'!$A$11,2),0)</f>
        <v>0</v>
      </c>
      <c r="O3545" s="22" t="n">
        <f aca="false">ROUND(L3545+M3545+N3545,2)</f>
        <v>11.28</v>
      </c>
      <c r="P3545" s="36"/>
      <c r="Q3545" s="36"/>
    </row>
    <row r="3546" customFormat="false" ht="11.25" hidden="false" customHeight="true" outlineLevel="0" collapsed="false">
      <c r="A3546" s="17" t="n">
        <v>40307824</v>
      </c>
      <c r="B3546" s="17" t="s">
        <v>3557</v>
      </c>
      <c r="C3546" s="23" t="n">
        <v>0.01</v>
      </c>
      <c r="D3546" s="23" t="s">
        <v>133</v>
      </c>
      <c r="E3546" s="19" t="n">
        <v>1.8</v>
      </c>
      <c r="F3546" s="21"/>
      <c r="G3546" s="21"/>
      <c r="H3546" s="21"/>
      <c r="I3546" s="21"/>
      <c r="J3546" s="21"/>
      <c r="K3546" s="22" t="n">
        <f aca="false">INDEX('Porte Honorário'!B:D,MATCH(TabJud!D3546,'Porte Honorário'!A:A,0),2)</f>
        <v>13</v>
      </c>
      <c r="L3546" s="22" t="n">
        <f aca="false">ROUND(C3546*K3546,2)</f>
        <v>0.13</v>
      </c>
      <c r="M3546" s="22" t="n">
        <f aca="false">IF(E3546&gt;0,ROUND(E3546*'UCO e Filme'!$A$5,2),0)</f>
        <v>26.89</v>
      </c>
      <c r="N3546" s="22" t="n">
        <f aca="false">IF(I3546&gt;0,ROUND(I3546*'UCO e Filme'!$A$11,2),0)</f>
        <v>0</v>
      </c>
      <c r="O3546" s="22" t="n">
        <f aca="false">ROUND(L3546+M3546+N3546,2)</f>
        <v>27.02</v>
      </c>
      <c r="P3546" s="36"/>
      <c r="Q3546" s="36"/>
    </row>
    <row r="3547" customFormat="false" ht="11.25" hidden="false" customHeight="true" outlineLevel="0" collapsed="false">
      <c r="A3547" s="17" t="n">
        <v>40307832</v>
      </c>
      <c r="B3547" s="17" t="s">
        <v>3558</v>
      </c>
      <c r="C3547" s="23" t="n">
        <v>0.01</v>
      </c>
      <c r="D3547" s="23" t="s">
        <v>133</v>
      </c>
      <c r="E3547" s="19" t="n">
        <v>2.187</v>
      </c>
      <c r="F3547" s="21"/>
      <c r="G3547" s="21"/>
      <c r="H3547" s="21"/>
      <c r="I3547" s="21"/>
      <c r="J3547" s="21"/>
      <c r="K3547" s="22" t="n">
        <f aca="false">INDEX('Porte Honorário'!B:D,MATCH(TabJud!D3547,'Porte Honorário'!A:A,0),2)</f>
        <v>13</v>
      </c>
      <c r="L3547" s="22" t="n">
        <f aca="false">ROUND(C3547*K3547,2)</f>
        <v>0.13</v>
      </c>
      <c r="M3547" s="22" t="n">
        <f aca="false">IF(E3547&gt;0,ROUND(E3547*'UCO e Filme'!$A$5,2),0)</f>
        <v>32.67</v>
      </c>
      <c r="N3547" s="22" t="n">
        <f aca="false">IF(I3547&gt;0,ROUND(I3547*'UCO e Filme'!$A$11,2),0)</f>
        <v>0</v>
      </c>
      <c r="O3547" s="22" t="n">
        <f aca="false">ROUND(L3547+M3547+N3547,2)</f>
        <v>32.8</v>
      </c>
      <c r="P3547" s="36"/>
      <c r="Q3547" s="36"/>
    </row>
    <row r="3548" customFormat="false" ht="11.25" hidden="false" customHeight="true" outlineLevel="0" collapsed="false">
      <c r="A3548" s="17" t="n">
        <v>40307840</v>
      </c>
      <c r="B3548" s="17" t="s">
        <v>3559</v>
      </c>
      <c r="C3548" s="23" t="n">
        <v>0.04</v>
      </c>
      <c r="D3548" s="23" t="s">
        <v>133</v>
      </c>
      <c r="E3548" s="19" t="n">
        <v>0.693</v>
      </c>
      <c r="F3548" s="21"/>
      <c r="G3548" s="21"/>
      <c r="H3548" s="21"/>
      <c r="I3548" s="21"/>
      <c r="J3548" s="21"/>
      <c r="K3548" s="22" t="n">
        <f aca="false">INDEX('Porte Honorário'!B:D,MATCH(TabJud!D3548,'Porte Honorário'!A:A,0),2)</f>
        <v>13</v>
      </c>
      <c r="L3548" s="22" t="n">
        <f aca="false">ROUND(C3548*K3548,2)</f>
        <v>0.52</v>
      </c>
      <c r="M3548" s="22" t="n">
        <f aca="false">IF(E3548&gt;0,ROUND(E3548*'UCO e Filme'!$A$5,2),0)</f>
        <v>10.35</v>
      </c>
      <c r="N3548" s="22" t="n">
        <f aca="false">IF(I3548&gt;0,ROUND(I3548*'UCO e Filme'!$A$11,2),0)</f>
        <v>0</v>
      </c>
      <c r="O3548" s="22" t="n">
        <f aca="false">ROUND(L3548+M3548+N3548,2)</f>
        <v>10.87</v>
      </c>
      <c r="P3548" s="36"/>
      <c r="Q3548" s="36"/>
    </row>
    <row r="3549" customFormat="false" ht="11.25" hidden="false" customHeight="true" outlineLevel="0" collapsed="false">
      <c r="A3549" s="17" t="n">
        <v>40307859</v>
      </c>
      <c r="B3549" s="17" t="s">
        <v>3560</v>
      </c>
      <c r="C3549" s="23" t="n">
        <v>0.1</v>
      </c>
      <c r="D3549" s="23" t="s">
        <v>133</v>
      </c>
      <c r="E3549" s="19" t="n">
        <v>4.05</v>
      </c>
      <c r="F3549" s="21"/>
      <c r="G3549" s="21"/>
      <c r="H3549" s="21"/>
      <c r="I3549" s="21"/>
      <c r="J3549" s="21"/>
      <c r="K3549" s="22" t="n">
        <f aca="false">INDEX('Porte Honorário'!B:D,MATCH(TabJud!D3549,'Porte Honorário'!A:A,0),2)</f>
        <v>13</v>
      </c>
      <c r="L3549" s="22" t="n">
        <f aca="false">ROUND(C3549*K3549,2)</f>
        <v>1.3</v>
      </c>
      <c r="M3549" s="22" t="n">
        <f aca="false">IF(E3549&gt;0,ROUND(E3549*'UCO e Filme'!$A$5,2),0)</f>
        <v>60.51</v>
      </c>
      <c r="N3549" s="22" t="n">
        <f aca="false">IF(I3549&gt;0,ROUND(I3549*'UCO e Filme'!$A$11,2),0)</f>
        <v>0</v>
      </c>
      <c r="O3549" s="22" t="n">
        <f aca="false">ROUND(L3549+M3549+N3549,2)</f>
        <v>61.81</v>
      </c>
      <c r="P3549" s="36"/>
      <c r="Q3549" s="36"/>
    </row>
    <row r="3550" customFormat="false" ht="11.25" hidden="false" customHeight="true" outlineLevel="0" collapsed="false">
      <c r="A3550" s="17" t="n">
        <v>40307867</v>
      </c>
      <c r="B3550" s="17" t="s">
        <v>3561</v>
      </c>
      <c r="C3550" s="23" t="n">
        <v>0.04</v>
      </c>
      <c r="D3550" s="23" t="s">
        <v>133</v>
      </c>
      <c r="E3550" s="19" t="n">
        <v>0.72</v>
      </c>
      <c r="F3550" s="21"/>
      <c r="G3550" s="21"/>
      <c r="H3550" s="21"/>
      <c r="I3550" s="21"/>
      <c r="J3550" s="21"/>
      <c r="K3550" s="22" t="n">
        <f aca="false">INDEX('Porte Honorário'!B:D,MATCH(TabJud!D3550,'Porte Honorário'!A:A,0),2)</f>
        <v>13</v>
      </c>
      <c r="L3550" s="22" t="n">
        <f aca="false">ROUND(C3550*K3550,2)</f>
        <v>0.52</v>
      </c>
      <c r="M3550" s="22" t="n">
        <f aca="false">IF(E3550&gt;0,ROUND(E3550*'UCO e Filme'!$A$5,2),0)</f>
        <v>10.76</v>
      </c>
      <c r="N3550" s="22" t="n">
        <f aca="false">IF(I3550&gt;0,ROUND(I3550*'UCO e Filme'!$A$11,2),0)</f>
        <v>0</v>
      </c>
      <c r="O3550" s="22" t="n">
        <f aca="false">ROUND(L3550+M3550+N3550,2)</f>
        <v>11.28</v>
      </c>
      <c r="P3550" s="36"/>
      <c r="Q3550" s="36"/>
    </row>
    <row r="3551" customFormat="false" ht="11.25" hidden="false" customHeight="true" outlineLevel="0" collapsed="false">
      <c r="A3551" s="17" t="n">
        <v>40307875</v>
      </c>
      <c r="B3551" s="17" t="s">
        <v>3562</v>
      </c>
      <c r="C3551" s="23" t="n">
        <v>0.5</v>
      </c>
      <c r="D3551" s="23" t="s">
        <v>133</v>
      </c>
      <c r="E3551" s="19" t="n">
        <v>15.588</v>
      </c>
      <c r="F3551" s="21"/>
      <c r="G3551" s="21"/>
      <c r="H3551" s="21"/>
      <c r="I3551" s="21"/>
      <c r="J3551" s="21"/>
      <c r="K3551" s="22" t="n">
        <f aca="false">INDEX('Porte Honorário'!B:D,MATCH(TabJud!D3551,'Porte Honorário'!A:A,0),2)</f>
        <v>13</v>
      </c>
      <c r="L3551" s="22" t="n">
        <f aca="false">ROUND(C3551*K3551,2)</f>
        <v>6.5</v>
      </c>
      <c r="M3551" s="22" t="n">
        <f aca="false">IF(E3551&gt;0,ROUND(E3551*'UCO e Filme'!$A$5,2),0)</f>
        <v>232.88</v>
      </c>
      <c r="N3551" s="22" t="n">
        <f aca="false">IF(I3551&gt;0,ROUND(I3551*'UCO e Filme'!$A$11,2),0)</f>
        <v>0</v>
      </c>
      <c r="O3551" s="22" t="n">
        <f aca="false">ROUND(L3551+M3551+N3551,2)</f>
        <v>239.38</v>
      </c>
      <c r="P3551" s="36"/>
      <c r="Q3551" s="36"/>
    </row>
    <row r="3552" customFormat="false" ht="11.25" hidden="false" customHeight="true" outlineLevel="0" collapsed="false">
      <c r="A3552" s="17" t="n">
        <v>40307883</v>
      </c>
      <c r="B3552" s="17" t="s">
        <v>3563</v>
      </c>
      <c r="C3552" s="23" t="n">
        <v>0.5</v>
      </c>
      <c r="D3552" s="23" t="s">
        <v>133</v>
      </c>
      <c r="E3552" s="19" t="n">
        <v>15.588</v>
      </c>
      <c r="F3552" s="21"/>
      <c r="G3552" s="21"/>
      <c r="H3552" s="21"/>
      <c r="I3552" s="21"/>
      <c r="J3552" s="21"/>
      <c r="K3552" s="22" t="n">
        <f aca="false">INDEX('Porte Honorário'!B:D,MATCH(TabJud!D3552,'Porte Honorário'!A:A,0),2)</f>
        <v>13</v>
      </c>
      <c r="L3552" s="22" t="n">
        <f aca="false">ROUND(C3552*K3552,2)</f>
        <v>6.5</v>
      </c>
      <c r="M3552" s="22" t="n">
        <f aca="false">IF(E3552&gt;0,ROUND(E3552*'UCO e Filme'!$A$5,2),0)</f>
        <v>232.88</v>
      </c>
      <c r="N3552" s="22" t="n">
        <f aca="false">IF(I3552&gt;0,ROUND(I3552*'UCO e Filme'!$A$11,2),0)</f>
        <v>0</v>
      </c>
      <c r="O3552" s="22" t="n">
        <f aca="false">ROUND(L3552+M3552+N3552,2)</f>
        <v>239.38</v>
      </c>
      <c r="P3552" s="36"/>
      <c r="Q3552" s="36"/>
    </row>
    <row r="3553" customFormat="false" ht="11.25" hidden="false" customHeight="true" outlineLevel="0" collapsed="false">
      <c r="A3553" s="17" t="n">
        <v>40307891</v>
      </c>
      <c r="B3553" s="17" t="s">
        <v>3564</v>
      </c>
      <c r="C3553" s="23" t="n">
        <v>0.04</v>
      </c>
      <c r="D3553" s="23" t="s">
        <v>133</v>
      </c>
      <c r="E3553" s="19" t="n">
        <v>0.72</v>
      </c>
      <c r="F3553" s="21"/>
      <c r="G3553" s="21"/>
      <c r="H3553" s="21"/>
      <c r="I3553" s="21"/>
      <c r="J3553" s="21"/>
      <c r="K3553" s="22" t="n">
        <f aca="false">INDEX('Porte Honorário'!B:D,MATCH(TabJud!D3553,'Porte Honorário'!A:A,0),2)</f>
        <v>13</v>
      </c>
      <c r="L3553" s="22" t="n">
        <f aca="false">ROUND(C3553*K3553,2)</f>
        <v>0.52</v>
      </c>
      <c r="M3553" s="22" t="n">
        <f aca="false">IF(E3553&gt;0,ROUND(E3553*'UCO e Filme'!$A$5,2),0)</f>
        <v>10.76</v>
      </c>
      <c r="N3553" s="22" t="n">
        <f aca="false">IF(I3553&gt;0,ROUND(I3553*'UCO e Filme'!$A$11,2),0)</f>
        <v>0</v>
      </c>
      <c r="O3553" s="22" t="n">
        <f aca="false">ROUND(L3553+M3553+N3553,2)</f>
        <v>11.28</v>
      </c>
      <c r="P3553" s="36"/>
      <c r="Q3553" s="36"/>
    </row>
    <row r="3554" customFormat="false" ht="11.25" hidden="false" customHeight="true" outlineLevel="0" collapsed="false">
      <c r="A3554" s="17" t="n">
        <v>40307905</v>
      </c>
      <c r="B3554" s="17" t="s">
        <v>3565</v>
      </c>
      <c r="C3554" s="37" t="n">
        <v>0.1</v>
      </c>
      <c r="D3554" s="23" t="s">
        <v>133</v>
      </c>
      <c r="E3554" s="19" t="n">
        <v>64.8</v>
      </c>
      <c r="F3554" s="21"/>
      <c r="G3554" s="21"/>
      <c r="H3554" s="21"/>
      <c r="I3554" s="21"/>
      <c r="J3554" s="21"/>
      <c r="K3554" s="22" t="n">
        <f aca="false">INDEX('Porte Honorário'!B:D,MATCH(TabJud!D3554,'Porte Honorário'!A:A,0),2)</f>
        <v>13</v>
      </c>
      <c r="L3554" s="22" t="n">
        <f aca="false">ROUND(C3554*K3554,2)</f>
        <v>1.3</v>
      </c>
      <c r="M3554" s="22" t="n">
        <f aca="false">IF(E3554&gt;0,ROUND(E3554*'UCO e Filme'!$A$5,2),0)</f>
        <v>968.11</v>
      </c>
      <c r="N3554" s="22" t="n">
        <f aca="false">IF(I3554&gt;0,ROUND(I3554*'UCO e Filme'!$A$11,2),0)</f>
        <v>0</v>
      </c>
      <c r="O3554" s="22" t="n">
        <f aca="false">ROUND(L3554+M3554+N3554,2)</f>
        <v>969.41</v>
      </c>
      <c r="P3554" s="36"/>
      <c r="Q3554" s="36"/>
    </row>
    <row r="3555" customFormat="false" ht="11.25" hidden="false" customHeight="true" outlineLevel="0" collapsed="false">
      <c r="A3555" s="17" t="n">
        <v>40307913</v>
      </c>
      <c r="B3555" s="17" t="s">
        <v>3566</v>
      </c>
      <c r="C3555" s="23" t="n">
        <v>0.04</v>
      </c>
      <c r="D3555" s="23" t="s">
        <v>133</v>
      </c>
      <c r="E3555" s="19" t="n">
        <v>1.8</v>
      </c>
      <c r="F3555" s="21"/>
      <c r="G3555" s="21"/>
      <c r="H3555" s="21"/>
      <c r="I3555" s="21"/>
      <c r="J3555" s="21"/>
      <c r="K3555" s="22" t="n">
        <f aca="false">INDEX('Porte Honorário'!B:D,MATCH(TabJud!D3555,'Porte Honorário'!A:A,0),2)</f>
        <v>13</v>
      </c>
      <c r="L3555" s="22" t="n">
        <f aca="false">ROUND(C3555*K3555,2)</f>
        <v>0.52</v>
      </c>
      <c r="M3555" s="22" t="n">
        <f aca="false">IF(E3555&gt;0,ROUND(E3555*'UCO e Filme'!$A$5,2),0)</f>
        <v>26.89</v>
      </c>
      <c r="N3555" s="22" t="n">
        <f aca="false">IF(I3555&gt;0,ROUND(I3555*'UCO e Filme'!$A$11,2),0)</f>
        <v>0</v>
      </c>
      <c r="O3555" s="22" t="n">
        <f aca="false">ROUND(L3555+M3555+N3555,2)</f>
        <v>27.41</v>
      </c>
      <c r="P3555" s="36"/>
      <c r="Q3555" s="36"/>
    </row>
    <row r="3556" customFormat="false" ht="11.25" hidden="false" customHeight="true" outlineLevel="0" collapsed="false">
      <c r="A3556" s="17" t="n">
        <v>40307921</v>
      </c>
      <c r="B3556" s="17" t="s">
        <v>3567</v>
      </c>
      <c r="C3556" s="37" t="n">
        <v>0.1</v>
      </c>
      <c r="D3556" s="23" t="s">
        <v>133</v>
      </c>
      <c r="E3556" s="19" t="n">
        <v>6.017</v>
      </c>
      <c r="F3556" s="21"/>
      <c r="G3556" s="21"/>
      <c r="H3556" s="21"/>
      <c r="I3556" s="21"/>
      <c r="J3556" s="21"/>
      <c r="K3556" s="22" t="n">
        <f aca="false">INDEX('Porte Honorário'!B:D,MATCH(TabJud!D3556,'Porte Honorário'!A:A,0),2)</f>
        <v>13</v>
      </c>
      <c r="L3556" s="22" t="n">
        <f aca="false">ROUND(C3556*K3556,2)</f>
        <v>1.3</v>
      </c>
      <c r="M3556" s="22" t="n">
        <f aca="false">IF(E3556&gt;0,ROUND(E3556*'UCO e Filme'!$A$5,2),0)</f>
        <v>89.89</v>
      </c>
      <c r="N3556" s="22" t="n">
        <f aca="false">IF(I3556&gt;0,ROUND(I3556*'UCO e Filme'!$A$11,2),0)</f>
        <v>0</v>
      </c>
      <c r="O3556" s="22" t="n">
        <f aca="false">ROUND(L3556+M3556+N3556,2)</f>
        <v>91.19</v>
      </c>
      <c r="P3556" s="36"/>
      <c r="Q3556" s="36"/>
    </row>
    <row r="3557" customFormat="false" ht="11.25" hidden="false" customHeight="true" outlineLevel="0" collapsed="false">
      <c r="A3557" s="17" t="n">
        <v>40307930</v>
      </c>
      <c r="B3557" s="17" t="s">
        <v>3568</v>
      </c>
      <c r="C3557" s="23" t="n">
        <v>0.25</v>
      </c>
      <c r="D3557" s="23" t="s">
        <v>133</v>
      </c>
      <c r="E3557" s="19" t="n">
        <v>4.1</v>
      </c>
      <c r="F3557" s="21"/>
      <c r="G3557" s="21"/>
      <c r="H3557" s="21"/>
      <c r="I3557" s="21"/>
      <c r="J3557" s="21"/>
      <c r="K3557" s="22" t="n">
        <f aca="false">INDEX('Porte Honorário'!B:D,MATCH(TabJud!D3557,'Porte Honorário'!A:A,0),2)</f>
        <v>13</v>
      </c>
      <c r="L3557" s="22" t="n">
        <f aca="false">ROUND(C3557*K3557,2)</f>
        <v>3.25</v>
      </c>
      <c r="M3557" s="22" t="n">
        <f aca="false">IF(E3557&gt;0,ROUND(E3557*'UCO e Filme'!$A$5,2),0)</f>
        <v>61.25</v>
      </c>
      <c r="N3557" s="22" t="n">
        <f aca="false">IF(I3557&gt;0,ROUND(I3557*'UCO e Filme'!$A$11,2),0)</f>
        <v>0</v>
      </c>
      <c r="O3557" s="22" t="n">
        <f aca="false">ROUND(L3557+M3557+N3557,2)</f>
        <v>64.5</v>
      </c>
      <c r="P3557" s="36"/>
      <c r="Q3557" s="36"/>
    </row>
    <row r="3558" customFormat="false" ht="11.25" hidden="false" customHeight="true" outlineLevel="0" collapsed="false">
      <c r="A3558" s="17" t="n">
        <v>40307948</v>
      </c>
      <c r="B3558" s="17" t="s">
        <v>3569</v>
      </c>
      <c r="C3558" s="23" t="n">
        <v>0.04</v>
      </c>
      <c r="D3558" s="23" t="s">
        <v>133</v>
      </c>
      <c r="E3558" s="19" t="n">
        <v>8.532</v>
      </c>
      <c r="F3558" s="21"/>
      <c r="G3558" s="21"/>
      <c r="H3558" s="21"/>
      <c r="I3558" s="21"/>
      <c r="J3558" s="21"/>
      <c r="K3558" s="22" t="n">
        <f aca="false">INDEX('Porte Honorário'!B:D,MATCH(TabJud!D3558,'Porte Honorário'!A:A,0),2)</f>
        <v>13</v>
      </c>
      <c r="L3558" s="22" t="n">
        <f aca="false">ROUND(C3558*K3558,2)</f>
        <v>0.52</v>
      </c>
      <c r="M3558" s="22" t="n">
        <f aca="false">IF(E3558&gt;0,ROUND(E3558*'UCO e Filme'!$A$5,2),0)</f>
        <v>127.47</v>
      </c>
      <c r="N3558" s="22" t="n">
        <f aca="false">IF(I3558&gt;0,ROUND(I3558*'UCO e Filme'!$A$11,2),0)</f>
        <v>0</v>
      </c>
      <c r="O3558" s="22" t="n">
        <f aca="false">ROUND(L3558+M3558+N3558,2)</f>
        <v>127.99</v>
      </c>
      <c r="P3558" s="36"/>
      <c r="Q3558" s="36"/>
    </row>
    <row r="3559" customFormat="false" ht="11.25" hidden="false" customHeight="true" outlineLevel="0" collapsed="false">
      <c r="A3559" s="17" t="n">
        <v>40307956</v>
      </c>
      <c r="B3559" s="17" t="s">
        <v>3570</v>
      </c>
      <c r="C3559" s="23" t="n">
        <v>0.01</v>
      </c>
      <c r="D3559" s="23" t="s">
        <v>133</v>
      </c>
      <c r="E3559" s="19" t="n">
        <v>1.514</v>
      </c>
      <c r="F3559" s="21"/>
      <c r="G3559" s="21"/>
      <c r="H3559" s="21"/>
      <c r="I3559" s="21"/>
      <c r="J3559" s="21"/>
      <c r="K3559" s="22" t="n">
        <f aca="false">INDEX('Porte Honorário'!B:D,MATCH(TabJud!D3559,'Porte Honorário'!A:A,0),2)</f>
        <v>13</v>
      </c>
      <c r="L3559" s="22" t="n">
        <f aca="false">ROUND(C3559*K3559,2)</f>
        <v>0.13</v>
      </c>
      <c r="M3559" s="22" t="n">
        <f aca="false">IF(E3559&gt;0,ROUND(E3559*'UCO e Filme'!$A$5,2),0)</f>
        <v>22.62</v>
      </c>
      <c r="N3559" s="22" t="n">
        <f aca="false">IF(I3559&gt;0,ROUND(I3559*'UCO e Filme'!$A$11,2),0)</f>
        <v>0</v>
      </c>
      <c r="O3559" s="22" t="n">
        <f aca="false">ROUND(L3559+M3559+N3559,2)</f>
        <v>22.75</v>
      </c>
      <c r="P3559" s="36"/>
      <c r="Q3559" s="36"/>
    </row>
    <row r="3560" customFormat="false" ht="11.25" hidden="false" customHeight="true" outlineLevel="0" collapsed="false">
      <c r="A3560" s="17" t="n">
        <v>40307999</v>
      </c>
      <c r="B3560" s="17" t="s">
        <v>3571</v>
      </c>
      <c r="C3560" s="23" t="n">
        <v>0.01</v>
      </c>
      <c r="D3560" s="23" t="s">
        <v>133</v>
      </c>
      <c r="E3560" s="19" t="n">
        <v>2.826</v>
      </c>
      <c r="F3560" s="21"/>
      <c r="G3560" s="21"/>
      <c r="H3560" s="21"/>
      <c r="I3560" s="21"/>
      <c r="J3560" s="21"/>
      <c r="K3560" s="22" t="n">
        <f aca="false">INDEX('Porte Honorário'!B:D,MATCH(TabJud!D3560,'Porte Honorário'!A:A,0),2)</f>
        <v>13</v>
      </c>
      <c r="L3560" s="22" t="n">
        <f aca="false">ROUND(C3560*K3560,2)</f>
        <v>0.13</v>
      </c>
      <c r="M3560" s="22" t="n">
        <f aca="false">IF(E3560&gt;0,ROUND(E3560*'UCO e Filme'!$A$5,2),0)</f>
        <v>42.22</v>
      </c>
      <c r="N3560" s="22" t="n">
        <f aca="false">IF(I3560&gt;0,ROUND(I3560*'UCO e Filme'!$A$11,2),0)</f>
        <v>0</v>
      </c>
      <c r="O3560" s="22" t="n">
        <f aca="false">ROUND(L3560+M3560+N3560,2)</f>
        <v>42.35</v>
      </c>
      <c r="P3560" s="36"/>
      <c r="Q3560" s="36"/>
    </row>
    <row r="3561" customFormat="false" ht="11.25" hidden="false" customHeight="true" outlineLevel="0" collapsed="false">
      <c r="A3561" s="17" t="n">
        <v>40308014</v>
      </c>
      <c r="B3561" s="17" t="s">
        <v>3572</v>
      </c>
      <c r="C3561" s="23" t="n">
        <v>0.04</v>
      </c>
      <c r="D3561" s="23" t="s">
        <v>133</v>
      </c>
      <c r="E3561" s="19" t="n">
        <v>1.8</v>
      </c>
      <c r="F3561" s="21"/>
      <c r="G3561" s="21"/>
      <c r="H3561" s="21"/>
      <c r="I3561" s="21"/>
      <c r="J3561" s="21"/>
      <c r="K3561" s="22" t="n">
        <f aca="false">INDEX('Porte Honorário'!B:D,MATCH(TabJud!D3561,'Porte Honorário'!A:A,0),2)</f>
        <v>13</v>
      </c>
      <c r="L3561" s="22" t="n">
        <f aca="false">ROUND(C3561*K3561,2)</f>
        <v>0.52</v>
      </c>
      <c r="M3561" s="22" t="n">
        <f aca="false">IF(E3561&gt;0,ROUND(E3561*'UCO e Filme'!$A$5,2),0)</f>
        <v>26.89</v>
      </c>
      <c r="N3561" s="22" t="n">
        <f aca="false">IF(I3561&gt;0,ROUND(I3561*'UCO e Filme'!$A$11,2),0)</f>
        <v>0</v>
      </c>
      <c r="O3561" s="22" t="n">
        <f aca="false">ROUND(L3561+M3561+N3561,2)</f>
        <v>27.41</v>
      </c>
      <c r="P3561" s="36"/>
      <c r="Q3561" s="36"/>
    </row>
    <row r="3562" customFormat="false" ht="11.25" hidden="false" customHeight="true" outlineLevel="0" collapsed="false">
      <c r="A3562" s="17" t="n">
        <v>40308022</v>
      </c>
      <c r="B3562" s="17" t="s">
        <v>3573</v>
      </c>
      <c r="C3562" s="23" t="n">
        <v>0.1</v>
      </c>
      <c r="D3562" s="23" t="s">
        <v>133</v>
      </c>
      <c r="E3562" s="19" t="n">
        <v>3.267</v>
      </c>
      <c r="F3562" s="21"/>
      <c r="G3562" s="21"/>
      <c r="H3562" s="21"/>
      <c r="I3562" s="21"/>
      <c r="J3562" s="21"/>
      <c r="K3562" s="22" t="n">
        <f aca="false">INDEX('Porte Honorário'!B:D,MATCH(TabJud!D3562,'Porte Honorário'!A:A,0),2)</f>
        <v>13</v>
      </c>
      <c r="L3562" s="22" t="n">
        <f aca="false">ROUND(C3562*K3562,2)</f>
        <v>1.3</v>
      </c>
      <c r="M3562" s="22" t="n">
        <f aca="false">IF(E3562&gt;0,ROUND(E3562*'UCO e Filme'!$A$5,2),0)</f>
        <v>48.81</v>
      </c>
      <c r="N3562" s="22" t="n">
        <f aca="false">IF(I3562&gt;0,ROUND(I3562*'UCO e Filme'!$A$11,2),0)</f>
        <v>0</v>
      </c>
      <c r="O3562" s="22" t="n">
        <f aca="false">ROUND(L3562+M3562+N3562,2)</f>
        <v>50.11</v>
      </c>
      <c r="P3562" s="36"/>
      <c r="Q3562" s="36"/>
    </row>
    <row r="3563" customFormat="false" ht="11.25" hidden="false" customHeight="true" outlineLevel="0" collapsed="false">
      <c r="A3563" s="17" t="n">
        <v>40308030</v>
      </c>
      <c r="B3563" s="17" t="s">
        <v>3574</v>
      </c>
      <c r="C3563" s="23" t="n">
        <v>0.01</v>
      </c>
      <c r="D3563" s="23" t="s">
        <v>133</v>
      </c>
      <c r="E3563" s="19" t="n">
        <v>1.17</v>
      </c>
      <c r="F3563" s="21"/>
      <c r="G3563" s="21"/>
      <c r="H3563" s="21"/>
      <c r="I3563" s="21"/>
      <c r="J3563" s="21"/>
      <c r="K3563" s="22" t="n">
        <f aca="false">INDEX('Porte Honorário'!B:D,MATCH(TabJud!D3563,'Porte Honorário'!A:A,0),2)</f>
        <v>13</v>
      </c>
      <c r="L3563" s="22" t="n">
        <f aca="false">ROUND(C3563*K3563,2)</f>
        <v>0.13</v>
      </c>
      <c r="M3563" s="22" t="n">
        <f aca="false">IF(E3563&gt;0,ROUND(E3563*'UCO e Filme'!$A$5,2),0)</f>
        <v>17.48</v>
      </c>
      <c r="N3563" s="22" t="n">
        <f aca="false">IF(I3563&gt;0,ROUND(I3563*'UCO e Filme'!$A$11,2),0)</f>
        <v>0</v>
      </c>
      <c r="O3563" s="22" t="n">
        <f aca="false">ROUND(L3563+M3563+N3563,2)</f>
        <v>17.61</v>
      </c>
      <c r="P3563" s="36"/>
      <c r="Q3563" s="36"/>
    </row>
    <row r="3564" customFormat="false" ht="11.25" hidden="false" customHeight="true" outlineLevel="0" collapsed="false">
      <c r="A3564" s="17" t="n">
        <v>40308049</v>
      </c>
      <c r="B3564" s="17" t="s">
        <v>3575</v>
      </c>
      <c r="C3564" s="23" t="n">
        <v>0.04</v>
      </c>
      <c r="D3564" s="23" t="s">
        <v>133</v>
      </c>
      <c r="E3564" s="19" t="n">
        <v>0.72</v>
      </c>
      <c r="F3564" s="21"/>
      <c r="G3564" s="21"/>
      <c r="H3564" s="21"/>
      <c r="I3564" s="21"/>
      <c r="J3564" s="21"/>
      <c r="K3564" s="22" t="n">
        <f aca="false">INDEX('Porte Honorário'!B:D,MATCH(TabJud!D3564,'Porte Honorário'!A:A,0),2)</f>
        <v>13</v>
      </c>
      <c r="L3564" s="22" t="n">
        <f aca="false">ROUND(C3564*K3564,2)</f>
        <v>0.52</v>
      </c>
      <c r="M3564" s="22" t="n">
        <f aca="false">IF(E3564&gt;0,ROUND(E3564*'UCO e Filme'!$A$5,2),0)</f>
        <v>10.76</v>
      </c>
      <c r="N3564" s="22" t="n">
        <f aca="false">IF(I3564&gt;0,ROUND(I3564*'UCO e Filme'!$A$11,2),0)</f>
        <v>0</v>
      </c>
      <c r="O3564" s="22" t="n">
        <f aca="false">ROUND(L3564+M3564+N3564,2)</f>
        <v>11.28</v>
      </c>
      <c r="P3564" s="36"/>
      <c r="Q3564" s="36"/>
    </row>
    <row r="3565" customFormat="false" ht="11.25" hidden="false" customHeight="true" outlineLevel="0" collapsed="false">
      <c r="A3565" s="17" t="n">
        <v>40308081</v>
      </c>
      <c r="B3565" s="17" t="s">
        <v>3576</v>
      </c>
      <c r="C3565" s="23" t="n">
        <v>0.04</v>
      </c>
      <c r="D3565" s="23" t="s">
        <v>133</v>
      </c>
      <c r="E3565" s="19" t="n">
        <v>2.187</v>
      </c>
      <c r="F3565" s="21"/>
      <c r="G3565" s="21"/>
      <c r="H3565" s="21"/>
      <c r="I3565" s="21"/>
      <c r="J3565" s="21"/>
      <c r="K3565" s="22" t="n">
        <f aca="false">INDEX('Porte Honorário'!B:D,MATCH(TabJud!D3565,'Porte Honorário'!A:A,0),2)</f>
        <v>13</v>
      </c>
      <c r="L3565" s="22" t="n">
        <f aca="false">ROUND(C3565*K3565,2)</f>
        <v>0.52</v>
      </c>
      <c r="M3565" s="22" t="n">
        <f aca="false">IF(E3565&gt;0,ROUND(E3565*'UCO e Filme'!$A$5,2),0)</f>
        <v>32.67</v>
      </c>
      <c r="N3565" s="22" t="n">
        <f aca="false">IF(I3565&gt;0,ROUND(I3565*'UCO e Filme'!$A$11,2),0)</f>
        <v>0</v>
      </c>
      <c r="O3565" s="22" t="n">
        <f aca="false">ROUND(L3565+M3565+N3565,2)</f>
        <v>33.19</v>
      </c>
      <c r="P3565" s="36"/>
      <c r="Q3565" s="36"/>
    </row>
    <row r="3566" customFormat="false" ht="11.25" hidden="false" customHeight="true" outlineLevel="0" collapsed="false">
      <c r="A3566" s="17" t="n">
        <v>40308090</v>
      </c>
      <c r="B3566" s="17" t="s">
        <v>3577</v>
      </c>
      <c r="C3566" s="23" t="n">
        <v>0.04</v>
      </c>
      <c r="D3566" s="23" t="s">
        <v>133</v>
      </c>
      <c r="E3566" s="19" t="n">
        <v>3.267</v>
      </c>
      <c r="F3566" s="21"/>
      <c r="G3566" s="21"/>
      <c r="H3566" s="21"/>
      <c r="I3566" s="21"/>
      <c r="J3566" s="21"/>
      <c r="K3566" s="22" t="n">
        <f aca="false">INDEX('Porte Honorário'!B:D,MATCH(TabJud!D3566,'Porte Honorário'!A:A,0),2)</f>
        <v>13</v>
      </c>
      <c r="L3566" s="22" t="n">
        <f aca="false">ROUND(C3566*K3566,2)</f>
        <v>0.52</v>
      </c>
      <c r="M3566" s="22" t="n">
        <f aca="false">IF(E3566&gt;0,ROUND(E3566*'UCO e Filme'!$A$5,2),0)</f>
        <v>48.81</v>
      </c>
      <c r="N3566" s="22" t="n">
        <f aca="false">IF(I3566&gt;0,ROUND(I3566*'UCO e Filme'!$A$11,2),0)</f>
        <v>0</v>
      </c>
      <c r="O3566" s="22" t="n">
        <f aca="false">ROUND(L3566+M3566+N3566,2)</f>
        <v>49.33</v>
      </c>
      <c r="P3566" s="36"/>
      <c r="Q3566" s="36"/>
    </row>
    <row r="3567" customFormat="false" ht="11.25" hidden="false" customHeight="true" outlineLevel="0" collapsed="false">
      <c r="A3567" s="17" t="n">
        <v>40308120</v>
      </c>
      <c r="B3567" s="17" t="s">
        <v>3578</v>
      </c>
      <c r="C3567" s="23" t="n">
        <v>0.04</v>
      </c>
      <c r="D3567" s="23" t="s">
        <v>133</v>
      </c>
      <c r="E3567" s="19" t="n">
        <v>1.8</v>
      </c>
      <c r="F3567" s="21"/>
      <c r="G3567" s="21"/>
      <c r="H3567" s="21"/>
      <c r="I3567" s="21"/>
      <c r="J3567" s="21"/>
      <c r="K3567" s="22" t="n">
        <f aca="false">INDEX('Porte Honorário'!B:D,MATCH(TabJud!D3567,'Porte Honorário'!A:A,0),2)</f>
        <v>13</v>
      </c>
      <c r="L3567" s="22" t="n">
        <f aca="false">ROUND(C3567*K3567,2)</f>
        <v>0.52</v>
      </c>
      <c r="M3567" s="22" t="n">
        <f aca="false">IF(E3567&gt;0,ROUND(E3567*'UCO e Filme'!$A$5,2),0)</f>
        <v>26.89</v>
      </c>
      <c r="N3567" s="22" t="n">
        <f aca="false">IF(I3567&gt;0,ROUND(I3567*'UCO e Filme'!$A$11,2),0)</f>
        <v>0</v>
      </c>
      <c r="O3567" s="22" t="n">
        <f aca="false">ROUND(L3567+M3567+N3567,2)</f>
        <v>27.41</v>
      </c>
      <c r="P3567" s="36"/>
      <c r="Q3567" s="36"/>
    </row>
    <row r="3568" customFormat="false" ht="11.25" hidden="false" customHeight="true" outlineLevel="0" collapsed="false">
      <c r="A3568" s="17" t="n">
        <v>40308138</v>
      </c>
      <c r="B3568" s="17" t="s">
        <v>3579</v>
      </c>
      <c r="C3568" s="23" t="n">
        <v>0.04</v>
      </c>
      <c r="D3568" s="23" t="s">
        <v>133</v>
      </c>
      <c r="E3568" s="19" t="n">
        <v>2.187</v>
      </c>
      <c r="F3568" s="21"/>
      <c r="G3568" s="21"/>
      <c r="H3568" s="21"/>
      <c r="I3568" s="21"/>
      <c r="J3568" s="21"/>
      <c r="K3568" s="22" t="n">
        <f aca="false">INDEX('Porte Honorário'!B:D,MATCH(TabJud!D3568,'Porte Honorário'!A:A,0),2)</f>
        <v>13</v>
      </c>
      <c r="L3568" s="22" t="n">
        <f aca="false">ROUND(C3568*K3568,2)</f>
        <v>0.52</v>
      </c>
      <c r="M3568" s="22" t="n">
        <f aca="false">IF(E3568&gt;0,ROUND(E3568*'UCO e Filme'!$A$5,2),0)</f>
        <v>32.67</v>
      </c>
      <c r="N3568" s="22" t="n">
        <f aca="false">IF(I3568&gt;0,ROUND(I3568*'UCO e Filme'!$A$11,2),0)</f>
        <v>0</v>
      </c>
      <c r="O3568" s="22" t="n">
        <f aca="false">ROUND(L3568+M3568+N3568,2)</f>
        <v>33.19</v>
      </c>
      <c r="P3568" s="36"/>
      <c r="Q3568" s="36"/>
    </row>
    <row r="3569" customFormat="false" ht="11.25" hidden="false" customHeight="true" outlineLevel="0" collapsed="false">
      <c r="A3569" s="17" t="n">
        <v>40308154</v>
      </c>
      <c r="B3569" s="17" t="s">
        <v>3580</v>
      </c>
      <c r="C3569" s="23" t="n">
        <v>0.04</v>
      </c>
      <c r="D3569" s="23" t="s">
        <v>133</v>
      </c>
      <c r="E3569" s="19" t="n">
        <v>2.187</v>
      </c>
      <c r="F3569" s="21"/>
      <c r="G3569" s="21"/>
      <c r="H3569" s="21"/>
      <c r="I3569" s="21"/>
      <c r="J3569" s="21"/>
      <c r="K3569" s="22" t="n">
        <f aca="false">INDEX('Porte Honorário'!B:D,MATCH(TabJud!D3569,'Porte Honorário'!A:A,0),2)</f>
        <v>13</v>
      </c>
      <c r="L3569" s="22" t="n">
        <f aca="false">ROUND(C3569*K3569,2)</f>
        <v>0.52</v>
      </c>
      <c r="M3569" s="22" t="n">
        <f aca="false">IF(E3569&gt;0,ROUND(E3569*'UCO e Filme'!$A$5,2),0)</f>
        <v>32.67</v>
      </c>
      <c r="N3569" s="22" t="n">
        <f aca="false">IF(I3569&gt;0,ROUND(I3569*'UCO e Filme'!$A$11,2),0)</f>
        <v>0</v>
      </c>
      <c r="O3569" s="22" t="n">
        <f aca="false">ROUND(L3569+M3569+N3569,2)</f>
        <v>33.19</v>
      </c>
      <c r="P3569" s="36"/>
      <c r="Q3569" s="36"/>
    </row>
    <row r="3570" customFormat="false" ht="11.25" hidden="false" customHeight="true" outlineLevel="0" collapsed="false">
      <c r="A3570" s="17" t="n">
        <v>40308162</v>
      </c>
      <c r="B3570" s="17" t="s">
        <v>3581</v>
      </c>
      <c r="C3570" s="37" t="n">
        <v>0.1</v>
      </c>
      <c r="D3570" s="23" t="s">
        <v>133</v>
      </c>
      <c r="E3570" s="19" t="n">
        <v>4.797</v>
      </c>
      <c r="F3570" s="21"/>
      <c r="G3570" s="21"/>
      <c r="H3570" s="21"/>
      <c r="I3570" s="21"/>
      <c r="J3570" s="21"/>
      <c r="K3570" s="22" t="n">
        <f aca="false">INDEX('Porte Honorário'!B:D,MATCH(TabJud!D3570,'Porte Honorário'!A:A,0),2)</f>
        <v>13</v>
      </c>
      <c r="L3570" s="22" t="n">
        <f aca="false">ROUND(C3570*K3570,2)</f>
        <v>1.3</v>
      </c>
      <c r="M3570" s="22" t="n">
        <f aca="false">IF(E3570&gt;0,ROUND(E3570*'UCO e Filme'!$A$5,2),0)</f>
        <v>71.67</v>
      </c>
      <c r="N3570" s="22" t="n">
        <f aca="false">IF(I3570&gt;0,ROUND(I3570*'UCO e Filme'!$A$11,2),0)</f>
        <v>0</v>
      </c>
      <c r="O3570" s="22" t="n">
        <f aca="false">ROUND(L3570+M3570+N3570,2)</f>
        <v>72.97</v>
      </c>
      <c r="P3570" s="36"/>
      <c r="Q3570" s="36"/>
    </row>
    <row r="3571" customFormat="false" ht="11.25" hidden="false" customHeight="true" outlineLevel="0" collapsed="false">
      <c r="A3571" s="17" t="n">
        <v>40308170</v>
      </c>
      <c r="B3571" s="17" t="s">
        <v>3582</v>
      </c>
      <c r="C3571" s="37" t="n">
        <v>0.1</v>
      </c>
      <c r="D3571" s="23" t="s">
        <v>133</v>
      </c>
      <c r="E3571" s="19" t="n">
        <v>5.094</v>
      </c>
      <c r="F3571" s="21"/>
      <c r="G3571" s="21"/>
      <c r="H3571" s="21"/>
      <c r="I3571" s="21"/>
      <c r="J3571" s="21"/>
      <c r="K3571" s="22" t="n">
        <f aca="false">INDEX('Porte Honorário'!B:D,MATCH(TabJud!D3571,'Porte Honorário'!A:A,0),2)</f>
        <v>13</v>
      </c>
      <c r="L3571" s="22" t="n">
        <f aca="false">ROUND(C3571*K3571,2)</f>
        <v>1.3</v>
      </c>
      <c r="M3571" s="22" t="n">
        <f aca="false">IF(E3571&gt;0,ROUND(E3571*'UCO e Filme'!$A$5,2),0)</f>
        <v>76.1</v>
      </c>
      <c r="N3571" s="22" t="n">
        <f aca="false">IF(I3571&gt;0,ROUND(I3571*'UCO e Filme'!$A$11,2),0)</f>
        <v>0</v>
      </c>
      <c r="O3571" s="22" t="n">
        <f aca="false">ROUND(L3571+M3571+N3571,2)</f>
        <v>77.4</v>
      </c>
      <c r="P3571" s="36"/>
      <c r="Q3571" s="36"/>
    </row>
    <row r="3572" customFormat="false" ht="11.25" hidden="false" customHeight="true" outlineLevel="0" collapsed="false">
      <c r="A3572" s="17" t="n">
        <v>40308197</v>
      </c>
      <c r="B3572" s="17" t="s">
        <v>3583</v>
      </c>
      <c r="C3572" s="23" t="n">
        <v>0.1</v>
      </c>
      <c r="D3572" s="23" t="s">
        <v>133</v>
      </c>
      <c r="E3572" s="19" t="n">
        <v>4.05</v>
      </c>
      <c r="F3572" s="21"/>
      <c r="G3572" s="21"/>
      <c r="H3572" s="21"/>
      <c r="I3572" s="21"/>
      <c r="J3572" s="21"/>
      <c r="K3572" s="22" t="n">
        <f aca="false">INDEX('Porte Honorário'!B:D,MATCH(TabJud!D3572,'Porte Honorário'!A:A,0),2)</f>
        <v>13</v>
      </c>
      <c r="L3572" s="22" t="n">
        <f aca="false">ROUND(C3572*K3572,2)</f>
        <v>1.3</v>
      </c>
      <c r="M3572" s="22" t="n">
        <f aca="false">IF(E3572&gt;0,ROUND(E3572*'UCO e Filme'!$A$5,2),0)</f>
        <v>60.51</v>
      </c>
      <c r="N3572" s="22" t="n">
        <f aca="false">IF(I3572&gt;0,ROUND(I3572*'UCO e Filme'!$A$11,2),0)</f>
        <v>0</v>
      </c>
      <c r="O3572" s="22" t="n">
        <f aca="false">ROUND(L3572+M3572+N3572,2)</f>
        <v>61.81</v>
      </c>
      <c r="P3572" s="36"/>
      <c r="Q3572" s="36"/>
    </row>
    <row r="3573" customFormat="false" ht="11.25" hidden="false" customHeight="true" outlineLevel="0" collapsed="false">
      <c r="A3573" s="17" t="n">
        <v>40308200</v>
      </c>
      <c r="B3573" s="17" t="s">
        <v>3584</v>
      </c>
      <c r="C3573" s="23" t="n">
        <v>0.04</v>
      </c>
      <c r="D3573" s="23" t="s">
        <v>133</v>
      </c>
      <c r="E3573" s="19" t="n">
        <v>0.72</v>
      </c>
      <c r="F3573" s="21"/>
      <c r="G3573" s="21"/>
      <c r="H3573" s="21"/>
      <c r="I3573" s="21"/>
      <c r="J3573" s="21"/>
      <c r="K3573" s="22" t="n">
        <f aca="false">INDEX('Porte Honorário'!B:D,MATCH(TabJud!D3573,'Porte Honorário'!A:A,0),2)</f>
        <v>13</v>
      </c>
      <c r="L3573" s="22" t="n">
        <f aca="false">ROUND(C3573*K3573,2)</f>
        <v>0.52</v>
      </c>
      <c r="M3573" s="22" t="n">
        <f aca="false">IF(E3573&gt;0,ROUND(E3573*'UCO e Filme'!$A$5,2),0)</f>
        <v>10.76</v>
      </c>
      <c r="N3573" s="22" t="n">
        <f aca="false">IF(I3573&gt;0,ROUND(I3573*'UCO e Filme'!$A$11,2),0)</f>
        <v>0</v>
      </c>
      <c r="O3573" s="22" t="n">
        <f aca="false">ROUND(L3573+M3573+N3573,2)</f>
        <v>11.28</v>
      </c>
      <c r="P3573" s="36"/>
      <c r="Q3573" s="36"/>
    </row>
    <row r="3574" customFormat="false" ht="11.25" hidden="false" customHeight="true" outlineLevel="0" collapsed="false">
      <c r="A3574" s="17" t="n">
        <v>40308219</v>
      </c>
      <c r="B3574" s="17" t="s">
        <v>3585</v>
      </c>
      <c r="C3574" s="37" t="n">
        <v>0.5</v>
      </c>
      <c r="D3574" s="23" t="s">
        <v>133</v>
      </c>
      <c r="E3574" s="19" t="n">
        <v>31.23</v>
      </c>
      <c r="F3574" s="21"/>
      <c r="G3574" s="21"/>
      <c r="H3574" s="21"/>
      <c r="I3574" s="21"/>
      <c r="J3574" s="21"/>
      <c r="K3574" s="22" t="n">
        <f aca="false">INDEX('Porte Honorário'!B:D,MATCH(TabJud!D3574,'Porte Honorário'!A:A,0),2)</f>
        <v>13</v>
      </c>
      <c r="L3574" s="22" t="n">
        <f aca="false">ROUND(C3574*K3574,2)</f>
        <v>6.5</v>
      </c>
      <c r="M3574" s="22" t="n">
        <f aca="false">IF(E3574&gt;0,ROUND(E3574*'UCO e Filme'!$A$5,2),0)</f>
        <v>466.58</v>
      </c>
      <c r="N3574" s="22" t="n">
        <f aca="false">IF(I3574&gt;0,ROUND(I3574*'UCO e Filme'!$A$11,2),0)</f>
        <v>0</v>
      </c>
      <c r="O3574" s="22" t="n">
        <f aca="false">ROUND(L3574+M3574+N3574,2)</f>
        <v>473.08</v>
      </c>
      <c r="P3574" s="36"/>
      <c r="Q3574" s="36"/>
    </row>
    <row r="3575" customFormat="false" ht="11.25" hidden="false" customHeight="true" outlineLevel="0" collapsed="false">
      <c r="A3575" s="17" t="n">
        <v>40308235</v>
      </c>
      <c r="B3575" s="17" t="s">
        <v>3586</v>
      </c>
      <c r="C3575" s="37" t="n">
        <v>0.5</v>
      </c>
      <c r="D3575" s="23" t="s">
        <v>133</v>
      </c>
      <c r="E3575" s="19" t="n">
        <v>15.435</v>
      </c>
      <c r="F3575" s="21"/>
      <c r="G3575" s="21"/>
      <c r="H3575" s="21"/>
      <c r="I3575" s="21"/>
      <c r="J3575" s="21"/>
      <c r="K3575" s="22" t="n">
        <f aca="false">INDEX('Porte Honorário'!B:D,MATCH(TabJud!D3575,'Porte Honorário'!A:A,0),2)</f>
        <v>13</v>
      </c>
      <c r="L3575" s="22" t="n">
        <f aca="false">ROUND(C3575*K3575,2)</f>
        <v>6.5</v>
      </c>
      <c r="M3575" s="22" t="n">
        <f aca="false">IF(E3575&gt;0,ROUND(E3575*'UCO e Filme'!$A$5,2),0)</f>
        <v>230.6</v>
      </c>
      <c r="N3575" s="22" t="n">
        <f aca="false">IF(I3575&gt;0,ROUND(I3575*'UCO e Filme'!$A$11,2),0)</f>
        <v>0</v>
      </c>
      <c r="O3575" s="22" t="n">
        <f aca="false">ROUND(L3575+M3575+N3575,2)</f>
        <v>237.1</v>
      </c>
      <c r="P3575" s="36"/>
      <c r="Q3575" s="36"/>
    </row>
    <row r="3576" customFormat="false" ht="11.25" hidden="false" customHeight="true" outlineLevel="0" collapsed="false">
      <c r="A3576" s="17" t="n">
        <v>40308243</v>
      </c>
      <c r="B3576" s="17" t="s">
        <v>3587</v>
      </c>
      <c r="C3576" s="23" t="n">
        <v>0.25</v>
      </c>
      <c r="D3576" s="23" t="s">
        <v>133</v>
      </c>
      <c r="E3576" s="19" t="n">
        <v>5.58</v>
      </c>
      <c r="F3576" s="21"/>
      <c r="G3576" s="21"/>
      <c r="H3576" s="21"/>
      <c r="I3576" s="21"/>
      <c r="J3576" s="21"/>
      <c r="K3576" s="22" t="n">
        <f aca="false">INDEX('Porte Honorário'!B:D,MATCH(TabJud!D3576,'Porte Honorário'!A:A,0),2)</f>
        <v>13</v>
      </c>
      <c r="L3576" s="22" t="n">
        <f aca="false">ROUND(C3576*K3576,2)</f>
        <v>3.25</v>
      </c>
      <c r="M3576" s="22" t="n">
        <f aca="false">IF(E3576&gt;0,ROUND(E3576*'UCO e Filme'!$A$5,2),0)</f>
        <v>83.37</v>
      </c>
      <c r="N3576" s="22" t="n">
        <f aca="false">IF(I3576&gt;0,ROUND(I3576*'UCO e Filme'!$A$11,2),0)</f>
        <v>0</v>
      </c>
      <c r="O3576" s="22" t="n">
        <f aca="false">ROUND(L3576+M3576+N3576,2)</f>
        <v>86.62</v>
      </c>
      <c r="P3576" s="36"/>
      <c r="Q3576" s="36"/>
    </row>
    <row r="3577" customFormat="false" ht="11.25" hidden="false" customHeight="true" outlineLevel="0" collapsed="false">
      <c r="A3577" s="17" t="n">
        <v>40308251</v>
      </c>
      <c r="B3577" s="17" t="s">
        <v>3588</v>
      </c>
      <c r="C3577" s="23" t="n">
        <v>0.25</v>
      </c>
      <c r="D3577" s="23" t="s">
        <v>133</v>
      </c>
      <c r="E3577" s="19" t="n">
        <v>5.58</v>
      </c>
      <c r="F3577" s="21"/>
      <c r="G3577" s="21"/>
      <c r="H3577" s="21"/>
      <c r="I3577" s="21"/>
      <c r="J3577" s="21"/>
      <c r="K3577" s="22" t="n">
        <f aca="false">INDEX('Porte Honorário'!B:D,MATCH(TabJud!D3577,'Porte Honorário'!A:A,0),2)</f>
        <v>13</v>
      </c>
      <c r="L3577" s="22" t="n">
        <f aca="false">ROUND(C3577*K3577,2)</f>
        <v>3.25</v>
      </c>
      <c r="M3577" s="22" t="n">
        <f aca="false">IF(E3577&gt;0,ROUND(E3577*'UCO e Filme'!$A$5,2),0)</f>
        <v>83.37</v>
      </c>
      <c r="N3577" s="22" t="n">
        <f aca="false">IF(I3577&gt;0,ROUND(I3577*'UCO e Filme'!$A$11,2),0)</f>
        <v>0</v>
      </c>
      <c r="O3577" s="22" t="n">
        <f aca="false">ROUND(L3577+M3577+N3577,2)</f>
        <v>86.62</v>
      </c>
      <c r="P3577" s="36"/>
      <c r="Q3577" s="36"/>
    </row>
    <row r="3578" customFormat="false" ht="11.25" hidden="false" customHeight="true" outlineLevel="0" collapsed="false">
      <c r="A3578" s="17" t="n">
        <v>40308278</v>
      </c>
      <c r="B3578" s="17" t="s">
        <v>3589</v>
      </c>
      <c r="C3578" s="23" t="n">
        <v>0.01</v>
      </c>
      <c r="D3578" s="23" t="s">
        <v>133</v>
      </c>
      <c r="E3578" s="19" t="n">
        <v>3.189</v>
      </c>
      <c r="F3578" s="21"/>
      <c r="G3578" s="21"/>
      <c r="H3578" s="21"/>
      <c r="I3578" s="21"/>
      <c r="J3578" s="21"/>
      <c r="K3578" s="22" t="n">
        <f aca="false">INDEX('Porte Honorário'!B:D,MATCH(TabJud!D3578,'Porte Honorário'!A:A,0),2)</f>
        <v>13</v>
      </c>
      <c r="L3578" s="22" t="n">
        <f aca="false">ROUND(C3578*K3578,2)</f>
        <v>0.13</v>
      </c>
      <c r="M3578" s="22" t="n">
        <f aca="false">IF(E3578&gt;0,ROUND(E3578*'UCO e Filme'!$A$5,2),0)</f>
        <v>47.64</v>
      </c>
      <c r="N3578" s="22" t="n">
        <f aca="false">IF(I3578&gt;0,ROUND(I3578*'UCO e Filme'!$A$11,2),0)</f>
        <v>0</v>
      </c>
      <c r="O3578" s="22" t="n">
        <f aca="false">ROUND(L3578+M3578+N3578,2)</f>
        <v>47.77</v>
      </c>
      <c r="P3578" s="36"/>
      <c r="Q3578" s="36"/>
    </row>
    <row r="3579" customFormat="false" ht="11.25" hidden="false" customHeight="true" outlineLevel="0" collapsed="false">
      <c r="A3579" s="17" t="n">
        <v>40308286</v>
      </c>
      <c r="B3579" s="17" t="s">
        <v>3590</v>
      </c>
      <c r="C3579" s="23" t="n">
        <v>0.01</v>
      </c>
      <c r="D3579" s="23" t="s">
        <v>133</v>
      </c>
      <c r="E3579" s="19" t="n">
        <v>1.8</v>
      </c>
      <c r="F3579" s="21"/>
      <c r="G3579" s="21"/>
      <c r="H3579" s="21"/>
      <c r="I3579" s="21"/>
      <c r="J3579" s="21"/>
      <c r="K3579" s="22" t="n">
        <f aca="false">INDEX('Porte Honorário'!B:D,MATCH(TabJud!D3579,'Porte Honorário'!A:A,0),2)</f>
        <v>13</v>
      </c>
      <c r="L3579" s="22" t="n">
        <f aca="false">ROUND(C3579*K3579,2)</f>
        <v>0.13</v>
      </c>
      <c r="M3579" s="22" t="n">
        <f aca="false">IF(E3579&gt;0,ROUND(E3579*'UCO e Filme'!$A$5,2),0)</f>
        <v>26.89</v>
      </c>
      <c r="N3579" s="22" t="n">
        <f aca="false">IF(I3579&gt;0,ROUND(I3579*'UCO e Filme'!$A$11,2),0)</f>
        <v>0</v>
      </c>
      <c r="O3579" s="22" t="n">
        <f aca="false">ROUND(L3579+M3579+N3579,2)</f>
        <v>27.02</v>
      </c>
      <c r="P3579" s="36"/>
      <c r="Q3579" s="36"/>
    </row>
    <row r="3580" customFormat="false" ht="11.25" hidden="false" customHeight="true" outlineLevel="0" collapsed="false">
      <c r="A3580" s="17" t="n">
        <v>40308294</v>
      </c>
      <c r="B3580" s="17" t="s">
        <v>3591</v>
      </c>
      <c r="C3580" s="23" t="n">
        <v>0.01</v>
      </c>
      <c r="D3580" s="23" t="s">
        <v>133</v>
      </c>
      <c r="E3580" s="19" t="n">
        <v>2.624</v>
      </c>
      <c r="F3580" s="21"/>
      <c r="G3580" s="21"/>
      <c r="H3580" s="21"/>
      <c r="I3580" s="21"/>
      <c r="J3580" s="21"/>
      <c r="K3580" s="22" t="n">
        <f aca="false">INDEX('Porte Honorário'!B:D,MATCH(TabJud!D3580,'Porte Honorário'!A:A,0),2)</f>
        <v>13</v>
      </c>
      <c r="L3580" s="22" t="n">
        <f aca="false">ROUND(C3580*K3580,2)</f>
        <v>0.13</v>
      </c>
      <c r="M3580" s="22" t="n">
        <f aca="false">IF(E3580&gt;0,ROUND(E3580*'UCO e Filme'!$A$5,2),0)</f>
        <v>39.2</v>
      </c>
      <c r="N3580" s="22" t="n">
        <f aca="false">IF(I3580&gt;0,ROUND(I3580*'UCO e Filme'!$A$11,2),0)</f>
        <v>0</v>
      </c>
      <c r="O3580" s="22" t="n">
        <f aca="false">ROUND(L3580+M3580+N3580,2)</f>
        <v>39.33</v>
      </c>
      <c r="P3580" s="36"/>
      <c r="Q3580" s="36"/>
    </row>
    <row r="3581" customFormat="false" ht="11.25" hidden="false" customHeight="true" outlineLevel="0" collapsed="false">
      <c r="A3581" s="17" t="n">
        <v>40308308</v>
      </c>
      <c r="B3581" s="17" t="s">
        <v>3592</v>
      </c>
      <c r="C3581" s="23" t="n">
        <v>0.04</v>
      </c>
      <c r="D3581" s="23" t="s">
        <v>133</v>
      </c>
      <c r="E3581" s="19" t="n">
        <v>1.8</v>
      </c>
      <c r="F3581" s="21"/>
      <c r="G3581" s="21"/>
      <c r="H3581" s="21"/>
      <c r="I3581" s="21"/>
      <c r="J3581" s="21"/>
      <c r="K3581" s="22" t="n">
        <f aca="false">INDEX('Porte Honorário'!B:D,MATCH(TabJud!D3581,'Porte Honorário'!A:A,0),2)</f>
        <v>13</v>
      </c>
      <c r="L3581" s="22" t="n">
        <f aca="false">ROUND(C3581*K3581,2)</f>
        <v>0.52</v>
      </c>
      <c r="M3581" s="22" t="n">
        <f aca="false">IF(E3581&gt;0,ROUND(E3581*'UCO e Filme'!$A$5,2),0)</f>
        <v>26.89</v>
      </c>
      <c r="N3581" s="22" t="n">
        <f aca="false">IF(I3581&gt;0,ROUND(I3581*'UCO e Filme'!$A$11,2),0)</f>
        <v>0</v>
      </c>
      <c r="O3581" s="22" t="n">
        <f aca="false">ROUND(L3581+M3581+N3581,2)</f>
        <v>27.41</v>
      </c>
      <c r="P3581" s="36"/>
      <c r="Q3581" s="36"/>
    </row>
    <row r="3582" customFormat="false" ht="11.25" hidden="false" customHeight="true" outlineLevel="0" collapsed="false">
      <c r="A3582" s="17" t="n">
        <v>40308316</v>
      </c>
      <c r="B3582" s="17" t="s">
        <v>3593</v>
      </c>
      <c r="C3582" s="23" t="n">
        <v>0.04</v>
      </c>
      <c r="D3582" s="23" t="s">
        <v>133</v>
      </c>
      <c r="E3582" s="19" t="n">
        <v>2.484</v>
      </c>
      <c r="F3582" s="21"/>
      <c r="G3582" s="21"/>
      <c r="H3582" s="21"/>
      <c r="I3582" s="21"/>
      <c r="J3582" s="21"/>
      <c r="K3582" s="22" t="n">
        <f aca="false">INDEX('Porte Honorário'!B:D,MATCH(TabJud!D3582,'Porte Honorário'!A:A,0),2)</f>
        <v>13</v>
      </c>
      <c r="L3582" s="22" t="n">
        <f aca="false">ROUND(C3582*K3582,2)</f>
        <v>0.52</v>
      </c>
      <c r="M3582" s="22" t="n">
        <f aca="false">IF(E3582&gt;0,ROUND(E3582*'UCO e Filme'!$A$5,2),0)</f>
        <v>37.11</v>
      </c>
      <c r="N3582" s="22" t="n">
        <f aca="false">IF(I3582&gt;0,ROUND(I3582*'UCO e Filme'!$A$11,2),0)</f>
        <v>0</v>
      </c>
      <c r="O3582" s="22" t="n">
        <f aca="false">ROUND(L3582+M3582+N3582,2)</f>
        <v>37.63</v>
      </c>
      <c r="P3582" s="36"/>
      <c r="Q3582" s="36"/>
    </row>
    <row r="3583" customFormat="false" ht="11.25" hidden="false" customHeight="true" outlineLevel="0" collapsed="false">
      <c r="A3583" s="17" t="n">
        <v>40308324</v>
      </c>
      <c r="B3583" s="17" t="s">
        <v>3594</v>
      </c>
      <c r="C3583" s="23" t="n">
        <v>0.04</v>
      </c>
      <c r="D3583" s="23" t="s">
        <v>133</v>
      </c>
      <c r="E3583" s="19" t="n">
        <v>1.8</v>
      </c>
      <c r="F3583" s="21"/>
      <c r="G3583" s="21"/>
      <c r="H3583" s="21"/>
      <c r="I3583" s="21"/>
      <c r="J3583" s="21"/>
      <c r="K3583" s="22" t="n">
        <f aca="false">INDEX('Porte Honorário'!B:D,MATCH(TabJud!D3583,'Porte Honorário'!A:A,0),2)</f>
        <v>13</v>
      </c>
      <c r="L3583" s="22" t="n">
        <f aca="false">ROUND(C3583*K3583,2)</f>
        <v>0.52</v>
      </c>
      <c r="M3583" s="22" t="n">
        <f aca="false">IF(E3583&gt;0,ROUND(E3583*'UCO e Filme'!$A$5,2),0)</f>
        <v>26.89</v>
      </c>
      <c r="N3583" s="22" t="n">
        <f aca="false">IF(I3583&gt;0,ROUND(I3583*'UCO e Filme'!$A$11,2),0)</f>
        <v>0</v>
      </c>
      <c r="O3583" s="22" t="n">
        <f aca="false">ROUND(L3583+M3583+N3583,2)</f>
        <v>27.41</v>
      </c>
      <c r="P3583" s="36"/>
      <c r="Q3583" s="36"/>
    </row>
    <row r="3584" customFormat="false" ht="11.25" hidden="false" customHeight="true" outlineLevel="0" collapsed="false">
      <c r="A3584" s="17" t="n">
        <v>40308332</v>
      </c>
      <c r="B3584" s="17" t="s">
        <v>3595</v>
      </c>
      <c r="C3584" s="23" t="n">
        <v>0.04</v>
      </c>
      <c r="D3584" s="23" t="s">
        <v>133</v>
      </c>
      <c r="E3584" s="19" t="n">
        <v>2.484</v>
      </c>
      <c r="F3584" s="21"/>
      <c r="G3584" s="21"/>
      <c r="H3584" s="21"/>
      <c r="I3584" s="21"/>
      <c r="J3584" s="21"/>
      <c r="K3584" s="22" t="n">
        <f aca="false">INDEX('Porte Honorário'!B:D,MATCH(TabJud!D3584,'Porte Honorário'!A:A,0),2)</f>
        <v>13</v>
      </c>
      <c r="L3584" s="22" t="n">
        <f aca="false">ROUND(C3584*K3584,2)</f>
        <v>0.52</v>
      </c>
      <c r="M3584" s="22" t="n">
        <f aca="false">IF(E3584&gt;0,ROUND(E3584*'UCO e Filme'!$A$5,2),0)</f>
        <v>37.11</v>
      </c>
      <c r="N3584" s="22" t="n">
        <f aca="false">IF(I3584&gt;0,ROUND(I3584*'UCO e Filme'!$A$11,2),0)</f>
        <v>0</v>
      </c>
      <c r="O3584" s="22" t="n">
        <f aca="false">ROUND(L3584+M3584+N3584,2)</f>
        <v>37.63</v>
      </c>
      <c r="P3584" s="36"/>
      <c r="Q3584" s="36"/>
    </row>
    <row r="3585" customFormat="false" ht="11.25" hidden="false" customHeight="true" outlineLevel="0" collapsed="false">
      <c r="A3585" s="17" t="n">
        <v>40308340</v>
      </c>
      <c r="B3585" s="17" t="s">
        <v>3596</v>
      </c>
      <c r="C3585" s="23" t="n">
        <v>0.04</v>
      </c>
      <c r="D3585" s="23" t="s">
        <v>133</v>
      </c>
      <c r="E3585" s="19" t="n">
        <v>1.8</v>
      </c>
      <c r="F3585" s="21"/>
      <c r="G3585" s="21"/>
      <c r="H3585" s="21"/>
      <c r="I3585" s="21"/>
      <c r="J3585" s="21"/>
      <c r="K3585" s="22" t="n">
        <f aca="false">INDEX('Porte Honorário'!B:D,MATCH(TabJud!D3585,'Porte Honorário'!A:A,0),2)</f>
        <v>13</v>
      </c>
      <c r="L3585" s="22" t="n">
        <f aca="false">ROUND(C3585*K3585,2)</f>
        <v>0.52</v>
      </c>
      <c r="M3585" s="22" t="n">
        <f aca="false">IF(E3585&gt;0,ROUND(E3585*'UCO e Filme'!$A$5,2),0)</f>
        <v>26.89</v>
      </c>
      <c r="N3585" s="22" t="n">
        <f aca="false">IF(I3585&gt;0,ROUND(I3585*'UCO e Filme'!$A$11,2),0)</f>
        <v>0</v>
      </c>
      <c r="O3585" s="22" t="n">
        <f aca="false">ROUND(L3585+M3585+N3585,2)</f>
        <v>27.41</v>
      </c>
      <c r="P3585" s="36"/>
      <c r="Q3585" s="36"/>
    </row>
    <row r="3586" customFormat="false" ht="11.25" hidden="false" customHeight="true" outlineLevel="0" collapsed="false">
      <c r="A3586" s="17" t="n">
        <v>40308359</v>
      </c>
      <c r="B3586" s="17" t="s">
        <v>3597</v>
      </c>
      <c r="C3586" s="23" t="n">
        <v>0.1</v>
      </c>
      <c r="D3586" s="23" t="s">
        <v>133</v>
      </c>
      <c r="E3586" s="19" t="n">
        <v>5.094</v>
      </c>
      <c r="F3586" s="21"/>
      <c r="G3586" s="21"/>
      <c r="H3586" s="21"/>
      <c r="I3586" s="21"/>
      <c r="J3586" s="21"/>
      <c r="K3586" s="22" t="n">
        <f aca="false">INDEX('Porte Honorário'!B:D,MATCH(TabJud!D3586,'Porte Honorário'!A:A,0),2)</f>
        <v>13</v>
      </c>
      <c r="L3586" s="22" t="n">
        <f aca="false">ROUND(C3586*K3586,2)</f>
        <v>1.3</v>
      </c>
      <c r="M3586" s="22" t="n">
        <f aca="false">IF(E3586&gt;0,ROUND(E3586*'UCO e Filme'!$A$5,2),0)</f>
        <v>76.1</v>
      </c>
      <c r="N3586" s="22" t="n">
        <f aca="false">IF(I3586&gt;0,ROUND(I3586*'UCO e Filme'!$A$11,2),0)</f>
        <v>0</v>
      </c>
      <c r="O3586" s="22" t="n">
        <f aca="false">ROUND(L3586+M3586+N3586,2)</f>
        <v>77.4</v>
      </c>
      <c r="P3586" s="36"/>
      <c r="Q3586" s="36"/>
    </row>
    <row r="3587" customFormat="false" ht="11.25" hidden="false" customHeight="true" outlineLevel="0" collapsed="false">
      <c r="A3587" s="17" t="n">
        <v>40308367</v>
      </c>
      <c r="B3587" s="17" t="s">
        <v>3598</v>
      </c>
      <c r="C3587" s="23" t="n">
        <v>0.1</v>
      </c>
      <c r="D3587" s="23" t="s">
        <v>133</v>
      </c>
      <c r="E3587" s="19" t="n">
        <v>6.49</v>
      </c>
      <c r="F3587" s="21"/>
      <c r="G3587" s="21"/>
      <c r="H3587" s="21"/>
      <c r="I3587" s="21"/>
      <c r="J3587" s="21"/>
      <c r="K3587" s="22" t="n">
        <f aca="false">INDEX('Porte Honorário'!B:D,MATCH(TabJud!D3587,'Porte Honorário'!A:A,0),2)</f>
        <v>13</v>
      </c>
      <c r="L3587" s="22" t="n">
        <f aca="false">ROUND(C3587*K3587,2)</f>
        <v>1.3</v>
      </c>
      <c r="M3587" s="22" t="n">
        <f aca="false">IF(E3587&gt;0,ROUND(E3587*'UCO e Filme'!$A$5,2),0)</f>
        <v>96.96</v>
      </c>
      <c r="N3587" s="22" t="n">
        <f aca="false">IF(I3587&gt;0,ROUND(I3587*'UCO e Filme'!$A$11,2),0)</f>
        <v>0</v>
      </c>
      <c r="O3587" s="22" t="n">
        <f aca="false">ROUND(L3587+M3587+N3587,2)</f>
        <v>98.26</v>
      </c>
      <c r="P3587" s="36"/>
      <c r="Q3587" s="36"/>
    </row>
    <row r="3588" customFormat="false" ht="11.25" hidden="false" customHeight="true" outlineLevel="0" collapsed="false">
      <c r="A3588" s="17" t="n">
        <v>40308375</v>
      </c>
      <c r="B3588" s="17" t="s">
        <v>3599</v>
      </c>
      <c r="C3588" s="23" t="n">
        <v>0.1</v>
      </c>
      <c r="D3588" s="23" t="s">
        <v>133</v>
      </c>
      <c r="E3588" s="19" t="n">
        <v>4.8295</v>
      </c>
      <c r="F3588" s="21"/>
      <c r="G3588" s="21"/>
      <c r="H3588" s="21"/>
      <c r="I3588" s="21"/>
      <c r="J3588" s="21"/>
      <c r="K3588" s="22" t="n">
        <f aca="false">INDEX('Porte Honorário'!B:D,MATCH(TabJud!D3588,'Porte Honorário'!A:A,0),2)</f>
        <v>13</v>
      </c>
      <c r="L3588" s="22" t="n">
        <f aca="false">ROUND(C3588*K3588,2)</f>
        <v>1.3</v>
      </c>
      <c r="M3588" s="22" t="n">
        <f aca="false">IF(E3588&gt;0,ROUND(E3588*'UCO e Filme'!$A$5,2),0)</f>
        <v>72.15</v>
      </c>
      <c r="N3588" s="22" t="n">
        <f aca="false">IF(I3588&gt;0,ROUND(I3588*'UCO e Filme'!$A$11,2),0)</f>
        <v>0</v>
      </c>
      <c r="O3588" s="22" t="n">
        <f aca="false">ROUND(L3588+M3588+N3588,2)</f>
        <v>73.45</v>
      </c>
      <c r="P3588" s="36"/>
      <c r="Q3588" s="36"/>
    </row>
    <row r="3589" customFormat="false" ht="11.25" hidden="false" customHeight="true" outlineLevel="0" collapsed="false">
      <c r="A3589" s="17" t="n">
        <v>40308383</v>
      </c>
      <c r="B3589" s="17" t="s">
        <v>3600</v>
      </c>
      <c r="C3589" s="23" t="n">
        <v>0.01</v>
      </c>
      <c r="D3589" s="23" t="s">
        <v>133</v>
      </c>
      <c r="E3589" s="20" t="n">
        <v>1.827</v>
      </c>
      <c r="F3589" s="21"/>
      <c r="G3589" s="21"/>
      <c r="H3589" s="21"/>
      <c r="I3589" s="21"/>
      <c r="J3589" s="21"/>
      <c r="K3589" s="22" t="n">
        <f aca="false">INDEX('Porte Honorário'!B:D,MATCH(TabJud!D3589,'Porte Honorário'!A:A,0),2)</f>
        <v>13</v>
      </c>
      <c r="L3589" s="22" t="n">
        <f aca="false">ROUND(C3589*K3589,2)</f>
        <v>0.13</v>
      </c>
      <c r="M3589" s="22" t="n">
        <f aca="false">IF(E3589&gt;0,ROUND(E3589*'UCO e Filme'!$A$5,2),0)</f>
        <v>27.3</v>
      </c>
      <c r="N3589" s="22" t="n">
        <f aca="false">IF(I3589&gt;0,ROUND(I3589*'UCO e Filme'!$A$11,2),0)</f>
        <v>0</v>
      </c>
      <c r="O3589" s="22" t="n">
        <f aca="false">ROUND(L3589+M3589+N3589,2)</f>
        <v>27.43</v>
      </c>
      <c r="P3589" s="36"/>
      <c r="Q3589" s="36"/>
    </row>
    <row r="3590" customFormat="false" ht="22.5" hidden="false" customHeight="true" outlineLevel="0" collapsed="false">
      <c r="A3590" s="17" t="n">
        <v>40308391</v>
      </c>
      <c r="B3590" s="17" t="s">
        <v>3601</v>
      </c>
      <c r="C3590" s="23" t="n">
        <v>0.01</v>
      </c>
      <c r="D3590" s="33" t="s">
        <v>133</v>
      </c>
      <c r="E3590" s="19" t="n">
        <v>2.187</v>
      </c>
      <c r="F3590" s="16"/>
      <c r="G3590" s="21"/>
      <c r="H3590" s="21"/>
      <c r="I3590" s="21"/>
      <c r="J3590" s="21"/>
      <c r="K3590" s="22" t="n">
        <f aca="false">INDEX('Porte Honorário'!B:D,MATCH(TabJud!D3590,'Porte Honorário'!A:A,0),2)</f>
        <v>13</v>
      </c>
      <c r="L3590" s="22" t="n">
        <f aca="false">ROUND(C3590*K3590,2)</f>
        <v>0.13</v>
      </c>
      <c r="M3590" s="22" t="n">
        <f aca="false">IF(E3590&gt;0,ROUND(E3590*'UCO e Filme'!$A$5,2),0)</f>
        <v>32.67</v>
      </c>
      <c r="N3590" s="22" t="n">
        <f aca="false">IF(I3590&gt;0,ROUND(I3590*'UCO e Filme'!$A$11,2),0)</f>
        <v>0</v>
      </c>
      <c r="O3590" s="22" t="n">
        <f aca="false">ROUND(L3590+M3590+N3590,2)</f>
        <v>32.8</v>
      </c>
      <c r="P3590" s="36"/>
      <c r="Q3590" s="36"/>
    </row>
    <row r="3591" customFormat="false" ht="11.25" hidden="false" customHeight="true" outlineLevel="0" collapsed="false">
      <c r="A3591" s="17" t="n">
        <v>40308405</v>
      </c>
      <c r="B3591" s="17" t="s">
        <v>3602</v>
      </c>
      <c r="C3591" s="23" t="n">
        <v>0.04</v>
      </c>
      <c r="D3591" s="23" t="s">
        <v>133</v>
      </c>
      <c r="E3591" s="19" t="n">
        <v>2.166</v>
      </c>
      <c r="F3591" s="21"/>
      <c r="G3591" s="21"/>
      <c r="H3591" s="21"/>
      <c r="I3591" s="21"/>
      <c r="J3591" s="21"/>
      <c r="K3591" s="22" t="n">
        <f aca="false">INDEX('Porte Honorário'!B:D,MATCH(TabJud!D3591,'Porte Honorário'!A:A,0),2)</f>
        <v>13</v>
      </c>
      <c r="L3591" s="22" t="n">
        <f aca="false">ROUND(C3591*K3591,2)</f>
        <v>0.52</v>
      </c>
      <c r="M3591" s="22" t="n">
        <f aca="false">IF(E3591&gt;0,ROUND(E3591*'UCO e Filme'!$A$5,2),0)</f>
        <v>32.36</v>
      </c>
      <c r="N3591" s="22" t="n">
        <f aca="false">IF(I3591&gt;0,ROUND(I3591*'UCO e Filme'!$A$11,2),0)</f>
        <v>0</v>
      </c>
      <c r="O3591" s="22" t="n">
        <f aca="false">ROUND(L3591+M3591+N3591,2)</f>
        <v>32.88</v>
      </c>
      <c r="P3591" s="36"/>
      <c r="Q3591" s="36"/>
    </row>
    <row r="3592" customFormat="false" ht="11.25" hidden="false" customHeight="true" outlineLevel="0" collapsed="false">
      <c r="A3592" s="17" t="n">
        <v>40308413</v>
      </c>
      <c r="B3592" s="17" t="s">
        <v>3603</v>
      </c>
      <c r="C3592" s="23" t="n">
        <v>0.04</v>
      </c>
      <c r="D3592" s="23" t="s">
        <v>133</v>
      </c>
      <c r="E3592" s="19" t="n">
        <v>5.624</v>
      </c>
      <c r="F3592" s="21"/>
      <c r="G3592" s="21"/>
      <c r="H3592" s="21"/>
      <c r="I3592" s="21"/>
      <c r="J3592" s="21"/>
      <c r="K3592" s="22" t="n">
        <f aca="false">INDEX('Porte Honorário'!B:D,MATCH(TabJud!D3592,'Porte Honorário'!A:A,0),2)</f>
        <v>13</v>
      </c>
      <c r="L3592" s="22" t="n">
        <f aca="false">ROUND(C3592*K3592,2)</f>
        <v>0.52</v>
      </c>
      <c r="M3592" s="22" t="n">
        <f aca="false">IF(E3592&gt;0,ROUND(E3592*'UCO e Filme'!$A$5,2),0)</f>
        <v>84.02</v>
      </c>
      <c r="N3592" s="22" t="n">
        <f aca="false">IF(I3592&gt;0,ROUND(I3592*'UCO e Filme'!$A$11,2),0)</f>
        <v>0</v>
      </c>
      <c r="O3592" s="22" t="n">
        <f aca="false">ROUND(L3592+M3592+N3592,2)</f>
        <v>84.54</v>
      </c>
      <c r="P3592" s="36"/>
      <c r="Q3592" s="36"/>
    </row>
    <row r="3593" customFormat="false" ht="11.25" hidden="false" customHeight="true" outlineLevel="0" collapsed="false">
      <c r="A3593" s="17" t="n">
        <v>40308529</v>
      </c>
      <c r="B3593" s="17" t="s">
        <v>3604</v>
      </c>
      <c r="C3593" s="37" t="n">
        <v>0.5</v>
      </c>
      <c r="D3593" s="23" t="s">
        <v>133</v>
      </c>
      <c r="E3593" s="19" t="n">
        <v>13.729</v>
      </c>
      <c r="F3593" s="21"/>
      <c r="G3593" s="21"/>
      <c r="H3593" s="21"/>
      <c r="I3593" s="21"/>
      <c r="J3593" s="21"/>
      <c r="K3593" s="22" t="n">
        <f aca="false">INDEX('Porte Honorário'!B:D,MATCH(TabJud!D3593,'Porte Honorário'!A:A,0),2)</f>
        <v>13</v>
      </c>
      <c r="L3593" s="22" t="n">
        <f aca="false">ROUND(C3593*K3593,2)</f>
        <v>6.5</v>
      </c>
      <c r="M3593" s="22" t="n">
        <f aca="false">IF(E3593&gt;0,ROUND(E3593*'UCO e Filme'!$A$5,2),0)</f>
        <v>205.11</v>
      </c>
      <c r="N3593" s="22" t="n">
        <f aca="false">IF(I3593&gt;0,ROUND(I3593*'UCO e Filme'!$A$11,2),0)</f>
        <v>0</v>
      </c>
      <c r="O3593" s="22" t="n">
        <f aca="false">ROUND(L3593+M3593+N3593,2)</f>
        <v>211.61</v>
      </c>
      <c r="P3593" s="36"/>
      <c r="Q3593" s="36"/>
    </row>
    <row r="3594" customFormat="false" ht="11.25" hidden="false" customHeight="true" outlineLevel="0" collapsed="false">
      <c r="A3594" s="17" t="n">
        <v>40308553</v>
      </c>
      <c r="B3594" s="17" t="s">
        <v>3605</v>
      </c>
      <c r="C3594" s="23" t="n">
        <v>0.5</v>
      </c>
      <c r="D3594" s="23" t="s">
        <v>133</v>
      </c>
      <c r="E3594" s="19" t="n">
        <v>4.815</v>
      </c>
      <c r="F3594" s="21"/>
      <c r="G3594" s="21"/>
      <c r="H3594" s="21"/>
      <c r="I3594" s="21"/>
      <c r="J3594" s="21"/>
      <c r="K3594" s="22" t="n">
        <f aca="false">INDEX('Porte Honorário'!B:D,MATCH(TabJud!D3594,'Porte Honorário'!A:A,0),2)</f>
        <v>13</v>
      </c>
      <c r="L3594" s="22" t="n">
        <f aca="false">ROUND(C3594*K3594,2)</f>
        <v>6.5</v>
      </c>
      <c r="M3594" s="22" t="n">
        <f aca="false">IF(E3594&gt;0,ROUND(E3594*'UCO e Filme'!$A$5,2),0)</f>
        <v>71.94</v>
      </c>
      <c r="N3594" s="22" t="n">
        <f aca="false">IF(I3594&gt;0,ROUND(I3594*'UCO e Filme'!$A$11,2),0)</f>
        <v>0</v>
      </c>
      <c r="O3594" s="22" t="n">
        <f aca="false">ROUND(L3594+M3594+N3594,2)</f>
        <v>78.44</v>
      </c>
      <c r="P3594" s="36"/>
      <c r="Q3594" s="36"/>
    </row>
    <row r="3595" customFormat="false" ht="11.25" hidden="false" customHeight="true" outlineLevel="0" collapsed="false">
      <c r="A3595" s="17" t="n">
        <v>40308804</v>
      </c>
      <c r="B3595" s="17" t="s">
        <v>3606</v>
      </c>
      <c r="C3595" s="23" t="n">
        <v>0.5</v>
      </c>
      <c r="D3595" s="23" t="s">
        <v>133</v>
      </c>
      <c r="E3595" s="20" t="n">
        <v>15.639</v>
      </c>
      <c r="F3595" s="21"/>
      <c r="G3595" s="21"/>
      <c r="H3595" s="21"/>
      <c r="I3595" s="21"/>
      <c r="J3595" s="21"/>
      <c r="K3595" s="22" t="n">
        <f aca="false">INDEX('Porte Honorário'!B:D,MATCH(TabJud!D3595,'Porte Honorário'!A:A,0),2)</f>
        <v>13</v>
      </c>
      <c r="L3595" s="22" t="n">
        <f aca="false">ROUND(C3595*K3595,2)</f>
        <v>6.5</v>
      </c>
      <c r="M3595" s="22" t="n">
        <f aca="false">IF(E3595&gt;0,ROUND(E3595*'UCO e Filme'!$A$5,2),0)</f>
        <v>233.65</v>
      </c>
      <c r="N3595" s="22" t="n">
        <f aca="false">IF(I3595&gt;0,ROUND(I3595*'UCO e Filme'!$A$11,2),0)</f>
        <v>0</v>
      </c>
      <c r="O3595" s="22" t="n">
        <f aca="false">ROUND(L3595+M3595+N3595,2)</f>
        <v>240.15</v>
      </c>
      <c r="P3595" s="36"/>
      <c r="Q3595" s="36"/>
    </row>
    <row r="3596" customFormat="false" ht="11.25" hidden="false" customHeight="true" outlineLevel="0" collapsed="false">
      <c r="A3596" s="17" t="n">
        <v>40308901</v>
      </c>
      <c r="B3596" s="17" t="s">
        <v>3607</v>
      </c>
      <c r="C3596" s="23" t="n">
        <v>1</v>
      </c>
      <c r="D3596" s="23" t="s">
        <v>133</v>
      </c>
      <c r="E3596" s="19" t="n">
        <v>35.788</v>
      </c>
      <c r="F3596" s="21"/>
      <c r="G3596" s="21"/>
      <c r="H3596" s="21"/>
      <c r="I3596" s="21"/>
      <c r="J3596" s="21"/>
      <c r="K3596" s="22" t="n">
        <f aca="false">INDEX('Porte Honorário'!B:D,MATCH(TabJud!D3596,'Porte Honorário'!A:A,0),2)</f>
        <v>13</v>
      </c>
      <c r="L3596" s="22" t="n">
        <f aca="false">ROUND(C3596*K3596,2)</f>
        <v>13</v>
      </c>
      <c r="M3596" s="22" t="n">
        <f aca="false">IF(E3596&gt;0,ROUND(E3596*'UCO e Filme'!$A$5,2),0)</f>
        <v>534.67</v>
      </c>
      <c r="N3596" s="22" t="n">
        <f aca="false">IF(I3596&gt;0,ROUND(I3596*'UCO e Filme'!$A$11,2),0)</f>
        <v>0</v>
      </c>
      <c r="O3596" s="22" t="n">
        <f aca="false">ROUND(L3596+M3596+N3596,2)</f>
        <v>547.67</v>
      </c>
      <c r="P3596" s="36"/>
      <c r="Q3596" s="36"/>
    </row>
    <row r="3597" customFormat="false" ht="30.95" hidden="false" customHeight="true" outlineLevel="0" collapsed="false">
      <c r="A3597" s="14" t="s">
        <v>3608</v>
      </c>
      <c r="B3597" s="14"/>
      <c r="C3597" s="14"/>
      <c r="D3597" s="14"/>
      <c r="E3597" s="14"/>
      <c r="F3597" s="14"/>
      <c r="G3597" s="14"/>
      <c r="H3597" s="14"/>
      <c r="I3597" s="14"/>
      <c r="J3597" s="14"/>
      <c r="K3597" s="14"/>
      <c r="L3597" s="14"/>
      <c r="M3597" s="14"/>
      <c r="N3597" s="14"/>
      <c r="O3597" s="14"/>
      <c r="P3597" s="36"/>
      <c r="Q3597" s="36"/>
    </row>
    <row r="3598" customFormat="false" ht="33" hidden="false" customHeight="true" outlineLevel="0" collapsed="false">
      <c r="A3598" s="17" t="n">
        <v>40309010</v>
      </c>
      <c r="B3598" s="17" t="s">
        <v>3609</v>
      </c>
      <c r="C3598" s="23" t="n">
        <v>0.25</v>
      </c>
      <c r="D3598" s="23" t="s">
        <v>133</v>
      </c>
      <c r="E3598" s="19" t="n">
        <v>4.05</v>
      </c>
      <c r="F3598" s="21"/>
      <c r="G3598" s="21"/>
      <c r="H3598" s="21"/>
      <c r="I3598" s="21"/>
      <c r="J3598" s="21"/>
      <c r="K3598" s="22" t="n">
        <f aca="false">INDEX('Porte Honorário'!B:D,MATCH(TabJud!D3598,'Porte Honorário'!A:A,0),2)</f>
        <v>13</v>
      </c>
      <c r="L3598" s="22" t="n">
        <f aca="false">ROUND(C3598*K3598,2)</f>
        <v>3.25</v>
      </c>
      <c r="M3598" s="22" t="n">
        <f aca="false">IF(E3598&gt;0,ROUND(E3598*'UCO e Filme'!$A$5,2),0)</f>
        <v>60.51</v>
      </c>
      <c r="N3598" s="22" t="n">
        <f aca="false">IF(I3598&gt;0,ROUND(I3598*'UCO e Filme'!$A$11,2),0)</f>
        <v>0</v>
      </c>
      <c r="O3598" s="22" t="n">
        <f aca="false">ROUND(L3598+M3598+N3598,2)</f>
        <v>63.76</v>
      </c>
      <c r="P3598" s="36"/>
      <c r="Q3598" s="36"/>
    </row>
    <row r="3599" customFormat="false" ht="11.25" hidden="false" customHeight="true" outlineLevel="0" collapsed="false">
      <c r="A3599" s="17" t="n">
        <v>40309029</v>
      </c>
      <c r="B3599" s="17" t="s">
        <v>3610</v>
      </c>
      <c r="C3599" s="23" t="n">
        <v>0.04</v>
      </c>
      <c r="D3599" s="23" t="s">
        <v>133</v>
      </c>
      <c r="E3599" s="19" t="n">
        <v>1.17</v>
      </c>
      <c r="F3599" s="21"/>
      <c r="G3599" s="21"/>
      <c r="H3599" s="21"/>
      <c r="I3599" s="21"/>
      <c r="J3599" s="21"/>
      <c r="K3599" s="22" t="n">
        <f aca="false">INDEX('Porte Honorário'!B:D,MATCH(TabJud!D3599,'Porte Honorário'!A:A,0),2)</f>
        <v>13</v>
      </c>
      <c r="L3599" s="22" t="n">
        <f aca="false">ROUND(C3599*K3599,2)</f>
        <v>0.52</v>
      </c>
      <c r="M3599" s="22" t="n">
        <f aca="false">IF(E3599&gt;0,ROUND(E3599*'UCO e Filme'!$A$5,2),0)</f>
        <v>17.48</v>
      </c>
      <c r="N3599" s="22" t="n">
        <f aca="false">IF(I3599&gt;0,ROUND(I3599*'UCO e Filme'!$A$11,2),0)</f>
        <v>0</v>
      </c>
      <c r="O3599" s="22" t="n">
        <f aca="false">ROUND(L3599+M3599+N3599,2)</f>
        <v>18</v>
      </c>
      <c r="P3599" s="36"/>
      <c r="Q3599" s="36"/>
    </row>
    <row r="3600" customFormat="false" ht="11.25" hidden="false" customHeight="true" outlineLevel="0" collapsed="false">
      <c r="A3600" s="17" t="n">
        <v>40309037</v>
      </c>
      <c r="B3600" s="17" t="s">
        <v>3611</v>
      </c>
      <c r="C3600" s="23" t="n">
        <v>0.01</v>
      </c>
      <c r="D3600" s="23" t="s">
        <v>133</v>
      </c>
      <c r="E3600" s="19" t="n">
        <v>0.783</v>
      </c>
      <c r="F3600" s="21"/>
      <c r="G3600" s="21"/>
      <c r="H3600" s="21"/>
      <c r="I3600" s="21"/>
      <c r="J3600" s="21"/>
      <c r="K3600" s="22" t="n">
        <f aca="false">INDEX('Porte Honorário'!B:D,MATCH(TabJud!D3600,'Porte Honorário'!A:A,0),2)</f>
        <v>13</v>
      </c>
      <c r="L3600" s="22" t="n">
        <f aca="false">ROUND(C3600*K3600,2)</f>
        <v>0.13</v>
      </c>
      <c r="M3600" s="22" t="n">
        <f aca="false">IF(E3600&gt;0,ROUND(E3600*'UCO e Filme'!$A$5,2),0)</f>
        <v>11.7</v>
      </c>
      <c r="N3600" s="22" t="n">
        <f aca="false">IF(I3600&gt;0,ROUND(I3600*'UCO e Filme'!$A$11,2),0)</f>
        <v>0</v>
      </c>
      <c r="O3600" s="22" t="n">
        <f aca="false">ROUND(L3600+M3600+N3600,2)</f>
        <v>11.83</v>
      </c>
      <c r="P3600" s="36"/>
      <c r="Q3600" s="36"/>
    </row>
    <row r="3601" customFormat="false" ht="22.5" hidden="false" customHeight="true" outlineLevel="0" collapsed="false">
      <c r="A3601" s="17" t="n">
        <v>40309045</v>
      </c>
      <c r="B3601" s="17" t="s">
        <v>3612</v>
      </c>
      <c r="C3601" s="23" t="n">
        <v>0.1</v>
      </c>
      <c r="D3601" s="23" t="s">
        <v>133</v>
      </c>
      <c r="E3601" s="19" t="n">
        <v>3.474</v>
      </c>
      <c r="F3601" s="21"/>
      <c r="G3601" s="21"/>
      <c r="H3601" s="21"/>
      <c r="I3601" s="21"/>
      <c r="J3601" s="21"/>
      <c r="K3601" s="22" t="n">
        <f aca="false">INDEX('Porte Honorário'!B:D,MATCH(TabJud!D3601,'Porte Honorário'!A:A,0),2)</f>
        <v>13</v>
      </c>
      <c r="L3601" s="22" t="n">
        <f aca="false">ROUND(C3601*K3601,2)</f>
        <v>1.3</v>
      </c>
      <c r="M3601" s="22" t="n">
        <f aca="false">IF(E3601&gt;0,ROUND(E3601*'UCO e Filme'!$A$5,2),0)</f>
        <v>51.9</v>
      </c>
      <c r="N3601" s="22" t="n">
        <f aca="false">IF(I3601&gt;0,ROUND(I3601*'UCO e Filme'!$A$11,2),0)</f>
        <v>0</v>
      </c>
      <c r="O3601" s="22" t="n">
        <f aca="false">ROUND(L3601+M3601+N3601,2)</f>
        <v>53.2</v>
      </c>
      <c r="P3601" s="36"/>
      <c r="Q3601" s="36"/>
    </row>
    <row r="3602" customFormat="false" ht="11.25" hidden="false" customHeight="true" outlineLevel="0" collapsed="false">
      <c r="A3602" s="17" t="n">
        <v>40309053</v>
      </c>
      <c r="B3602" s="17" t="s">
        <v>3613</v>
      </c>
      <c r="C3602" s="23" t="n">
        <v>0.04</v>
      </c>
      <c r="D3602" s="23" t="s">
        <v>133</v>
      </c>
      <c r="E3602" s="19" t="n">
        <v>1.8</v>
      </c>
      <c r="F3602" s="21"/>
      <c r="G3602" s="21"/>
      <c r="H3602" s="21"/>
      <c r="I3602" s="21"/>
      <c r="J3602" s="21"/>
      <c r="K3602" s="22" t="n">
        <f aca="false">INDEX('Porte Honorário'!B:D,MATCH(TabJud!D3602,'Porte Honorário'!A:A,0),2)</f>
        <v>13</v>
      </c>
      <c r="L3602" s="22" t="n">
        <f aca="false">ROUND(C3602*K3602,2)</f>
        <v>0.52</v>
      </c>
      <c r="M3602" s="22" t="n">
        <f aca="false">IF(E3602&gt;0,ROUND(E3602*'UCO e Filme'!$A$5,2),0)</f>
        <v>26.89</v>
      </c>
      <c r="N3602" s="22" t="n">
        <f aca="false">IF(I3602&gt;0,ROUND(I3602*'UCO e Filme'!$A$11,2),0)</f>
        <v>0</v>
      </c>
      <c r="O3602" s="22" t="n">
        <f aca="false">ROUND(L3602+M3602+N3602,2)</f>
        <v>27.41</v>
      </c>
      <c r="P3602" s="36"/>
      <c r="Q3602" s="36"/>
    </row>
    <row r="3603" customFormat="false" ht="11.25" hidden="false" customHeight="true" outlineLevel="0" collapsed="false">
      <c r="A3603" s="17" t="n">
        <v>40309061</v>
      </c>
      <c r="B3603" s="17" t="s">
        <v>3614</v>
      </c>
      <c r="C3603" s="23" t="n">
        <v>0.04</v>
      </c>
      <c r="D3603" s="23" t="s">
        <v>133</v>
      </c>
      <c r="E3603" s="19" t="n">
        <v>2.25</v>
      </c>
      <c r="F3603" s="21"/>
      <c r="G3603" s="21"/>
      <c r="H3603" s="21"/>
      <c r="I3603" s="21"/>
      <c r="J3603" s="21"/>
      <c r="K3603" s="22" t="n">
        <f aca="false">INDEX('Porte Honorário'!B:D,MATCH(TabJud!D3603,'Porte Honorário'!A:A,0),2)</f>
        <v>13</v>
      </c>
      <c r="L3603" s="22" t="n">
        <f aca="false">ROUND(C3603*K3603,2)</f>
        <v>0.52</v>
      </c>
      <c r="M3603" s="22" t="n">
        <f aca="false">IF(E3603&gt;0,ROUND(E3603*'UCO e Filme'!$A$5,2),0)</f>
        <v>33.62</v>
      </c>
      <c r="N3603" s="22" t="n">
        <f aca="false">IF(I3603&gt;0,ROUND(I3603*'UCO e Filme'!$A$11,2),0)</f>
        <v>0</v>
      </c>
      <c r="O3603" s="22" t="n">
        <f aca="false">ROUND(L3603+M3603+N3603,2)</f>
        <v>34.14</v>
      </c>
      <c r="P3603" s="36"/>
      <c r="Q3603" s="36"/>
    </row>
    <row r="3604" customFormat="false" ht="22.5" hidden="false" customHeight="true" outlineLevel="0" collapsed="false">
      <c r="A3604" s="17" t="n">
        <v>40309070</v>
      </c>
      <c r="B3604" s="17" t="s">
        <v>3615</v>
      </c>
      <c r="C3604" s="23" t="n">
        <v>0.04</v>
      </c>
      <c r="D3604" s="23" t="s">
        <v>133</v>
      </c>
      <c r="E3604" s="19" t="n">
        <v>2.25</v>
      </c>
      <c r="F3604" s="21"/>
      <c r="G3604" s="21"/>
      <c r="H3604" s="21"/>
      <c r="I3604" s="21"/>
      <c r="J3604" s="21"/>
      <c r="K3604" s="22" t="n">
        <f aca="false">INDEX('Porte Honorário'!B:D,MATCH(TabJud!D3604,'Porte Honorário'!A:A,0),2)</f>
        <v>13</v>
      </c>
      <c r="L3604" s="22" t="n">
        <f aca="false">ROUND(C3604*K3604,2)</f>
        <v>0.52</v>
      </c>
      <c r="M3604" s="22" t="n">
        <f aca="false">IF(E3604&gt;0,ROUND(E3604*'UCO e Filme'!$A$5,2),0)</f>
        <v>33.62</v>
      </c>
      <c r="N3604" s="22" t="n">
        <f aca="false">IF(I3604&gt;0,ROUND(I3604*'UCO e Filme'!$A$11,2),0)</f>
        <v>0</v>
      </c>
      <c r="O3604" s="22" t="n">
        <f aca="false">ROUND(L3604+M3604+N3604,2)</f>
        <v>34.14</v>
      </c>
      <c r="P3604" s="36"/>
      <c r="Q3604" s="36"/>
    </row>
    <row r="3605" customFormat="false" ht="11.25" hidden="false" customHeight="true" outlineLevel="0" collapsed="false">
      <c r="A3605" s="17" t="n">
        <v>40309088</v>
      </c>
      <c r="B3605" s="17" t="s">
        <v>3616</v>
      </c>
      <c r="C3605" s="23" t="n">
        <v>0.04</v>
      </c>
      <c r="D3605" s="23" t="s">
        <v>133</v>
      </c>
      <c r="E3605" s="19" t="n">
        <v>2.25</v>
      </c>
      <c r="F3605" s="21"/>
      <c r="G3605" s="21"/>
      <c r="H3605" s="21"/>
      <c r="I3605" s="21"/>
      <c r="J3605" s="21"/>
      <c r="K3605" s="22" t="n">
        <f aca="false">INDEX('Porte Honorário'!B:D,MATCH(TabJud!D3605,'Porte Honorário'!A:A,0),2)</f>
        <v>13</v>
      </c>
      <c r="L3605" s="22" t="n">
        <f aca="false">ROUND(C3605*K3605,2)</f>
        <v>0.52</v>
      </c>
      <c r="M3605" s="22" t="n">
        <f aca="false">IF(E3605&gt;0,ROUND(E3605*'UCO e Filme'!$A$5,2),0)</f>
        <v>33.62</v>
      </c>
      <c r="N3605" s="22" t="n">
        <f aca="false">IF(I3605&gt;0,ROUND(I3605*'UCO e Filme'!$A$11,2),0)</f>
        <v>0</v>
      </c>
      <c r="O3605" s="22" t="n">
        <f aca="false">ROUND(L3605+M3605+N3605,2)</f>
        <v>34.14</v>
      </c>
      <c r="P3605" s="36"/>
      <c r="Q3605" s="36"/>
    </row>
    <row r="3606" customFormat="false" ht="11.25" hidden="false" customHeight="true" outlineLevel="0" collapsed="false">
      <c r="A3606" s="17" t="n">
        <v>40309096</v>
      </c>
      <c r="B3606" s="17" t="s">
        <v>3617</v>
      </c>
      <c r="C3606" s="23" t="n">
        <v>0.04</v>
      </c>
      <c r="D3606" s="23" t="s">
        <v>133</v>
      </c>
      <c r="E3606" s="19" t="n">
        <v>2.25</v>
      </c>
      <c r="F3606" s="21"/>
      <c r="G3606" s="21"/>
      <c r="H3606" s="21"/>
      <c r="I3606" s="21"/>
      <c r="J3606" s="21"/>
      <c r="K3606" s="22" t="n">
        <f aca="false">INDEX('Porte Honorário'!B:D,MATCH(TabJud!D3606,'Porte Honorário'!A:A,0),2)</f>
        <v>13</v>
      </c>
      <c r="L3606" s="22" t="n">
        <f aca="false">ROUND(C3606*K3606,2)</f>
        <v>0.52</v>
      </c>
      <c r="M3606" s="22" t="n">
        <f aca="false">IF(E3606&gt;0,ROUND(E3606*'UCO e Filme'!$A$5,2),0)</f>
        <v>33.62</v>
      </c>
      <c r="N3606" s="22" t="n">
        <f aca="false">IF(I3606&gt;0,ROUND(I3606*'UCO e Filme'!$A$11,2),0)</f>
        <v>0</v>
      </c>
      <c r="O3606" s="22" t="n">
        <f aca="false">ROUND(L3606+M3606+N3606,2)</f>
        <v>34.14</v>
      </c>
      <c r="P3606" s="36"/>
      <c r="Q3606" s="36"/>
    </row>
    <row r="3607" customFormat="false" ht="33.75" hidden="false" customHeight="true" outlineLevel="0" collapsed="false">
      <c r="A3607" s="17" t="n">
        <v>40309100</v>
      </c>
      <c r="B3607" s="17" t="s">
        <v>3618</v>
      </c>
      <c r="C3607" s="23" t="n">
        <v>0.25</v>
      </c>
      <c r="D3607" s="23" t="s">
        <v>133</v>
      </c>
      <c r="E3607" s="19" t="n">
        <v>8.694</v>
      </c>
      <c r="F3607" s="21"/>
      <c r="G3607" s="21"/>
      <c r="H3607" s="21"/>
      <c r="I3607" s="21"/>
      <c r="J3607" s="21"/>
      <c r="K3607" s="22" t="n">
        <f aca="false">INDEX('Porte Honorário'!B:D,MATCH(TabJud!D3607,'Porte Honorário'!A:A,0),2)</f>
        <v>13</v>
      </c>
      <c r="L3607" s="22" t="n">
        <f aca="false">ROUND(C3607*K3607,2)</f>
        <v>3.25</v>
      </c>
      <c r="M3607" s="22" t="n">
        <f aca="false">IF(E3607&gt;0,ROUND(E3607*'UCO e Filme'!$A$5,2),0)</f>
        <v>129.89</v>
      </c>
      <c r="N3607" s="22" t="n">
        <f aca="false">IF(I3607&gt;0,ROUND(I3607*'UCO e Filme'!$A$11,2),0)</f>
        <v>0</v>
      </c>
      <c r="O3607" s="22" t="n">
        <f aca="false">ROUND(L3607+M3607+N3607,2)</f>
        <v>133.14</v>
      </c>
      <c r="P3607" s="36"/>
      <c r="Q3607" s="36"/>
    </row>
    <row r="3608" customFormat="false" ht="45" hidden="false" customHeight="true" outlineLevel="0" collapsed="false">
      <c r="A3608" s="17" t="n">
        <v>40309118</v>
      </c>
      <c r="B3608" s="17" t="s">
        <v>3619</v>
      </c>
      <c r="C3608" s="23" t="n">
        <v>0.25</v>
      </c>
      <c r="D3608" s="23" t="s">
        <v>133</v>
      </c>
      <c r="E3608" s="19" t="n">
        <v>8.694</v>
      </c>
      <c r="F3608" s="21"/>
      <c r="G3608" s="21"/>
      <c r="H3608" s="21"/>
      <c r="I3608" s="21"/>
      <c r="J3608" s="21"/>
      <c r="K3608" s="22" t="n">
        <f aca="false">INDEX('Porte Honorário'!B:D,MATCH(TabJud!D3608,'Porte Honorário'!A:A,0),2)</f>
        <v>13</v>
      </c>
      <c r="L3608" s="22" t="n">
        <f aca="false">ROUND(C3608*K3608,2)</f>
        <v>3.25</v>
      </c>
      <c r="M3608" s="22" t="n">
        <f aca="false">IF(E3608&gt;0,ROUND(E3608*'UCO e Filme'!$A$5,2),0)</f>
        <v>129.89</v>
      </c>
      <c r="N3608" s="22" t="n">
        <f aca="false">IF(I3608&gt;0,ROUND(I3608*'UCO e Filme'!$A$11,2),0)</f>
        <v>0</v>
      </c>
      <c r="O3608" s="22" t="n">
        <f aca="false">ROUND(L3608+M3608+N3608,2)</f>
        <v>133.14</v>
      </c>
      <c r="P3608" s="36"/>
      <c r="Q3608" s="36"/>
    </row>
    <row r="3609" customFormat="false" ht="33.75" hidden="false" customHeight="true" outlineLevel="0" collapsed="false">
      <c r="A3609" s="17" t="n">
        <v>40309126</v>
      </c>
      <c r="B3609" s="17" t="s">
        <v>3620</v>
      </c>
      <c r="C3609" s="23" t="n">
        <v>0.25</v>
      </c>
      <c r="D3609" s="23" t="s">
        <v>133</v>
      </c>
      <c r="E3609" s="19" t="n">
        <v>11.538</v>
      </c>
      <c r="F3609" s="21"/>
      <c r="G3609" s="21"/>
      <c r="H3609" s="21"/>
      <c r="I3609" s="21"/>
      <c r="J3609" s="21"/>
      <c r="K3609" s="22" t="n">
        <f aca="false">INDEX('Porte Honorário'!B:D,MATCH(TabJud!D3609,'Porte Honorário'!A:A,0),2)</f>
        <v>13</v>
      </c>
      <c r="L3609" s="22" t="n">
        <f aca="false">ROUND(C3609*K3609,2)</f>
        <v>3.25</v>
      </c>
      <c r="M3609" s="22" t="n">
        <f aca="false">IF(E3609&gt;0,ROUND(E3609*'UCO e Filme'!$A$5,2),0)</f>
        <v>172.38</v>
      </c>
      <c r="N3609" s="22" t="n">
        <f aca="false">IF(I3609&gt;0,ROUND(I3609*'UCO e Filme'!$A$11,2),0)</f>
        <v>0</v>
      </c>
      <c r="O3609" s="22" t="n">
        <f aca="false">ROUND(L3609+M3609+N3609,2)</f>
        <v>175.63</v>
      </c>
      <c r="P3609" s="36"/>
      <c r="Q3609" s="36"/>
    </row>
    <row r="3610" customFormat="false" ht="11.25" hidden="false" customHeight="true" outlineLevel="0" collapsed="false">
      <c r="A3610" s="17" t="n">
        <v>40309134</v>
      </c>
      <c r="B3610" s="17" t="s">
        <v>3621</v>
      </c>
      <c r="C3610" s="23" t="n">
        <v>0.5</v>
      </c>
      <c r="D3610" s="23" t="s">
        <v>133</v>
      </c>
      <c r="E3610" s="19" t="n">
        <v>15.885</v>
      </c>
      <c r="F3610" s="21"/>
      <c r="G3610" s="21"/>
      <c r="H3610" s="21"/>
      <c r="I3610" s="21"/>
      <c r="J3610" s="21"/>
      <c r="K3610" s="22" t="n">
        <f aca="false">INDEX('Porte Honorário'!B:D,MATCH(TabJud!D3610,'Porte Honorário'!A:A,0),2)</f>
        <v>13</v>
      </c>
      <c r="L3610" s="22" t="n">
        <f aca="false">ROUND(C3610*K3610,2)</f>
        <v>6.5</v>
      </c>
      <c r="M3610" s="22" t="n">
        <f aca="false">IF(E3610&gt;0,ROUND(E3610*'UCO e Filme'!$A$5,2),0)</f>
        <v>237.32</v>
      </c>
      <c r="N3610" s="22" t="n">
        <f aca="false">IF(I3610&gt;0,ROUND(I3610*'UCO e Filme'!$A$11,2),0)</f>
        <v>0</v>
      </c>
      <c r="O3610" s="22" t="n">
        <f aca="false">ROUND(L3610+M3610+N3610,2)</f>
        <v>243.82</v>
      </c>
      <c r="P3610" s="36"/>
      <c r="Q3610" s="36"/>
    </row>
    <row r="3611" customFormat="false" ht="11.25" hidden="false" customHeight="true" outlineLevel="0" collapsed="false">
      <c r="A3611" s="17" t="n">
        <v>40309142</v>
      </c>
      <c r="B3611" s="17" t="s">
        <v>3622</v>
      </c>
      <c r="C3611" s="23" t="n">
        <v>0.25</v>
      </c>
      <c r="D3611" s="23" t="s">
        <v>133</v>
      </c>
      <c r="E3611" s="19" t="n">
        <v>8.694</v>
      </c>
      <c r="F3611" s="21"/>
      <c r="G3611" s="21"/>
      <c r="H3611" s="21"/>
      <c r="I3611" s="21"/>
      <c r="J3611" s="21"/>
      <c r="K3611" s="22" t="n">
        <f aca="false">INDEX('Porte Honorário'!B:D,MATCH(TabJud!D3611,'Porte Honorário'!A:A,0),2)</f>
        <v>13</v>
      </c>
      <c r="L3611" s="22" t="n">
        <f aca="false">ROUND(C3611*K3611,2)</f>
        <v>3.25</v>
      </c>
      <c r="M3611" s="22" t="n">
        <f aca="false">IF(E3611&gt;0,ROUND(E3611*'UCO e Filme'!$A$5,2),0)</f>
        <v>129.89</v>
      </c>
      <c r="N3611" s="22" t="n">
        <f aca="false">IF(I3611&gt;0,ROUND(I3611*'UCO e Filme'!$A$11,2),0)</f>
        <v>0</v>
      </c>
      <c r="O3611" s="22" t="n">
        <f aca="false">ROUND(L3611+M3611+N3611,2)</f>
        <v>133.14</v>
      </c>
      <c r="P3611" s="36"/>
      <c r="Q3611" s="36"/>
    </row>
    <row r="3612" customFormat="false" ht="11.25" hidden="false" customHeight="true" outlineLevel="0" collapsed="false">
      <c r="A3612" s="17" t="n">
        <v>40309150</v>
      </c>
      <c r="B3612" s="17" t="s">
        <v>3623</v>
      </c>
      <c r="C3612" s="23" t="n">
        <v>1</v>
      </c>
      <c r="D3612" s="23" t="s">
        <v>146</v>
      </c>
      <c r="E3612" s="19" t="n">
        <v>3.86</v>
      </c>
      <c r="F3612" s="21"/>
      <c r="G3612" s="21"/>
      <c r="H3612" s="21"/>
      <c r="I3612" s="21"/>
      <c r="J3612" s="21"/>
      <c r="K3612" s="22" t="n">
        <f aca="false">INDEX('Porte Honorário'!B:D,MATCH(TabJud!D3612,'Porte Honorário'!A:A,0),2)</f>
        <v>83.19</v>
      </c>
      <c r="L3612" s="22" t="n">
        <f aca="false">ROUND(C3612*K3612,2)</f>
        <v>83.19</v>
      </c>
      <c r="M3612" s="22" t="n">
        <f aca="false">IF(E3612&gt;0,ROUND(E3612*'UCO e Filme'!$A$5,2),0)</f>
        <v>57.67</v>
      </c>
      <c r="N3612" s="22" t="n">
        <f aca="false">IF(I3612&gt;0,ROUND(I3612*'UCO e Filme'!$A$11,2),0)</f>
        <v>0</v>
      </c>
      <c r="O3612" s="22" t="n">
        <f aca="false">ROUND(L3612+M3612+N3612,2)</f>
        <v>140.86</v>
      </c>
      <c r="P3612" s="36"/>
      <c r="Q3612" s="36"/>
    </row>
    <row r="3613" customFormat="false" ht="11.25" hidden="false" customHeight="true" outlineLevel="0" collapsed="false">
      <c r="A3613" s="17" t="n">
        <v>40309169</v>
      </c>
      <c r="B3613" s="17" t="s">
        <v>3624</v>
      </c>
      <c r="C3613" s="23" t="n">
        <v>1</v>
      </c>
      <c r="D3613" s="23" t="s">
        <v>82</v>
      </c>
      <c r="E3613" s="19" t="n">
        <v>3.86</v>
      </c>
      <c r="F3613" s="21"/>
      <c r="G3613" s="21"/>
      <c r="H3613" s="21"/>
      <c r="I3613" s="21"/>
      <c r="J3613" s="21"/>
      <c r="K3613" s="22" t="n">
        <f aca="false">INDEX('Porte Honorário'!B:D,MATCH(TabJud!D3613,'Porte Honorário'!A:A,0),2)</f>
        <v>70.19</v>
      </c>
      <c r="L3613" s="22" t="n">
        <f aca="false">ROUND(C3613*K3613,2)</f>
        <v>70.19</v>
      </c>
      <c r="M3613" s="22" t="n">
        <f aca="false">IF(E3613&gt;0,ROUND(E3613*'UCO e Filme'!$A$5,2),0)</f>
        <v>57.67</v>
      </c>
      <c r="N3613" s="22" t="n">
        <f aca="false">IF(I3613&gt;0,ROUND(I3613*'UCO e Filme'!$A$11,2),0)</f>
        <v>0</v>
      </c>
      <c r="O3613" s="22" t="n">
        <f aca="false">ROUND(L3613+M3613+N3613,2)</f>
        <v>127.86</v>
      </c>
      <c r="P3613" s="36"/>
      <c r="Q3613" s="36"/>
    </row>
    <row r="3614" customFormat="false" ht="11.25" hidden="false" customHeight="true" outlineLevel="0" collapsed="false">
      <c r="A3614" s="17" t="n">
        <v>40309177</v>
      </c>
      <c r="B3614" s="17" t="s">
        <v>3625</v>
      </c>
      <c r="C3614" s="23" t="n">
        <v>0.01</v>
      </c>
      <c r="D3614" s="23" t="s">
        <v>133</v>
      </c>
      <c r="E3614" s="19" t="n">
        <v>0.514</v>
      </c>
      <c r="F3614" s="21"/>
      <c r="G3614" s="21"/>
      <c r="H3614" s="21"/>
      <c r="I3614" s="21"/>
      <c r="J3614" s="21"/>
      <c r="K3614" s="22" t="n">
        <f aca="false">INDEX('Porte Honorário'!B:D,MATCH(TabJud!D3614,'Porte Honorário'!A:A,0),2)</f>
        <v>13</v>
      </c>
      <c r="L3614" s="22" t="n">
        <f aca="false">ROUND(C3614*K3614,2)</f>
        <v>0.13</v>
      </c>
      <c r="M3614" s="22" t="n">
        <f aca="false">IF(E3614&gt;0,ROUND(E3614*'UCO e Filme'!$A$5,2),0)</f>
        <v>7.68</v>
      </c>
      <c r="N3614" s="22" t="n">
        <f aca="false">IF(I3614&gt;0,ROUND(I3614*'UCO e Filme'!$A$11,2),0)</f>
        <v>0</v>
      </c>
      <c r="O3614" s="22" t="n">
        <f aca="false">ROUND(L3614+M3614+N3614,2)</f>
        <v>7.81</v>
      </c>
      <c r="P3614" s="36"/>
      <c r="Q3614" s="36"/>
    </row>
    <row r="3615" customFormat="false" ht="11.25" hidden="false" customHeight="true" outlineLevel="0" collapsed="false">
      <c r="A3615" s="17" t="n">
        <v>40309185</v>
      </c>
      <c r="B3615" s="17" t="s">
        <v>3626</v>
      </c>
      <c r="C3615" s="23" t="n">
        <v>0.01</v>
      </c>
      <c r="D3615" s="23" t="s">
        <v>133</v>
      </c>
      <c r="E3615" s="19" t="n">
        <v>0.514</v>
      </c>
      <c r="F3615" s="21"/>
      <c r="G3615" s="21"/>
      <c r="H3615" s="21"/>
      <c r="I3615" s="21"/>
      <c r="J3615" s="21"/>
      <c r="K3615" s="22" t="n">
        <f aca="false">INDEX('Porte Honorário'!B:D,MATCH(TabJud!D3615,'Porte Honorário'!A:A,0),2)</f>
        <v>13</v>
      </c>
      <c r="L3615" s="22" t="n">
        <f aca="false">ROUND(C3615*K3615,2)</f>
        <v>0.13</v>
      </c>
      <c r="M3615" s="22" t="n">
        <f aca="false">IF(E3615&gt;0,ROUND(E3615*'UCO e Filme'!$A$5,2),0)</f>
        <v>7.68</v>
      </c>
      <c r="N3615" s="22" t="n">
        <f aca="false">IF(I3615&gt;0,ROUND(I3615*'UCO e Filme'!$A$11,2),0)</f>
        <v>0</v>
      </c>
      <c r="O3615" s="22" t="n">
        <f aca="false">ROUND(L3615+M3615+N3615,2)</f>
        <v>7.81</v>
      </c>
      <c r="P3615" s="36"/>
      <c r="Q3615" s="36"/>
    </row>
    <row r="3616" customFormat="false" ht="11.25" hidden="false" customHeight="true" outlineLevel="0" collapsed="false">
      <c r="A3616" s="17" t="n">
        <v>40309266</v>
      </c>
      <c r="B3616" s="17" t="s">
        <v>3627</v>
      </c>
      <c r="C3616" s="23" t="n">
        <v>1</v>
      </c>
      <c r="D3616" s="23" t="s">
        <v>71</v>
      </c>
      <c r="E3616" s="19" t="n">
        <v>86.678</v>
      </c>
      <c r="F3616" s="21"/>
      <c r="G3616" s="21"/>
      <c r="H3616" s="21"/>
      <c r="I3616" s="21"/>
      <c r="J3616" s="21"/>
      <c r="K3616" s="22" t="n">
        <f aca="false">INDEX('Porte Honorário'!B:D,MATCH(TabJud!D3616,'Porte Honorário'!A:A,0),2)</f>
        <v>245.66</v>
      </c>
      <c r="L3616" s="22" t="n">
        <f aca="false">ROUND(C3616*K3616,2)</f>
        <v>245.66</v>
      </c>
      <c r="M3616" s="22" t="n">
        <f aca="false">IF(E3616&gt;0,ROUND(E3616*'UCO e Filme'!$A$5,2),0)</f>
        <v>1294.97</v>
      </c>
      <c r="N3616" s="22" t="n">
        <f aca="false">IF(I3616&gt;0,ROUND(I3616*'UCO e Filme'!$A$11,2),0)</f>
        <v>0</v>
      </c>
      <c r="O3616" s="22" t="n">
        <f aca="false">ROUND(L3616+M3616+N3616,2)</f>
        <v>1540.63</v>
      </c>
      <c r="P3616" s="36"/>
      <c r="Q3616" s="36"/>
    </row>
    <row r="3617" customFormat="false" ht="11.25" hidden="false" customHeight="true" outlineLevel="0" collapsed="false">
      <c r="A3617" s="17" t="n">
        <v>40309304</v>
      </c>
      <c r="B3617" s="17" t="s">
        <v>3628</v>
      </c>
      <c r="C3617" s="23" t="n">
        <v>0.04</v>
      </c>
      <c r="D3617" s="23" t="s">
        <v>133</v>
      </c>
      <c r="E3617" s="19" t="n">
        <v>2.187</v>
      </c>
      <c r="F3617" s="21"/>
      <c r="G3617" s="21"/>
      <c r="H3617" s="21"/>
      <c r="I3617" s="21"/>
      <c r="J3617" s="21"/>
      <c r="K3617" s="22" t="n">
        <f aca="false">INDEX('Porte Honorário'!B:D,MATCH(TabJud!D3617,'Porte Honorário'!A:A,0),2)</f>
        <v>13</v>
      </c>
      <c r="L3617" s="22" t="n">
        <f aca="false">ROUND(C3617*K3617,2)</f>
        <v>0.52</v>
      </c>
      <c r="M3617" s="22" t="n">
        <f aca="false">IF(E3617&gt;0,ROUND(E3617*'UCO e Filme'!$A$5,2),0)</f>
        <v>32.67</v>
      </c>
      <c r="N3617" s="22" t="n">
        <f aca="false">IF(I3617&gt;0,ROUND(I3617*'UCO e Filme'!$A$11,2),0)</f>
        <v>0</v>
      </c>
      <c r="O3617" s="22" t="n">
        <f aca="false">ROUND(L3617+M3617+N3617,2)</f>
        <v>33.19</v>
      </c>
      <c r="P3617" s="36"/>
      <c r="Q3617" s="36"/>
    </row>
    <row r="3618" customFormat="false" ht="22.5" hidden="false" customHeight="true" outlineLevel="0" collapsed="false">
      <c r="A3618" s="17" t="n">
        <v>40309312</v>
      </c>
      <c r="B3618" s="17" t="s">
        <v>3629</v>
      </c>
      <c r="C3618" s="23" t="n">
        <v>0.1</v>
      </c>
      <c r="D3618" s="23" t="s">
        <v>133</v>
      </c>
      <c r="E3618" s="19" t="n">
        <v>3.177</v>
      </c>
      <c r="F3618" s="21"/>
      <c r="G3618" s="21"/>
      <c r="H3618" s="21"/>
      <c r="I3618" s="21"/>
      <c r="J3618" s="21"/>
      <c r="K3618" s="22" t="n">
        <f aca="false">INDEX('Porte Honorário'!B:D,MATCH(TabJud!D3618,'Porte Honorário'!A:A,0),2)</f>
        <v>13</v>
      </c>
      <c r="L3618" s="22" t="n">
        <f aca="false">ROUND(C3618*K3618,2)</f>
        <v>1.3</v>
      </c>
      <c r="M3618" s="22" t="n">
        <f aca="false">IF(E3618&gt;0,ROUND(E3618*'UCO e Filme'!$A$5,2),0)</f>
        <v>47.46</v>
      </c>
      <c r="N3618" s="22" t="n">
        <f aca="false">IF(I3618&gt;0,ROUND(I3618*'UCO e Filme'!$A$11,2),0)</f>
        <v>0</v>
      </c>
      <c r="O3618" s="22" t="n">
        <f aca="false">ROUND(L3618+M3618+N3618,2)</f>
        <v>48.76</v>
      </c>
      <c r="P3618" s="36"/>
      <c r="Q3618" s="36"/>
    </row>
    <row r="3619" customFormat="false" ht="22.5" hidden="false" customHeight="true" outlineLevel="0" collapsed="false">
      <c r="A3619" s="17" t="n">
        <v>40309320</v>
      </c>
      <c r="B3619" s="17" t="s">
        <v>3630</v>
      </c>
      <c r="C3619" s="23" t="n">
        <v>0.1</v>
      </c>
      <c r="D3619" s="23" t="s">
        <v>133</v>
      </c>
      <c r="E3619" s="19" t="n">
        <v>3.177</v>
      </c>
      <c r="F3619" s="21"/>
      <c r="G3619" s="21"/>
      <c r="H3619" s="21"/>
      <c r="I3619" s="21"/>
      <c r="J3619" s="21"/>
      <c r="K3619" s="22" t="n">
        <f aca="false">INDEX('Porte Honorário'!B:D,MATCH(TabJud!D3619,'Porte Honorário'!A:A,0),2)</f>
        <v>13</v>
      </c>
      <c r="L3619" s="22" t="n">
        <f aca="false">ROUND(C3619*K3619,2)</f>
        <v>1.3</v>
      </c>
      <c r="M3619" s="22" t="n">
        <f aca="false">IF(E3619&gt;0,ROUND(E3619*'UCO e Filme'!$A$5,2),0)</f>
        <v>47.46</v>
      </c>
      <c r="N3619" s="22" t="n">
        <f aca="false">IF(I3619&gt;0,ROUND(I3619*'UCO e Filme'!$A$11,2),0)</f>
        <v>0</v>
      </c>
      <c r="O3619" s="22" t="n">
        <f aca="false">ROUND(L3619+M3619+N3619,2)</f>
        <v>48.76</v>
      </c>
      <c r="P3619" s="36"/>
      <c r="Q3619" s="36"/>
    </row>
    <row r="3620" customFormat="false" ht="11.25" hidden="false" customHeight="true" outlineLevel="0" collapsed="false">
      <c r="A3620" s="17" t="n">
        <v>40309401</v>
      </c>
      <c r="B3620" s="17" t="s">
        <v>3631</v>
      </c>
      <c r="C3620" s="23" t="n">
        <v>0.01</v>
      </c>
      <c r="D3620" s="33" t="s">
        <v>133</v>
      </c>
      <c r="E3620" s="19" t="n">
        <v>0.387</v>
      </c>
      <c r="F3620" s="16"/>
      <c r="G3620" s="21"/>
      <c r="H3620" s="21"/>
      <c r="I3620" s="21"/>
      <c r="J3620" s="21"/>
      <c r="K3620" s="22" t="n">
        <f aca="false">INDEX('Porte Honorário'!B:D,MATCH(TabJud!D3620,'Porte Honorário'!A:A,0),2)</f>
        <v>13</v>
      </c>
      <c r="L3620" s="22" t="n">
        <f aca="false">ROUND(C3620*K3620,2)</f>
        <v>0.13</v>
      </c>
      <c r="M3620" s="22" t="n">
        <f aca="false">IF(E3620&gt;0,ROUND(E3620*'UCO e Filme'!$A$5,2),0)</f>
        <v>5.78</v>
      </c>
      <c r="N3620" s="22" t="n">
        <f aca="false">IF(I3620&gt;0,ROUND(I3620*'UCO e Filme'!$A$11,2),0)</f>
        <v>0</v>
      </c>
      <c r="O3620" s="22" t="n">
        <f aca="false">ROUND(L3620+M3620+N3620,2)</f>
        <v>5.91</v>
      </c>
      <c r="P3620" s="36"/>
      <c r="Q3620" s="36"/>
    </row>
    <row r="3621" customFormat="false" ht="11.25" hidden="false" customHeight="true" outlineLevel="0" collapsed="false">
      <c r="A3621" s="17" t="n">
        <v>40309410</v>
      </c>
      <c r="B3621" s="17" t="s">
        <v>3632</v>
      </c>
      <c r="C3621" s="23" t="n">
        <v>0.01</v>
      </c>
      <c r="D3621" s="23" t="s">
        <v>133</v>
      </c>
      <c r="E3621" s="19" t="n">
        <v>0.387</v>
      </c>
      <c r="F3621" s="21"/>
      <c r="G3621" s="21"/>
      <c r="H3621" s="21"/>
      <c r="I3621" s="21"/>
      <c r="J3621" s="21"/>
      <c r="K3621" s="22" t="n">
        <f aca="false">INDEX('Porte Honorário'!B:D,MATCH(TabJud!D3621,'Porte Honorário'!A:A,0),2)</f>
        <v>13</v>
      </c>
      <c r="L3621" s="22" t="n">
        <f aca="false">ROUND(C3621*K3621,2)</f>
        <v>0.13</v>
      </c>
      <c r="M3621" s="22" t="n">
        <f aca="false">IF(E3621&gt;0,ROUND(E3621*'UCO e Filme'!$A$5,2),0)</f>
        <v>5.78</v>
      </c>
      <c r="N3621" s="22" t="n">
        <f aca="false">IF(I3621&gt;0,ROUND(I3621*'UCO e Filme'!$A$11,2),0)</f>
        <v>0</v>
      </c>
      <c r="O3621" s="22" t="n">
        <f aca="false">ROUND(L3621+M3621+N3621,2)</f>
        <v>5.91</v>
      </c>
      <c r="P3621" s="36"/>
      <c r="Q3621" s="36"/>
    </row>
    <row r="3622" customFormat="false" ht="22.5" hidden="false" customHeight="true" outlineLevel="0" collapsed="false">
      <c r="A3622" s="17" t="n">
        <v>40309428</v>
      </c>
      <c r="B3622" s="17" t="s">
        <v>3633</v>
      </c>
      <c r="C3622" s="23" t="n">
        <v>0.04</v>
      </c>
      <c r="D3622" s="23" t="s">
        <v>133</v>
      </c>
      <c r="E3622" s="19" t="n">
        <v>1.44</v>
      </c>
      <c r="F3622" s="21"/>
      <c r="G3622" s="21"/>
      <c r="H3622" s="21"/>
      <c r="I3622" s="21"/>
      <c r="J3622" s="21"/>
      <c r="K3622" s="22" t="n">
        <f aca="false">INDEX('Porte Honorário'!B:D,MATCH(TabJud!D3622,'Porte Honorário'!A:A,0),2)</f>
        <v>13</v>
      </c>
      <c r="L3622" s="22" t="n">
        <f aca="false">ROUND(C3622*K3622,2)</f>
        <v>0.52</v>
      </c>
      <c r="M3622" s="22" t="n">
        <f aca="false">IF(E3622&gt;0,ROUND(E3622*'UCO e Filme'!$A$5,2),0)</f>
        <v>21.51</v>
      </c>
      <c r="N3622" s="22" t="n">
        <f aca="false">IF(I3622&gt;0,ROUND(I3622*'UCO e Filme'!$A$11,2),0)</f>
        <v>0</v>
      </c>
      <c r="O3622" s="22" t="n">
        <f aca="false">ROUND(L3622+M3622+N3622,2)</f>
        <v>22.03</v>
      </c>
      <c r="P3622" s="36"/>
      <c r="Q3622" s="36"/>
    </row>
    <row r="3623" customFormat="false" ht="11.25" hidden="false" customHeight="true" outlineLevel="0" collapsed="false">
      <c r="A3623" s="17" t="n">
        <v>40309436</v>
      </c>
      <c r="B3623" s="17" t="s">
        <v>3634</v>
      </c>
      <c r="C3623" s="37" t="n">
        <v>0.1</v>
      </c>
      <c r="D3623" s="23" t="s">
        <v>133</v>
      </c>
      <c r="E3623" s="19" t="n">
        <v>3.267</v>
      </c>
      <c r="F3623" s="21"/>
      <c r="G3623" s="21"/>
      <c r="H3623" s="21"/>
      <c r="I3623" s="21"/>
      <c r="J3623" s="21"/>
      <c r="K3623" s="22" t="n">
        <f aca="false">INDEX('Porte Honorário'!B:D,MATCH(TabJud!D3623,'Porte Honorário'!A:A,0),2)</f>
        <v>13</v>
      </c>
      <c r="L3623" s="22" t="n">
        <f aca="false">ROUND(C3623*K3623,2)</f>
        <v>1.3</v>
      </c>
      <c r="M3623" s="22" t="n">
        <f aca="false">IF(E3623&gt;0,ROUND(E3623*'UCO e Filme'!$A$5,2),0)</f>
        <v>48.81</v>
      </c>
      <c r="N3623" s="22" t="n">
        <f aca="false">IF(I3623&gt;0,ROUND(I3623*'UCO e Filme'!$A$11,2),0)</f>
        <v>0</v>
      </c>
      <c r="O3623" s="22" t="n">
        <f aca="false">ROUND(L3623+M3623+N3623,2)</f>
        <v>50.11</v>
      </c>
      <c r="P3623" s="36"/>
      <c r="Q3623" s="36"/>
    </row>
    <row r="3624" customFormat="false" ht="22.5" hidden="false" customHeight="true" outlineLevel="0" collapsed="false">
      <c r="A3624" s="17" t="n">
        <v>40309444</v>
      </c>
      <c r="B3624" s="17" t="s">
        <v>3635</v>
      </c>
      <c r="C3624" s="23" t="n">
        <v>0.1</v>
      </c>
      <c r="D3624" s="23" t="s">
        <v>133</v>
      </c>
      <c r="E3624" s="19" t="n">
        <v>2.097</v>
      </c>
      <c r="F3624" s="21"/>
      <c r="G3624" s="21"/>
      <c r="H3624" s="21"/>
      <c r="I3624" s="21"/>
      <c r="J3624" s="21"/>
      <c r="K3624" s="22" t="n">
        <f aca="false">INDEX('Porte Honorário'!B:D,MATCH(TabJud!D3624,'Porte Honorário'!A:A,0),2)</f>
        <v>13</v>
      </c>
      <c r="L3624" s="22" t="n">
        <f aca="false">ROUND(C3624*K3624,2)</f>
        <v>1.3</v>
      </c>
      <c r="M3624" s="22" t="n">
        <f aca="false">IF(E3624&gt;0,ROUND(E3624*'UCO e Filme'!$A$5,2),0)</f>
        <v>31.33</v>
      </c>
      <c r="N3624" s="22" t="n">
        <f aca="false">IF(I3624&gt;0,ROUND(I3624*'UCO e Filme'!$A$11,2),0)</f>
        <v>0</v>
      </c>
      <c r="O3624" s="22" t="n">
        <f aca="false">ROUND(L3624+M3624+N3624,2)</f>
        <v>32.63</v>
      </c>
      <c r="P3624" s="36"/>
      <c r="Q3624" s="36"/>
    </row>
    <row r="3625" customFormat="false" ht="11.25" hidden="false" customHeight="true" outlineLevel="0" collapsed="false">
      <c r="A3625" s="17" t="n">
        <v>40309509</v>
      </c>
      <c r="B3625" s="17" t="s">
        <v>3636</v>
      </c>
      <c r="C3625" s="23" t="n">
        <v>0.04</v>
      </c>
      <c r="D3625" s="23" t="s">
        <v>133</v>
      </c>
      <c r="E3625" s="19" t="n">
        <v>0.81</v>
      </c>
      <c r="F3625" s="21"/>
      <c r="G3625" s="21"/>
      <c r="H3625" s="21"/>
      <c r="I3625" s="21"/>
      <c r="J3625" s="21"/>
      <c r="K3625" s="22" t="n">
        <f aca="false">INDEX('Porte Honorário'!B:D,MATCH(TabJud!D3625,'Porte Honorário'!A:A,0),2)</f>
        <v>13</v>
      </c>
      <c r="L3625" s="22" t="n">
        <f aca="false">ROUND(C3625*K3625,2)</f>
        <v>0.52</v>
      </c>
      <c r="M3625" s="22" t="n">
        <f aca="false">IF(E3625&gt;0,ROUND(E3625*'UCO e Filme'!$A$5,2),0)</f>
        <v>12.1</v>
      </c>
      <c r="N3625" s="22" t="n">
        <f aca="false">IF(I3625&gt;0,ROUND(I3625*'UCO e Filme'!$A$11,2),0)</f>
        <v>0</v>
      </c>
      <c r="O3625" s="22" t="n">
        <f aca="false">ROUND(L3625+M3625+N3625,2)</f>
        <v>12.62</v>
      </c>
      <c r="P3625" s="36"/>
      <c r="Q3625" s="36"/>
    </row>
    <row r="3626" customFormat="false" ht="11.25" hidden="false" customHeight="true" outlineLevel="0" collapsed="false">
      <c r="A3626" s="17" t="n">
        <v>40309517</v>
      </c>
      <c r="B3626" s="17" t="s">
        <v>3637</v>
      </c>
      <c r="C3626" s="23" t="n">
        <v>0.04</v>
      </c>
      <c r="D3626" s="23" t="s">
        <v>133</v>
      </c>
      <c r="E3626" s="19" t="n">
        <v>0.387</v>
      </c>
      <c r="F3626" s="21"/>
      <c r="G3626" s="21"/>
      <c r="H3626" s="21"/>
      <c r="I3626" s="21"/>
      <c r="J3626" s="21"/>
      <c r="K3626" s="22" t="n">
        <f aca="false">INDEX('Porte Honorário'!B:D,MATCH(TabJud!D3626,'Porte Honorário'!A:A,0),2)</f>
        <v>13</v>
      </c>
      <c r="L3626" s="22" t="n">
        <f aca="false">ROUND(C3626*K3626,2)</f>
        <v>0.52</v>
      </c>
      <c r="M3626" s="22" t="n">
        <f aca="false">IF(E3626&gt;0,ROUND(E3626*'UCO e Filme'!$A$5,2),0)</f>
        <v>5.78</v>
      </c>
      <c r="N3626" s="22" t="n">
        <f aca="false">IF(I3626&gt;0,ROUND(I3626*'UCO e Filme'!$A$11,2),0)</f>
        <v>0</v>
      </c>
      <c r="O3626" s="22" t="n">
        <f aca="false">ROUND(L3626+M3626+N3626,2)</f>
        <v>6.3</v>
      </c>
      <c r="P3626" s="36"/>
      <c r="Q3626" s="36"/>
    </row>
    <row r="3627" customFormat="false" ht="22.5" hidden="false" customHeight="true" outlineLevel="0" collapsed="false">
      <c r="A3627" s="17" t="n">
        <v>40309525</v>
      </c>
      <c r="B3627" s="17" t="s">
        <v>3638</v>
      </c>
      <c r="C3627" s="23" t="n">
        <v>0.1</v>
      </c>
      <c r="D3627" s="23" t="s">
        <v>133</v>
      </c>
      <c r="E3627" s="19" t="n">
        <v>2.097</v>
      </c>
      <c r="F3627" s="21"/>
      <c r="G3627" s="21"/>
      <c r="H3627" s="21"/>
      <c r="I3627" s="21"/>
      <c r="J3627" s="21"/>
      <c r="K3627" s="22" t="n">
        <f aca="false">INDEX('Porte Honorário'!B:D,MATCH(TabJud!D3627,'Porte Honorário'!A:A,0),2)</f>
        <v>13</v>
      </c>
      <c r="L3627" s="22" t="n">
        <f aca="false">ROUND(C3627*K3627,2)</f>
        <v>1.3</v>
      </c>
      <c r="M3627" s="22" t="n">
        <f aca="false">IF(E3627&gt;0,ROUND(E3627*'UCO e Filme'!$A$5,2),0)</f>
        <v>31.33</v>
      </c>
      <c r="N3627" s="22" t="n">
        <f aca="false">IF(I3627&gt;0,ROUND(I3627*'UCO e Filme'!$A$11,2),0)</f>
        <v>0</v>
      </c>
      <c r="O3627" s="22" t="n">
        <f aca="false">ROUND(L3627+M3627+N3627,2)</f>
        <v>32.63</v>
      </c>
      <c r="P3627" s="36"/>
      <c r="Q3627" s="36"/>
    </row>
    <row r="3628" customFormat="false" ht="30.95" hidden="false" customHeight="true" outlineLevel="0" collapsed="false">
      <c r="A3628" s="14" t="s">
        <v>3639</v>
      </c>
      <c r="B3628" s="14"/>
      <c r="C3628" s="14"/>
      <c r="D3628" s="14"/>
      <c r="E3628" s="14"/>
      <c r="F3628" s="14"/>
      <c r="G3628" s="14"/>
      <c r="H3628" s="14"/>
      <c r="I3628" s="14"/>
      <c r="J3628" s="14"/>
      <c r="K3628" s="14"/>
      <c r="L3628" s="14"/>
      <c r="M3628" s="14"/>
      <c r="N3628" s="14"/>
      <c r="O3628" s="14"/>
      <c r="P3628" s="36"/>
      <c r="Q3628" s="36"/>
    </row>
    <row r="3629" customFormat="false" ht="33.75" hidden="false" customHeight="true" outlineLevel="0" collapsed="false">
      <c r="A3629" s="17" t="n">
        <v>40310019</v>
      </c>
      <c r="B3629" s="17" t="s">
        <v>3640</v>
      </c>
      <c r="C3629" s="23" t="n">
        <v>0.04</v>
      </c>
      <c r="D3629" s="23" t="s">
        <v>133</v>
      </c>
      <c r="E3629" s="19" t="n">
        <v>0.693</v>
      </c>
      <c r="F3629" s="21"/>
      <c r="G3629" s="21"/>
      <c r="H3629" s="21"/>
      <c r="I3629" s="21"/>
      <c r="J3629" s="21"/>
      <c r="K3629" s="22" t="n">
        <f aca="false">INDEX('Porte Honorário'!B:D,MATCH(TabJud!D3629,'Porte Honorário'!A:A,0),2)</f>
        <v>13</v>
      </c>
      <c r="L3629" s="22" t="n">
        <f aca="false">ROUND(C3629*K3629,2)</f>
        <v>0.52</v>
      </c>
      <c r="M3629" s="22" t="n">
        <f aca="false">IF(E3629&gt;0,ROUND(E3629*'UCO e Filme'!$A$5,2),0)</f>
        <v>10.35</v>
      </c>
      <c r="N3629" s="22" t="n">
        <f aca="false">IF(I3629&gt;0,ROUND(I3629*'UCO e Filme'!$A$11,2),0)</f>
        <v>0</v>
      </c>
      <c r="O3629" s="22" t="n">
        <f aca="false">ROUND(L3629+M3629+N3629,2)</f>
        <v>10.87</v>
      </c>
      <c r="P3629" s="36"/>
      <c r="Q3629" s="36"/>
    </row>
    <row r="3630" customFormat="false" ht="11.25" hidden="false" customHeight="true" outlineLevel="0" collapsed="false">
      <c r="A3630" s="17" t="n">
        <v>40310035</v>
      </c>
      <c r="B3630" s="17" t="s">
        <v>3641</v>
      </c>
      <c r="C3630" s="23" t="n">
        <v>0.1</v>
      </c>
      <c r="D3630" s="23" t="s">
        <v>133</v>
      </c>
      <c r="E3630" s="19" t="n">
        <v>3.177</v>
      </c>
      <c r="F3630" s="21"/>
      <c r="G3630" s="21"/>
      <c r="H3630" s="21"/>
      <c r="I3630" s="21"/>
      <c r="J3630" s="21"/>
      <c r="K3630" s="22" t="n">
        <f aca="false">INDEX('Porte Honorário'!B:D,MATCH(TabJud!D3630,'Porte Honorário'!A:A,0),2)</f>
        <v>13</v>
      </c>
      <c r="L3630" s="22" t="n">
        <f aca="false">ROUND(C3630*K3630,2)</f>
        <v>1.3</v>
      </c>
      <c r="M3630" s="22" t="n">
        <f aca="false">IF(E3630&gt;0,ROUND(E3630*'UCO e Filme'!$A$5,2),0)</f>
        <v>47.46</v>
      </c>
      <c r="N3630" s="22" t="n">
        <f aca="false">IF(I3630&gt;0,ROUND(I3630*'UCO e Filme'!$A$11,2),0)</f>
        <v>0</v>
      </c>
      <c r="O3630" s="22" t="n">
        <f aca="false">ROUND(L3630+M3630+N3630,2)</f>
        <v>48.76</v>
      </c>
      <c r="P3630" s="36"/>
      <c r="Q3630" s="36"/>
    </row>
    <row r="3631" customFormat="false" ht="11.25" hidden="false" customHeight="true" outlineLevel="0" collapsed="false">
      <c r="A3631" s="17" t="n">
        <v>40310043</v>
      </c>
      <c r="B3631" s="17" t="s">
        <v>3642</v>
      </c>
      <c r="C3631" s="23" t="n">
        <v>0.1</v>
      </c>
      <c r="D3631" s="23" t="s">
        <v>133</v>
      </c>
      <c r="E3631" s="19" t="n">
        <v>2.484</v>
      </c>
      <c r="F3631" s="21"/>
      <c r="G3631" s="21"/>
      <c r="H3631" s="21"/>
      <c r="I3631" s="21"/>
      <c r="J3631" s="21"/>
      <c r="K3631" s="22" t="n">
        <f aca="false">INDEX('Porte Honorário'!B:D,MATCH(TabJud!D3631,'Porte Honorário'!A:A,0),2)</f>
        <v>13</v>
      </c>
      <c r="L3631" s="22" t="n">
        <f aca="false">ROUND(C3631*K3631,2)</f>
        <v>1.3</v>
      </c>
      <c r="M3631" s="22" t="n">
        <f aca="false">IF(E3631&gt;0,ROUND(E3631*'UCO e Filme'!$A$5,2),0)</f>
        <v>37.11</v>
      </c>
      <c r="N3631" s="22" t="n">
        <f aca="false">IF(I3631&gt;0,ROUND(I3631*'UCO e Filme'!$A$11,2),0)</f>
        <v>0</v>
      </c>
      <c r="O3631" s="22" t="n">
        <f aca="false">ROUND(L3631+M3631+N3631,2)</f>
        <v>38.41</v>
      </c>
      <c r="P3631" s="36"/>
      <c r="Q3631" s="36"/>
    </row>
    <row r="3632" customFormat="false" ht="11.25" hidden="false" customHeight="true" outlineLevel="0" collapsed="false">
      <c r="A3632" s="17" t="n">
        <v>40310051</v>
      </c>
      <c r="B3632" s="17" t="s">
        <v>3643</v>
      </c>
      <c r="C3632" s="23" t="n">
        <v>0.04</v>
      </c>
      <c r="D3632" s="23" t="s">
        <v>133</v>
      </c>
      <c r="E3632" s="19" t="n">
        <v>0.693</v>
      </c>
      <c r="F3632" s="21"/>
      <c r="G3632" s="21"/>
      <c r="H3632" s="21"/>
      <c r="I3632" s="21"/>
      <c r="J3632" s="21"/>
      <c r="K3632" s="22" t="n">
        <f aca="false">INDEX('Porte Honorário'!B:D,MATCH(TabJud!D3632,'Porte Honorário'!A:A,0),2)</f>
        <v>13</v>
      </c>
      <c r="L3632" s="22" t="n">
        <f aca="false">ROUND(C3632*K3632,2)</f>
        <v>0.52</v>
      </c>
      <c r="M3632" s="22" t="n">
        <f aca="false">IF(E3632&gt;0,ROUND(E3632*'UCO e Filme'!$A$5,2),0)</f>
        <v>10.35</v>
      </c>
      <c r="N3632" s="22" t="n">
        <f aca="false">IF(I3632&gt;0,ROUND(I3632*'UCO e Filme'!$A$11,2),0)</f>
        <v>0</v>
      </c>
      <c r="O3632" s="22" t="n">
        <f aca="false">ROUND(L3632+M3632+N3632,2)</f>
        <v>10.87</v>
      </c>
      <c r="P3632" s="36"/>
      <c r="Q3632" s="36"/>
    </row>
    <row r="3633" customFormat="false" ht="11.25" hidden="false" customHeight="true" outlineLevel="0" collapsed="false">
      <c r="A3633" s="17" t="n">
        <v>40310060</v>
      </c>
      <c r="B3633" s="17" t="s">
        <v>3644</v>
      </c>
      <c r="C3633" s="23" t="n">
        <v>0.04</v>
      </c>
      <c r="D3633" s="23" t="s">
        <v>133</v>
      </c>
      <c r="E3633" s="19" t="n">
        <v>0.693</v>
      </c>
      <c r="F3633" s="21"/>
      <c r="G3633" s="21"/>
      <c r="H3633" s="21"/>
      <c r="I3633" s="21"/>
      <c r="J3633" s="21"/>
      <c r="K3633" s="22" t="n">
        <f aca="false">INDEX('Porte Honorário'!B:D,MATCH(TabJud!D3633,'Porte Honorário'!A:A,0),2)</f>
        <v>13</v>
      </c>
      <c r="L3633" s="22" t="n">
        <f aca="false">ROUND(C3633*K3633,2)</f>
        <v>0.52</v>
      </c>
      <c r="M3633" s="22" t="n">
        <f aca="false">IF(E3633&gt;0,ROUND(E3633*'UCO e Filme'!$A$5,2),0)</f>
        <v>10.35</v>
      </c>
      <c r="N3633" s="22" t="n">
        <f aca="false">IF(I3633&gt;0,ROUND(I3633*'UCO e Filme'!$A$11,2),0)</f>
        <v>0</v>
      </c>
      <c r="O3633" s="22" t="n">
        <f aca="false">ROUND(L3633+M3633+N3633,2)</f>
        <v>10.87</v>
      </c>
      <c r="P3633" s="36"/>
      <c r="Q3633" s="36"/>
    </row>
    <row r="3634" customFormat="false" ht="11.25" hidden="false" customHeight="true" outlineLevel="0" collapsed="false">
      <c r="A3634" s="17" t="n">
        <v>40310078</v>
      </c>
      <c r="B3634" s="17" t="s">
        <v>3645</v>
      </c>
      <c r="C3634" s="37" t="n">
        <v>0.1</v>
      </c>
      <c r="D3634" s="23" t="s">
        <v>133</v>
      </c>
      <c r="E3634" s="19" t="n">
        <v>3.177</v>
      </c>
      <c r="F3634" s="21"/>
      <c r="G3634" s="21"/>
      <c r="H3634" s="21"/>
      <c r="I3634" s="21"/>
      <c r="J3634" s="21"/>
      <c r="K3634" s="22" t="n">
        <f aca="false">INDEX('Porte Honorário'!B:D,MATCH(TabJud!D3634,'Porte Honorário'!A:A,0),2)</f>
        <v>13</v>
      </c>
      <c r="L3634" s="22" t="n">
        <f aca="false">ROUND(C3634*K3634,2)</f>
        <v>1.3</v>
      </c>
      <c r="M3634" s="22" t="n">
        <f aca="false">IF(E3634&gt;0,ROUND(E3634*'UCO e Filme'!$A$5,2),0)</f>
        <v>47.46</v>
      </c>
      <c r="N3634" s="22" t="n">
        <f aca="false">IF(I3634&gt;0,ROUND(I3634*'UCO e Filme'!$A$11,2),0)</f>
        <v>0</v>
      </c>
      <c r="O3634" s="22" t="n">
        <f aca="false">ROUND(L3634+M3634+N3634,2)</f>
        <v>48.76</v>
      </c>
      <c r="P3634" s="36"/>
      <c r="Q3634" s="36"/>
    </row>
    <row r="3635" customFormat="false" ht="11.25" hidden="false" customHeight="true" outlineLevel="0" collapsed="false">
      <c r="A3635" s="17" t="n">
        <v>40310086</v>
      </c>
      <c r="B3635" s="17" t="s">
        <v>3646</v>
      </c>
      <c r="C3635" s="23" t="n">
        <v>0.1</v>
      </c>
      <c r="D3635" s="23" t="s">
        <v>133</v>
      </c>
      <c r="E3635" s="19" t="n">
        <v>4.014</v>
      </c>
      <c r="F3635" s="21"/>
      <c r="G3635" s="21"/>
      <c r="H3635" s="21"/>
      <c r="I3635" s="21"/>
      <c r="J3635" s="21"/>
      <c r="K3635" s="22" t="n">
        <f aca="false">INDEX('Porte Honorário'!B:D,MATCH(TabJud!D3635,'Porte Honorário'!A:A,0),2)</f>
        <v>13</v>
      </c>
      <c r="L3635" s="22" t="n">
        <f aca="false">ROUND(C3635*K3635,2)</f>
        <v>1.3</v>
      </c>
      <c r="M3635" s="22" t="n">
        <f aca="false">IF(E3635&gt;0,ROUND(E3635*'UCO e Filme'!$A$5,2),0)</f>
        <v>59.97</v>
      </c>
      <c r="N3635" s="22" t="n">
        <f aca="false">IF(I3635&gt;0,ROUND(I3635*'UCO e Filme'!$A$11,2),0)</f>
        <v>0</v>
      </c>
      <c r="O3635" s="22" t="n">
        <f aca="false">ROUND(L3635+M3635+N3635,2)</f>
        <v>61.27</v>
      </c>
      <c r="P3635" s="36"/>
      <c r="Q3635" s="36"/>
    </row>
    <row r="3636" customFormat="false" ht="11.25" hidden="false" customHeight="true" outlineLevel="0" collapsed="false">
      <c r="A3636" s="17" t="n">
        <v>40310094</v>
      </c>
      <c r="B3636" s="17" t="s">
        <v>3647</v>
      </c>
      <c r="C3636" s="23" t="n">
        <v>0.04</v>
      </c>
      <c r="D3636" s="23" t="s">
        <v>133</v>
      </c>
      <c r="E3636" s="19" t="n">
        <v>0.693</v>
      </c>
      <c r="F3636" s="21"/>
      <c r="G3636" s="21"/>
      <c r="H3636" s="21"/>
      <c r="I3636" s="21"/>
      <c r="J3636" s="21"/>
      <c r="K3636" s="22" t="n">
        <f aca="false">INDEX('Porte Honorário'!B:D,MATCH(TabJud!D3636,'Porte Honorário'!A:A,0),2)</f>
        <v>13</v>
      </c>
      <c r="L3636" s="22" t="n">
        <f aca="false">ROUND(C3636*K3636,2)</f>
        <v>0.52</v>
      </c>
      <c r="M3636" s="22" t="n">
        <f aca="false">IF(E3636&gt;0,ROUND(E3636*'UCO e Filme'!$A$5,2),0)</f>
        <v>10.35</v>
      </c>
      <c r="N3636" s="22" t="n">
        <f aca="false">IF(I3636&gt;0,ROUND(I3636*'UCO e Filme'!$A$11,2),0)</f>
        <v>0</v>
      </c>
      <c r="O3636" s="22" t="n">
        <f aca="false">ROUND(L3636+M3636+N3636,2)</f>
        <v>10.87</v>
      </c>
      <c r="P3636" s="36"/>
      <c r="Q3636" s="36"/>
    </row>
    <row r="3637" customFormat="false" ht="11.25" hidden="false" customHeight="true" outlineLevel="0" collapsed="false">
      <c r="A3637" s="17" t="n">
        <v>40310108</v>
      </c>
      <c r="B3637" s="17" t="s">
        <v>3648</v>
      </c>
      <c r="C3637" s="23" t="n">
        <v>0.04</v>
      </c>
      <c r="D3637" s="23" t="s">
        <v>133</v>
      </c>
      <c r="E3637" s="19" t="n">
        <v>0.693</v>
      </c>
      <c r="F3637" s="21"/>
      <c r="G3637" s="21"/>
      <c r="H3637" s="21"/>
      <c r="I3637" s="21"/>
      <c r="J3637" s="21"/>
      <c r="K3637" s="22" t="n">
        <f aca="false">INDEX('Porte Honorário'!B:D,MATCH(TabJud!D3637,'Porte Honorário'!A:A,0),2)</f>
        <v>13</v>
      </c>
      <c r="L3637" s="22" t="n">
        <f aca="false">ROUND(C3637*K3637,2)</f>
        <v>0.52</v>
      </c>
      <c r="M3637" s="22" t="n">
        <f aca="false">IF(E3637&gt;0,ROUND(E3637*'UCO e Filme'!$A$5,2),0)</f>
        <v>10.35</v>
      </c>
      <c r="N3637" s="22" t="n">
        <f aca="false">IF(I3637&gt;0,ROUND(I3637*'UCO e Filme'!$A$11,2),0)</f>
        <v>0</v>
      </c>
      <c r="O3637" s="22" t="n">
        <f aca="false">ROUND(L3637+M3637+N3637,2)</f>
        <v>10.87</v>
      </c>
      <c r="P3637" s="36"/>
      <c r="Q3637" s="36"/>
    </row>
    <row r="3638" customFormat="false" ht="11.25" hidden="false" customHeight="true" outlineLevel="0" collapsed="false">
      <c r="A3638" s="17" t="n">
        <v>40310116</v>
      </c>
      <c r="B3638" s="17" t="s">
        <v>3649</v>
      </c>
      <c r="C3638" s="23" t="n">
        <v>0.04</v>
      </c>
      <c r="D3638" s="23" t="s">
        <v>133</v>
      </c>
      <c r="E3638" s="19" t="n">
        <v>0.693</v>
      </c>
      <c r="F3638" s="21"/>
      <c r="G3638" s="21"/>
      <c r="H3638" s="21"/>
      <c r="I3638" s="21"/>
      <c r="J3638" s="21"/>
      <c r="K3638" s="22" t="n">
        <f aca="false">INDEX('Porte Honorário'!B:D,MATCH(TabJud!D3638,'Porte Honorário'!A:A,0),2)</f>
        <v>13</v>
      </c>
      <c r="L3638" s="22" t="n">
        <f aca="false">ROUND(C3638*K3638,2)</f>
        <v>0.52</v>
      </c>
      <c r="M3638" s="22" t="n">
        <f aca="false">IF(E3638&gt;0,ROUND(E3638*'UCO e Filme'!$A$5,2),0)</f>
        <v>10.35</v>
      </c>
      <c r="N3638" s="22" t="n">
        <f aca="false">IF(I3638&gt;0,ROUND(I3638*'UCO e Filme'!$A$11,2),0)</f>
        <v>0</v>
      </c>
      <c r="O3638" s="22" t="n">
        <f aca="false">ROUND(L3638+M3638+N3638,2)</f>
        <v>10.87</v>
      </c>
      <c r="P3638" s="36"/>
      <c r="Q3638" s="36"/>
    </row>
    <row r="3639" customFormat="false" ht="11.25" hidden="false" customHeight="true" outlineLevel="0" collapsed="false">
      <c r="A3639" s="17" t="n">
        <v>40310124</v>
      </c>
      <c r="B3639" s="17" t="s">
        <v>3650</v>
      </c>
      <c r="C3639" s="23" t="n">
        <v>0.1</v>
      </c>
      <c r="D3639" s="23" t="s">
        <v>133</v>
      </c>
      <c r="E3639" s="19" t="n">
        <v>2.214</v>
      </c>
      <c r="F3639" s="21"/>
      <c r="G3639" s="21"/>
      <c r="H3639" s="21"/>
      <c r="I3639" s="21"/>
      <c r="J3639" s="21"/>
      <c r="K3639" s="22" t="n">
        <f aca="false">INDEX('Porte Honorário'!B:D,MATCH(TabJud!D3639,'Porte Honorário'!A:A,0),2)</f>
        <v>13</v>
      </c>
      <c r="L3639" s="22" t="n">
        <f aca="false">ROUND(C3639*K3639,2)</f>
        <v>1.3</v>
      </c>
      <c r="M3639" s="22" t="n">
        <f aca="false">IF(E3639&gt;0,ROUND(E3639*'UCO e Filme'!$A$5,2),0)</f>
        <v>33.08</v>
      </c>
      <c r="N3639" s="22" t="n">
        <f aca="false">IF(I3639&gt;0,ROUND(I3639*'UCO e Filme'!$A$11,2),0)</f>
        <v>0</v>
      </c>
      <c r="O3639" s="22" t="n">
        <f aca="false">ROUND(L3639+M3639+N3639,2)</f>
        <v>34.38</v>
      </c>
      <c r="P3639" s="36"/>
      <c r="Q3639" s="36"/>
    </row>
    <row r="3640" customFormat="false" ht="11.25" hidden="false" customHeight="true" outlineLevel="0" collapsed="false">
      <c r="A3640" s="17" t="n">
        <v>40310132</v>
      </c>
      <c r="B3640" s="17" t="s">
        <v>3651</v>
      </c>
      <c r="C3640" s="37" t="n">
        <v>0.1</v>
      </c>
      <c r="D3640" s="23" t="s">
        <v>133</v>
      </c>
      <c r="E3640" s="19" t="n">
        <v>3.177</v>
      </c>
      <c r="F3640" s="21"/>
      <c r="G3640" s="21"/>
      <c r="H3640" s="21"/>
      <c r="I3640" s="21"/>
      <c r="J3640" s="21"/>
      <c r="K3640" s="22" t="n">
        <f aca="false">INDEX('Porte Honorário'!B:D,MATCH(TabJud!D3640,'Porte Honorário'!A:A,0),2)</f>
        <v>13</v>
      </c>
      <c r="L3640" s="22" t="n">
        <f aca="false">ROUND(C3640*K3640,2)</f>
        <v>1.3</v>
      </c>
      <c r="M3640" s="22" t="n">
        <f aca="false">IF(E3640&gt;0,ROUND(E3640*'UCO e Filme'!$A$5,2),0)</f>
        <v>47.46</v>
      </c>
      <c r="N3640" s="22" t="n">
        <f aca="false">IF(I3640&gt;0,ROUND(I3640*'UCO e Filme'!$A$11,2),0)</f>
        <v>0</v>
      </c>
      <c r="O3640" s="22" t="n">
        <f aca="false">ROUND(L3640+M3640+N3640,2)</f>
        <v>48.76</v>
      </c>
      <c r="P3640" s="36"/>
      <c r="Q3640" s="36"/>
    </row>
    <row r="3641" customFormat="false" ht="11.25" hidden="false" customHeight="true" outlineLevel="0" collapsed="false">
      <c r="A3641" s="17" t="n">
        <v>40310140</v>
      </c>
      <c r="B3641" s="17" t="s">
        <v>3652</v>
      </c>
      <c r="C3641" s="37" t="n">
        <v>0.5</v>
      </c>
      <c r="D3641" s="23" t="s">
        <v>133</v>
      </c>
      <c r="E3641" s="19" t="n">
        <v>1.8</v>
      </c>
      <c r="F3641" s="21"/>
      <c r="G3641" s="21"/>
      <c r="H3641" s="21"/>
      <c r="I3641" s="21"/>
      <c r="J3641" s="21"/>
      <c r="K3641" s="22" t="n">
        <f aca="false">INDEX('Porte Honorário'!B:D,MATCH(TabJud!D3641,'Porte Honorário'!A:A,0),2)</f>
        <v>13</v>
      </c>
      <c r="L3641" s="22" t="n">
        <f aca="false">ROUND(C3641*K3641,2)</f>
        <v>6.5</v>
      </c>
      <c r="M3641" s="22" t="n">
        <f aca="false">IF(E3641&gt;0,ROUND(E3641*'UCO e Filme'!$A$5,2),0)</f>
        <v>26.89</v>
      </c>
      <c r="N3641" s="22" t="n">
        <f aca="false">IF(I3641&gt;0,ROUND(I3641*'UCO e Filme'!$A$11,2),0)</f>
        <v>0</v>
      </c>
      <c r="O3641" s="22" t="n">
        <f aca="false">ROUND(L3641+M3641+N3641,2)</f>
        <v>33.39</v>
      </c>
      <c r="P3641" s="36"/>
      <c r="Q3641" s="36"/>
    </row>
    <row r="3642" customFormat="false" ht="11.25" hidden="false" customHeight="true" outlineLevel="0" collapsed="false">
      <c r="A3642" s="17" t="n">
        <v>40310159</v>
      </c>
      <c r="B3642" s="17" t="s">
        <v>3653</v>
      </c>
      <c r="C3642" s="23" t="n">
        <v>0.5</v>
      </c>
      <c r="D3642" s="23" t="s">
        <v>133</v>
      </c>
      <c r="E3642" s="19" t="n">
        <v>1.8</v>
      </c>
      <c r="F3642" s="21"/>
      <c r="G3642" s="21"/>
      <c r="H3642" s="21"/>
      <c r="I3642" s="21"/>
      <c r="J3642" s="21"/>
      <c r="K3642" s="22" t="n">
        <f aca="false">INDEX('Porte Honorário'!B:D,MATCH(TabJud!D3642,'Porte Honorário'!A:A,0),2)</f>
        <v>13</v>
      </c>
      <c r="L3642" s="22" t="n">
        <f aca="false">ROUND(C3642*K3642,2)</f>
        <v>6.5</v>
      </c>
      <c r="M3642" s="22" t="n">
        <f aca="false">IF(E3642&gt;0,ROUND(E3642*'UCO e Filme'!$A$5,2),0)</f>
        <v>26.89</v>
      </c>
      <c r="N3642" s="22" t="n">
        <f aca="false">IF(I3642&gt;0,ROUND(I3642*'UCO e Filme'!$A$11,2),0)</f>
        <v>0</v>
      </c>
      <c r="O3642" s="22" t="n">
        <f aca="false">ROUND(L3642+M3642+N3642,2)</f>
        <v>33.39</v>
      </c>
      <c r="P3642" s="36"/>
      <c r="Q3642" s="36"/>
    </row>
    <row r="3643" customFormat="false" ht="22.5" hidden="false" customHeight="true" outlineLevel="0" collapsed="false">
      <c r="A3643" s="17" t="n">
        <v>40310167</v>
      </c>
      <c r="B3643" s="17" t="s">
        <v>3654</v>
      </c>
      <c r="C3643" s="37" t="n">
        <v>0.1</v>
      </c>
      <c r="D3643" s="23" t="s">
        <v>133</v>
      </c>
      <c r="E3643" s="19" t="n">
        <v>3.177</v>
      </c>
      <c r="F3643" s="21"/>
      <c r="G3643" s="21"/>
      <c r="H3643" s="21"/>
      <c r="I3643" s="21"/>
      <c r="J3643" s="21"/>
      <c r="K3643" s="22" t="n">
        <f aca="false">INDEX('Porte Honorário'!B:D,MATCH(TabJud!D3643,'Porte Honorário'!A:A,0),2)</f>
        <v>13</v>
      </c>
      <c r="L3643" s="22" t="n">
        <f aca="false">ROUND(C3643*K3643,2)</f>
        <v>1.3</v>
      </c>
      <c r="M3643" s="22" t="n">
        <f aca="false">IF(E3643&gt;0,ROUND(E3643*'UCO e Filme'!$A$5,2),0)</f>
        <v>47.46</v>
      </c>
      <c r="N3643" s="22" t="n">
        <f aca="false">IF(I3643&gt;0,ROUND(I3643*'UCO e Filme'!$A$11,2),0)</f>
        <v>0</v>
      </c>
      <c r="O3643" s="22" t="n">
        <f aca="false">ROUND(L3643+M3643+N3643,2)</f>
        <v>48.76</v>
      </c>
      <c r="P3643" s="36"/>
      <c r="Q3643" s="36"/>
    </row>
    <row r="3644" customFormat="false" ht="22.5" hidden="false" customHeight="true" outlineLevel="0" collapsed="false">
      <c r="A3644" s="17" t="n">
        <v>40310175</v>
      </c>
      <c r="B3644" s="17" t="s">
        <v>3655</v>
      </c>
      <c r="C3644" s="37" t="n">
        <v>0.1</v>
      </c>
      <c r="D3644" s="23" t="s">
        <v>133</v>
      </c>
      <c r="E3644" s="19" t="n">
        <v>3.294</v>
      </c>
      <c r="F3644" s="21"/>
      <c r="G3644" s="21"/>
      <c r="H3644" s="21"/>
      <c r="I3644" s="21"/>
      <c r="J3644" s="21"/>
      <c r="K3644" s="22" t="n">
        <f aca="false">INDEX('Porte Honorário'!B:D,MATCH(TabJud!D3644,'Porte Honorário'!A:A,0),2)</f>
        <v>13</v>
      </c>
      <c r="L3644" s="22" t="n">
        <f aca="false">ROUND(C3644*K3644,2)</f>
        <v>1.3</v>
      </c>
      <c r="M3644" s="22" t="n">
        <f aca="false">IF(E3644&gt;0,ROUND(E3644*'UCO e Filme'!$A$5,2),0)</f>
        <v>49.21</v>
      </c>
      <c r="N3644" s="22" t="n">
        <f aca="false">IF(I3644&gt;0,ROUND(I3644*'UCO e Filme'!$A$11,2),0)</f>
        <v>0</v>
      </c>
      <c r="O3644" s="22" t="n">
        <f aca="false">ROUND(L3644+M3644+N3644,2)</f>
        <v>50.51</v>
      </c>
      <c r="P3644" s="36"/>
      <c r="Q3644" s="36"/>
    </row>
    <row r="3645" customFormat="false" ht="22.5" hidden="false" customHeight="true" outlineLevel="0" collapsed="false">
      <c r="A3645" s="17" t="n">
        <v>40310183</v>
      </c>
      <c r="B3645" s="17" t="s">
        <v>3656</v>
      </c>
      <c r="C3645" s="23" t="n">
        <v>0.1</v>
      </c>
      <c r="D3645" s="23" t="s">
        <v>133</v>
      </c>
      <c r="E3645" s="19" t="n">
        <v>3.177</v>
      </c>
      <c r="F3645" s="21"/>
      <c r="G3645" s="21"/>
      <c r="H3645" s="21"/>
      <c r="I3645" s="21"/>
      <c r="J3645" s="21"/>
      <c r="K3645" s="22" t="n">
        <f aca="false">INDEX('Porte Honorário'!B:D,MATCH(TabJud!D3645,'Porte Honorário'!A:A,0),2)</f>
        <v>13</v>
      </c>
      <c r="L3645" s="22" t="n">
        <f aca="false">ROUND(C3645*K3645,2)</f>
        <v>1.3</v>
      </c>
      <c r="M3645" s="22" t="n">
        <f aca="false">IF(E3645&gt;0,ROUND(E3645*'UCO e Filme'!$A$5,2),0)</f>
        <v>47.46</v>
      </c>
      <c r="N3645" s="22" t="n">
        <f aca="false">IF(I3645&gt;0,ROUND(I3645*'UCO e Filme'!$A$11,2),0)</f>
        <v>0</v>
      </c>
      <c r="O3645" s="22" t="n">
        <f aca="false">ROUND(L3645+M3645+N3645,2)</f>
        <v>48.76</v>
      </c>
      <c r="P3645" s="36"/>
      <c r="Q3645" s="36"/>
    </row>
    <row r="3646" customFormat="false" ht="11.25" hidden="false" customHeight="true" outlineLevel="0" collapsed="false">
      <c r="A3646" s="17" t="n">
        <v>40310191</v>
      </c>
      <c r="B3646" s="17" t="s">
        <v>3657</v>
      </c>
      <c r="C3646" s="23" t="n">
        <v>0.25</v>
      </c>
      <c r="D3646" s="23" t="s">
        <v>133</v>
      </c>
      <c r="E3646" s="19" t="n">
        <v>5.697</v>
      </c>
      <c r="F3646" s="21"/>
      <c r="G3646" s="21"/>
      <c r="H3646" s="21"/>
      <c r="I3646" s="21"/>
      <c r="J3646" s="21"/>
      <c r="K3646" s="22" t="n">
        <f aca="false">INDEX('Porte Honorário'!B:D,MATCH(TabJud!D3646,'Porte Honorário'!A:A,0),2)</f>
        <v>13</v>
      </c>
      <c r="L3646" s="22" t="n">
        <f aca="false">ROUND(C3646*K3646,2)</f>
        <v>3.25</v>
      </c>
      <c r="M3646" s="22" t="n">
        <f aca="false">IF(E3646&gt;0,ROUND(E3646*'UCO e Filme'!$A$5,2),0)</f>
        <v>85.11</v>
      </c>
      <c r="N3646" s="22" t="n">
        <f aca="false">IF(I3646&gt;0,ROUND(I3646*'UCO e Filme'!$A$11,2),0)</f>
        <v>0</v>
      </c>
      <c r="O3646" s="22" t="n">
        <f aca="false">ROUND(L3646+M3646+N3646,2)</f>
        <v>88.36</v>
      </c>
      <c r="P3646" s="36"/>
      <c r="Q3646" s="36"/>
    </row>
    <row r="3647" customFormat="false" ht="11.25" hidden="false" customHeight="true" outlineLevel="0" collapsed="false">
      <c r="A3647" s="17" t="n">
        <v>40310205</v>
      </c>
      <c r="B3647" s="17" t="s">
        <v>3658</v>
      </c>
      <c r="C3647" s="37" t="n">
        <v>0.1</v>
      </c>
      <c r="D3647" s="23" t="s">
        <v>133</v>
      </c>
      <c r="E3647" s="19" t="n">
        <v>3.177</v>
      </c>
      <c r="F3647" s="21"/>
      <c r="G3647" s="21"/>
      <c r="H3647" s="21"/>
      <c r="I3647" s="21"/>
      <c r="J3647" s="21"/>
      <c r="K3647" s="22" t="n">
        <f aca="false">INDEX('Porte Honorário'!B:D,MATCH(TabJud!D3647,'Porte Honorário'!A:A,0),2)</f>
        <v>13</v>
      </c>
      <c r="L3647" s="22" t="n">
        <f aca="false">ROUND(C3647*K3647,2)</f>
        <v>1.3</v>
      </c>
      <c r="M3647" s="22" t="n">
        <f aca="false">IF(E3647&gt;0,ROUND(E3647*'UCO e Filme'!$A$5,2),0)</f>
        <v>47.46</v>
      </c>
      <c r="N3647" s="22" t="n">
        <f aca="false">IF(I3647&gt;0,ROUND(I3647*'UCO e Filme'!$A$11,2),0)</f>
        <v>0</v>
      </c>
      <c r="O3647" s="22" t="n">
        <f aca="false">ROUND(L3647+M3647+N3647,2)</f>
        <v>48.76</v>
      </c>
      <c r="P3647" s="36"/>
      <c r="Q3647" s="36"/>
    </row>
    <row r="3648" customFormat="false" ht="11.25" hidden="false" customHeight="true" outlineLevel="0" collapsed="false">
      <c r="A3648" s="17" t="n">
        <v>40310213</v>
      </c>
      <c r="B3648" s="17" t="s">
        <v>3659</v>
      </c>
      <c r="C3648" s="23" t="n">
        <v>0.04</v>
      </c>
      <c r="D3648" s="23" t="s">
        <v>133</v>
      </c>
      <c r="E3648" s="19" t="n">
        <v>1.8</v>
      </c>
      <c r="F3648" s="21"/>
      <c r="G3648" s="21"/>
      <c r="H3648" s="21"/>
      <c r="I3648" s="21"/>
      <c r="J3648" s="21"/>
      <c r="K3648" s="22" t="n">
        <f aca="false">INDEX('Porte Honorário'!B:D,MATCH(TabJud!D3648,'Porte Honorário'!A:A,0),2)</f>
        <v>13</v>
      </c>
      <c r="L3648" s="22" t="n">
        <f aca="false">ROUND(C3648*K3648,2)</f>
        <v>0.52</v>
      </c>
      <c r="M3648" s="22" t="n">
        <f aca="false">IF(E3648&gt;0,ROUND(E3648*'UCO e Filme'!$A$5,2),0)</f>
        <v>26.89</v>
      </c>
      <c r="N3648" s="22" t="n">
        <f aca="false">IF(I3648&gt;0,ROUND(I3648*'UCO e Filme'!$A$11,2),0)</f>
        <v>0</v>
      </c>
      <c r="O3648" s="22" t="n">
        <f aca="false">ROUND(L3648+M3648+N3648,2)</f>
        <v>27.41</v>
      </c>
      <c r="P3648" s="36"/>
      <c r="Q3648" s="36"/>
    </row>
    <row r="3649" customFormat="false" ht="11.25" hidden="false" customHeight="true" outlineLevel="0" collapsed="false">
      <c r="A3649" s="17" t="n">
        <v>40310221</v>
      </c>
      <c r="B3649" s="17" t="s">
        <v>3660</v>
      </c>
      <c r="C3649" s="23" t="n">
        <v>0.04</v>
      </c>
      <c r="D3649" s="23" t="s">
        <v>133</v>
      </c>
      <c r="E3649" s="19" t="n">
        <v>1.8</v>
      </c>
      <c r="F3649" s="21"/>
      <c r="G3649" s="21"/>
      <c r="H3649" s="21"/>
      <c r="I3649" s="21"/>
      <c r="J3649" s="21"/>
      <c r="K3649" s="22" t="n">
        <f aca="false">INDEX('Porte Honorário'!B:D,MATCH(TabJud!D3649,'Porte Honorário'!A:A,0),2)</f>
        <v>13</v>
      </c>
      <c r="L3649" s="22" t="n">
        <f aca="false">ROUND(C3649*K3649,2)</f>
        <v>0.52</v>
      </c>
      <c r="M3649" s="22" t="n">
        <f aca="false">IF(E3649&gt;0,ROUND(E3649*'UCO e Filme'!$A$5,2),0)</f>
        <v>26.89</v>
      </c>
      <c r="N3649" s="22" t="n">
        <f aca="false">IF(I3649&gt;0,ROUND(I3649*'UCO e Filme'!$A$11,2),0)</f>
        <v>0</v>
      </c>
      <c r="O3649" s="22" t="n">
        <f aca="false">ROUND(L3649+M3649+N3649,2)</f>
        <v>27.41</v>
      </c>
      <c r="P3649" s="36"/>
      <c r="Q3649" s="36"/>
    </row>
    <row r="3650" customFormat="false" ht="11.25" hidden="false" customHeight="true" outlineLevel="0" collapsed="false">
      <c r="A3650" s="17" t="n">
        <v>40310230</v>
      </c>
      <c r="B3650" s="17" t="s">
        <v>3661</v>
      </c>
      <c r="C3650" s="23" t="n">
        <v>0.04</v>
      </c>
      <c r="D3650" s="23" t="s">
        <v>133</v>
      </c>
      <c r="E3650" s="19" t="n">
        <v>0.693</v>
      </c>
      <c r="F3650" s="21"/>
      <c r="G3650" s="21"/>
      <c r="H3650" s="21"/>
      <c r="I3650" s="21"/>
      <c r="J3650" s="21"/>
      <c r="K3650" s="22" t="n">
        <f aca="false">INDEX('Porte Honorário'!B:D,MATCH(TabJud!D3650,'Porte Honorário'!A:A,0),2)</f>
        <v>13</v>
      </c>
      <c r="L3650" s="22" t="n">
        <f aca="false">ROUND(C3650*K3650,2)</f>
        <v>0.52</v>
      </c>
      <c r="M3650" s="22" t="n">
        <f aca="false">IF(E3650&gt;0,ROUND(E3650*'UCO e Filme'!$A$5,2),0)</f>
        <v>10.35</v>
      </c>
      <c r="N3650" s="22" t="n">
        <f aca="false">IF(I3650&gt;0,ROUND(I3650*'UCO e Filme'!$A$11,2),0)</f>
        <v>0</v>
      </c>
      <c r="O3650" s="22" t="n">
        <f aca="false">ROUND(L3650+M3650+N3650,2)</f>
        <v>10.87</v>
      </c>
      <c r="P3650" s="36"/>
      <c r="Q3650" s="36"/>
    </row>
    <row r="3651" customFormat="false" ht="11.25" hidden="false" customHeight="true" outlineLevel="0" collapsed="false">
      <c r="A3651" s="17" t="n">
        <v>40310248</v>
      </c>
      <c r="B3651" s="17" t="s">
        <v>3662</v>
      </c>
      <c r="C3651" s="23" t="n">
        <v>0.1</v>
      </c>
      <c r="D3651" s="23" t="s">
        <v>133</v>
      </c>
      <c r="E3651" s="19" t="n">
        <v>2.214</v>
      </c>
      <c r="F3651" s="21"/>
      <c r="G3651" s="21"/>
      <c r="H3651" s="21"/>
      <c r="I3651" s="21"/>
      <c r="J3651" s="21"/>
      <c r="K3651" s="22" t="n">
        <f aca="false">INDEX('Porte Honorário'!B:D,MATCH(TabJud!D3651,'Porte Honorário'!A:A,0),2)</f>
        <v>13</v>
      </c>
      <c r="L3651" s="22" t="n">
        <f aca="false">ROUND(C3651*K3651,2)</f>
        <v>1.3</v>
      </c>
      <c r="M3651" s="22" t="n">
        <f aca="false">IF(E3651&gt;0,ROUND(E3651*'UCO e Filme'!$A$5,2),0)</f>
        <v>33.08</v>
      </c>
      <c r="N3651" s="22" t="n">
        <f aca="false">IF(I3651&gt;0,ROUND(I3651*'UCO e Filme'!$A$11,2),0)</f>
        <v>0</v>
      </c>
      <c r="O3651" s="22" t="n">
        <f aca="false">ROUND(L3651+M3651+N3651,2)</f>
        <v>34.38</v>
      </c>
      <c r="P3651" s="36"/>
      <c r="Q3651" s="36"/>
    </row>
    <row r="3652" customFormat="false" ht="11.25" hidden="false" customHeight="true" outlineLevel="0" collapsed="false">
      <c r="A3652" s="17" t="n">
        <v>40310256</v>
      </c>
      <c r="B3652" s="17" t="s">
        <v>3663</v>
      </c>
      <c r="C3652" s="37" t="n">
        <v>0.1</v>
      </c>
      <c r="D3652" s="23" t="s">
        <v>133</v>
      </c>
      <c r="E3652" s="19" t="n">
        <v>3.177</v>
      </c>
      <c r="F3652" s="21"/>
      <c r="G3652" s="21"/>
      <c r="H3652" s="21"/>
      <c r="I3652" s="21"/>
      <c r="J3652" s="21"/>
      <c r="K3652" s="22" t="n">
        <f aca="false">INDEX('Porte Honorário'!B:D,MATCH(TabJud!D3652,'Porte Honorário'!A:A,0),2)</f>
        <v>13</v>
      </c>
      <c r="L3652" s="22" t="n">
        <f aca="false">ROUND(C3652*K3652,2)</f>
        <v>1.3</v>
      </c>
      <c r="M3652" s="22" t="n">
        <f aca="false">IF(E3652&gt;0,ROUND(E3652*'UCO e Filme'!$A$5,2),0)</f>
        <v>47.46</v>
      </c>
      <c r="N3652" s="22" t="n">
        <f aca="false">IF(I3652&gt;0,ROUND(I3652*'UCO e Filme'!$A$11,2),0)</f>
        <v>0</v>
      </c>
      <c r="O3652" s="22" t="n">
        <f aca="false">ROUND(L3652+M3652+N3652,2)</f>
        <v>48.76</v>
      </c>
      <c r="P3652" s="36"/>
      <c r="Q3652" s="36"/>
    </row>
    <row r="3653" customFormat="false" ht="11.25" hidden="false" customHeight="true" outlineLevel="0" collapsed="false">
      <c r="A3653" s="17" t="n">
        <v>40310264</v>
      </c>
      <c r="B3653" s="17" t="s">
        <v>3664</v>
      </c>
      <c r="C3653" s="37" t="n">
        <v>0.1</v>
      </c>
      <c r="D3653" s="23" t="s">
        <v>133</v>
      </c>
      <c r="E3653" s="19" t="n">
        <v>3.177</v>
      </c>
      <c r="F3653" s="21"/>
      <c r="G3653" s="21"/>
      <c r="H3653" s="21"/>
      <c r="I3653" s="21"/>
      <c r="J3653" s="21"/>
      <c r="K3653" s="22" t="n">
        <f aca="false">INDEX('Porte Honorário'!B:D,MATCH(TabJud!D3653,'Porte Honorário'!A:A,0),2)</f>
        <v>13</v>
      </c>
      <c r="L3653" s="22" t="n">
        <f aca="false">ROUND(C3653*K3653,2)</f>
        <v>1.3</v>
      </c>
      <c r="M3653" s="22" t="n">
        <f aca="false">IF(E3653&gt;0,ROUND(E3653*'UCO e Filme'!$A$5,2),0)</f>
        <v>47.46</v>
      </c>
      <c r="N3653" s="22" t="n">
        <f aca="false">IF(I3653&gt;0,ROUND(I3653*'UCO e Filme'!$A$11,2),0)</f>
        <v>0</v>
      </c>
      <c r="O3653" s="22" t="n">
        <f aca="false">ROUND(L3653+M3653+N3653,2)</f>
        <v>48.76</v>
      </c>
      <c r="P3653" s="36"/>
      <c r="Q3653" s="36"/>
    </row>
    <row r="3654" customFormat="false" ht="11.25" hidden="false" customHeight="true" outlineLevel="0" collapsed="false">
      <c r="A3654" s="17" t="n">
        <v>40310272</v>
      </c>
      <c r="B3654" s="17" t="s">
        <v>3665</v>
      </c>
      <c r="C3654" s="37" t="n">
        <v>0.1</v>
      </c>
      <c r="D3654" s="23" t="s">
        <v>133</v>
      </c>
      <c r="E3654" s="19" t="n">
        <v>5.094</v>
      </c>
      <c r="F3654" s="21"/>
      <c r="G3654" s="21"/>
      <c r="H3654" s="21"/>
      <c r="I3654" s="21"/>
      <c r="J3654" s="21"/>
      <c r="K3654" s="22" t="n">
        <f aca="false">INDEX('Porte Honorário'!B:D,MATCH(TabJud!D3654,'Porte Honorário'!A:A,0),2)</f>
        <v>13</v>
      </c>
      <c r="L3654" s="22" t="n">
        <f aca="false">ROUND(C3654*K3654,2)</f>
        <v>1.3</v>
      </c>
      <c r="M3654" s="22" t="n">
        <f aca="false">IF(E3654&gt;0,ROUND(E3654*'UCO e Filme'!$A$5,2),0)</f>
        <v>76.1</v>
      </c>
      <c r="N3654" s="22" t="n">
        <f aca="false">IF(I3654&gt;0,ROUND(I3654*'UCO e Filme'!$A$11,2),0)</f>
        <v>0</v>
      </c>
      <c r="O3654" s="22" t="n">
        <f aca="false">ROUND(L3654+M3654+N3654,2)</f>
        <v>77.4</v>
      </c>
      <c r="P3654" s="36"/>
      <c r="Q3654" s="36"/>
    </row>
    <row r="3655" customFormat="false" ht="11.25" hidden="false" customHeight="true" outlineLevel="0" collapsed="false">
      <c r="A3655" s="17" t="n">
        <v>40310280</v>
      </c>
      <c r="B3655" s="17" t="s">
        <v>3666</v>
      </c>
      <c r="C3655" s="23" t="n">
        <v>0.04</v>
      </c>
      <c r="D3655" s="23" t="s">
        <v>133</v>
      </c>
      <c r="E3655" s="19" t="n">
        <v>0.693</v>
      </c>
      <c r="F3655" s="21"/>
      <c r="G3655" s="21"/>
      <c r="H3655" s="21"/>
      <c r="I3655" s="21"/>
      <c r="J3655" s="21"/>
      <c r="K3655" s="22" t="n">
        <f aca="false">INDEX('Porte Honorário'!B:D,MATCH(TabJud!D3655,'Porte Honorário'!A:A,0),2)</f>
        <v>13</v>
      </c>
      <c r="L3655" s="22" t="n">
        <f aca="false">ROUND(C3655*K3655,2)</f>
        <v>0.52</v>
      </c>
      <c r="M3655" s="22" t="n">
        <f aca="false">IF(E3655&gt;0,ROUND(E3655*'UCO e Filme'!$A$5,2),0)</f>
        <v>10.35</v>
      </c>
      <c r="N3655" s="22" t="n">
        <f aca="false">IF(I3655&gt;0,ROUND(I3655*'UCO e Filme'!$A$11,2),0)</f>
        <v>0</v>
      </c>
      <c r="O3655" s="22" t="n">
        <f aca="false">ROUND(L3655+M3655+N3655,2)</f>
        <v>10.87</v>
      </c>
      <c r="P3655" s="36"/>
      <c r="Q3655" s="36"/>
    </row>
    <row r="3656" customFormat="false" ht="11.25" hidden="false" customHeight="true" outlineLevel="0" collapsed="false">
      <c r="A3656" s="17" t="n">
        <v>40310299</v>
      </c>
      <c r="B3656" s="17" t="s">
        <v>3667</v>
      </c>
      <c r="C3656" s="23" t="n">
        <v>0.04</v>
      </c>
      <c r="D3656" s="23" t="s">
        <v>133</v>
      </c>
      <c r="E3656" s="19" t="n">
        <v>0.693</v>
      </c>
      <c r="F3656" s="21"/>
      <c r="G3656" s="21"/>
      <c r="H3656" s="21"/>
      <c r="I3656" s="21"/>
      <c r="J3656" s="21"/>
      <c r="K3656" s="22" t="n">
        <f aca="false">INDEX('Porte Honorário'!B:D,MATCH(TabJud!D3656,'Porte Honorário'!A:A,0),2)</f>
        <v>13</v>
      </c>
      <c r="L3656" s="22" t="n">
        <f aca="false">ROUND(C3656*K3656,2)</f>
        <v>0.52</v>
      </c>
      <c r="M3656" s="22" t="n">
        <f aca="false">IF(E3656&gt;0,ROUND(E3656*'UCO e Filme'!$A$5,2),0)</f>
        <v>10.35</v>
      </c>
      <c r="N3656" s="22" t="n">
        <f aca="false">IF(I3656&gt;0,ROUND(I3656*'UCO e Filme'!$A$11,2),0)</f>
        <v>0</v>
      </c>
      <c r="O3656" s="22" t="n">
        <f aca="false">ROUND(L3656+M3656+N3656,2)</f>
        <v>10.87</v>
      </c>
      <c r="P3656" s="36"/>
      <c r="Q3656" s="36"/>
    </row>
    <row r="3657" customFormat="false" ht="11.25" hidden="false" customHeight="true" outlineLevel="0" collapsed="false">
      <c r="A3657" s="17" t="n">
        <v>40310302</v>
      </c>
      <c r="B3657" s="17" t="s">
        <v>3668</v>
      </c>
      <c r="C3657" s="23" t="n">
        <v>0.25</v>
      </c>
      <c r="D3657" s="23" t="s">
        <v>133</v>
      </c>
      <c r="E3657" s="19" t="n">
        <v>5.697</v>
      </c>
      <c r="F3657" s="21"/>
      <c r="G3657" s="21"/>
      <c r="H3657" s="21"/>
      <c r="I3657" s="21"/>
      <c r="J3657" s="21"/>
      <c r="K3657" s="22" t="n">
        <f aca="false">INDEX('Porte Honorário'!B:D,MATCH(TabJud!D3657,'Porte Honorário'!A:A,0),2)</f>
        <v>13</v>
      </c>
      <c r="L3657" s="22" t="n">
        <f aca="false">ROUND(C3657*K3657,2)</f>
        <v>3.25</v>
      </c>
      <c r="M3657" s="22" t="n">
        <f aca="false">IF(E3657&gt;0,ROUND(E3657*'UCO e Filme'!$A$5,2),0)</f>
        <v>85.11</v>
      </c>
      <c r="N3657" s="22" t="n">
        <f aca="false">IF(I3657&gt;0,ROUND(I3657*'UCO e Filme'!$A$11,2),0)</f>
        <v>0</v>
      </c>
      <c r="O3657" s="22" t="n">
        <f aca="false">ROUND(L3657+M3657+N3657,2)</f>
        <v>88.36</v>
      </c>
      <c r="P3657" s="36"/>
      <c r="Q3657" s="36"/>
    </row>
    <row r="3658" customFormat="false" ht="11.25" hidden="false" customHeight="true" outlineLevel="0" collapsed="false">
      <c r="A3658" s="17" t="n">
        <v>40310310</v>
      </c>
      <c r="B3658" s="17" t="s">
        <v>3669</v>
      </c>
      <c r="C3658" s="23" t="n">
        <v>0.04</v>
      </c>
      <c r="D3658" s="23" t="s">
        <v>133</v>
      </c>
      <c r="E3658" s="19" t="n">
        <v>0.693</v>
      </c>
      <c r="F3658" s="21"/>
      <c r="G3658" s="21"/>
      <c r="H3658" s="21"/>
      <c r="I3658" s="21"/>
      <c r="J3658" s="21"/>
      <c r="K3658" s="22" t="n">
        <f aca="false">INDEX('Porte Honorário'!B:D,MATCH(TabJud!D3658,'Porte Honorário'!A:A,0),2)</f>
        <v>13</v>
      </c>
      <c r="L3658" s="22" t="n">
        <f aca="false">ROUND(C3658*K3658,2)</f>
        <v>0.52</v>
      </c>
      <c r="M3658" s="22" t="n">
        <f aca="false">IF(E3658&gt;0,ROUND(E3658*'UCO e Filme'!$A$5,2),0)</f>
        <v>10.35</v>
      </c>
      <c r="N3658" s="22" t="n">
        <f aca="false">IF(I3658&gt;0,ROUND(I3658*'UCO e Filme'!$A$11,2),0)</f>
        <v>0</v>
      </c>
      <c r="O3658" s="22" t="n">
        <f aca="false">ROUND(L3658+M3658+N3658,2)</f>
        <v>10.87</v>
      </c>
      <c r="P3658" s="36"/>
      <c r="Q3658" s="36"/>
    </row>
    <row r="3659" customFormat="false" ht="11.25" hidden="false" customHeight="true" outlineLevel="0" collapsed="false">
      <c r="A3659" s="17" t="n">
        <v>40310329</v>
      </c>
      <c r="B3659" s="17" t="s">
        <v>3670</v>
      </c>
      <c r="C3659" s="23" t="n">
        <v>0.04</v>
      </c>
      <c r="D3659" s="23" t="s">
        <v>133</v>
      </c>
      <c r="E3659" s="19" t="n">
        <v>1.8</v>
      </c>
      <c r="F3659" s="21"/>
      <c r="G3659" s="21"/>
      <c r="H3659" s="21"/>
      <c r="I3659" s="21"/>
      <c r="J3659" s="21"/>
      <c r="K3659" s="22" t="n">
        <f aca="false">INDEX('Porte Honorário'!B:D,MATCH(TabJud!D3659,'Porte Honorário'!A:A,0),2)</f>
        <v>13</v>
      </c>
      <c r="L3659" s="22" t="n">
        <f aca="false">ROUND(C3659*K3659,2)</f>
        <v>0.52</v>
      </c>
      <c r="M3659" s="22" t="n">
        <f aca="false">IF(E3659&gt;0,ROUND(E3659*'UCO e Filme'!$A$5,2),0)</f>
        <v>26.89</v>
      </c>
      <c r="N3659" s="22" t="n">
        <f aca="false">IF(I3659&gt;0,ROUND(I3659*'UCO e Filme'!$A$11,2),0)</f>
        <v>0</v>
      </c>
      <c r="O3659" s="22" t="n">
        <f aca="false">ROUND(L3659+M3659+N3659,2)</f>
        <v>27.41</v>
      </c>
      <c r="P3659" s="36"/>
      <c r="Q3659" s="36"/>
    </row>
    <row r="3660" customFormat="false" ht="11.25" hidden="false" customHeight="true" outlineLevel="0" collapsed="false">
      <c r="A3660" s="17" t="n">
        <v>40310337</v>
      </c>
      <c r="B3660" s="17" t="s">
        <v>3671</v>
      </c>
      <c r="C3660" s="23" t="n">
        <v>0.04</v>
      </c>
      <c r="D3660" s="23" t="s">
        <v>133</v>
      </c>
      <c r="E3660" s="19" t="n">
        <v>1.8</v>
      </c>
      <c r="F3660" s="21"/>
      <c r="G3660" s="21"/>
      <c r="H3660" s="21"/>
      <c r="I3660" s="21"/>
      <c r="J3660" s="21"/>
      <c r="K3660" s="22" t="n">
        <f aca="false">INDEX('Porte Honorário'!B:D,MATCH(TabJud!D3660,'Porte Honorário'!A:A,0),2)</f>
        <v>13</v>
      </c>
      <c r="L3660" s="22" t="n">
        <f aca="false">ROUND(C3660*K3660,2)</f>
        <v>0.52</v>
      </c>
      <c r="M3660" s="22" t="n">
        <f aca="false">IF(E3660&gt;0,ROUND(E3660*'UCO e Filme'!$A$5,2),0)</f>
        <v>26.89</v>
      </c>
      <c r="N3660" s="22" t="n">
        <f aca="false">IF(I3660&gt;0,ROUND(I3660*'UCO e Filme'!$A$11,2),0)</f>
        <v>0</v>
      </c>
      <c r="O3660" s="22" t="n">
        <f aca="false">ROUND(L3660+M3660+N3660,2)</f>
        <v>27.41</v>
      </c>
      <c r="P3660" s="36"/>
      <c r="Q3660" s="36"/>
    </row>
    <row r="3661" customFormat="false" ht="11.25" hidden="false" customHeight="true" outlineLevel="0" collapsed="false">
      <c r="A3661" s="17" t="n">
        <v>40310345</v>
      </c>
      <c r="B3661" s="17" t="s">
        <v>3672</v>
      </c>
      <c r="C3661" s="23" t="n">
        <v>0.04</v>
      </c>
      <c r="D3661" s="23" t="s">
        <v>133</v>
      </c>
      <c r="E3661" s="19" t="n">
        <v>0.693</v>
      </c>
      <c r="F3661" s="21"/>
      <c r="G3661" s="21"/>
      <c r="H3661" s="21"/>
      <c r="I3661" s="21"/>
      <c r="J3661" s="21"/>
      <c r="K3661" s="22" t="n">
        <f aca="false">INDEX('Porte Honorário'!B:D,MATCH(TabJud!D3661,'Porte Honorário'!A:A,0),2)</f>
        <v>13</v>
      </c>
      <c r="L3661" s="22" t="n">
        <f aca="false">ROUND(C3661*K3661,2)</f>
        <v>0.52</v>
      </c>
      <c r="M3661" s="22" t="n">
        <f aca="false">IF(E3661&gt;0,ROUND(E3661*'UCO e Filme'!$A$5,2),0)</f>
        <v>10.35</v>
      </c>
      <c r="N3661" s="22" t="n">
        <f aca="false">IF(I3661&gt;0,ROUND(I3661*'UCO e Filme'!$A$11,2),0)</f>
        <v>0</v>
      </c>
      <c r="O3661" s="22" t="n">
        <f aca="false">ROUND(L3661+M3661+N3661,2)</f>
        <v>10.87</v>
      </c>
      <c r="P3661" s="36"/>
      <c r="Q3661" s="36"/>
    </row>
    <row r="3662" customFormat="false" ht="11.25" hidden="false" customHeight="true" outlineLevel="0" collapsed="false">
      <c r="A3662" s="17" t="n">
        <v>40310353</v>
      </c>
      <c r="B3662" s="17" t="s">
        <v>3673</v>
      </c>
      <c r="C3662" s="23" t="n">
        <v>0.25</v>
      </c>
      <c r="D3662" s="23" t="s">
        <v>133</v>
      </c>
      <c r="E3662" s="19" t="n">
        <v>3.897</v>
      </c>
      <c r="F3662" s="21"/>
      <c r="G3662" s="21"/>
      <c r="H3662" s="21"/>
      <c r="I3662" s="21"/>
      <c r="J3662" s="21"/>
      <c r="K3662" s="22" t="n">
        <f aca="false">INDEX('Porte Honorário'!B:D,MATCH(TabJud!D3662,'Porte Honorário'!A:A,0),2)</f>
        <v>13</v>
      </c>
      <c r="L3662" s="22" t="n">
        <f aca="false">ROUND(C3662*K3662,2)</f>
        <v>3.25</v>
      </c>
      <c r="M3662" s="22" t="n">
        <f aca="false">IF(E3662&gt;0,ROUND(E3662*'UCO e Filme'!$A$5,2),0)</f>
        <v>58.22</v>
      </c>
      <c r="N3662" s="22" t="n">
        <f aca="false">IF(I3662&gt;0,ROUND(I3662*'UCO e Filme'!$A$11,2),0)</f>
        <v>0</v>
      </c>
      <c r="O3662" s="22" t="n">
        <f aca="false">ROUND(L3662+M3662+N3662,2)</f>
        <v>61.47</v>
      </c>
      <c r="P3662" s="36"/>
      <c r="Q3662" s="36"/>
    </row>
    <row r="3663" customFormat="false" ht="11.25" hidden="false" customHeight="true" outlineLevel="0" collapsed="false">
      <c r="A3663" s="17" t="n">
        <v>40310361</v>
      </c>
      <c r="B3663" s="17" t="s">
        <v>3674</v>
      </c>
      <c r="C3663" s="37" t="n">
        <v>0.5</v>
      </c>
      <c r="D3663" s="23" t="s">
        <v>133</v>
      </c>
      <c r="E3663" s="19" t="n">
        <v>36.594</v>
      </c>
      <c r="F3663" s="21"/>
      <c r="G3663" s="21"/>
      <c r="H3663" s="21"/>
      <c r="I3663" s="21"/>
      <c r="J3663" s="21"/>
      <c r="K3663" s="22" t="n">
        <f aca="false">INDEX('Porte Honorário'!B:D,MATCH(TabJud!D3663,'Porte Honorário'!A:A,0),2)</f>
        <v>13</v>
      </c>
      <c r="L3663" s="22" t="n">
        <f aca="false">ROUND(C3663*K3663,2)</f>
        <v>6.5</v>
      </c>
      <c r="M3663" s="22" t="n">
        <f aca="false">IF(E3663&gt;0,ROUND(E3663*'UCO e Filme'!$A$5,2),0)</f>
        <v>546.71</v>
      </c>
      <c r="N3663" s="22" t="n">
        <f aca="false">IF(I3663&gt;0,ROUND(I3663*'UCO e Filme'!$A$11,2),0)</f>
        <v>0</v>
      </c>
      <c r="O3663" s="22" t="n">
        <f aca="false">ROUND(L3663+M3663+N3663,2)</f>
        <v>553.21</v>
      </c>
      <c r="P3663" s="36"/>
      <c r="Q3663" s="36"/>
    </row>
    <row r="3664" customFormat="false" ht="11.25" hidden="false" customHeight="true" outlineLevel="0" collapsed="false">
      <c r="A3664" s="17" t="n">
        <v>40310370</v>
      </c>
      <c r="B3664" s="17" t="s">
        <v>3675</v>
      </c>
      <c r="C3664" s="23" t="n">
        <v>0.04</v>
      </c>
      <c r="D3664" s="23" t="s">
        <v>133</v>
      </c>
      <c r="E3664" s="19" t="n">
        <v>0.693</v>
      </c>
      <c r="F3664" s="21"/>
      <c r="G3664" s="21"/>
      <c r="H3664" s="21"/>
      <c r="I3664" s="21"/>
      <c r="J3664" s="21"/>
      <c r="K3664" s="22" t="n">
        <f aca="false">INDEX('Porte Honorário'!B:D,MATCH(TabJud!D3664,'Porte Honorário'!A:A,0),2)</f>
        <v>13</v>
      </c>
      <c r="L3664" s="22" t="n">
        <f aca="false">ROUND(C3664*K3664,2)</f>
        <v>0.52</v>
      </c>
      <c r="M3664" s="22" t="n">
        <f aca="false">IF(E3664&gt;0,ROUND(E3664*'UCO e Filme'!$A$5,2),0)</f>
        <v>10.35</v>
      </c>
      <c r="N3664" s="22" t="n">
        <f aca="false">IF(I3664&gt;0,ROUND(I3664*'UCO e Filme'!$A$11,2),0)</f>
        <v>0</v>
      </c>
      <c r="O3664" s="22" t="n">
        <f aca="false">ROUND(L3664+M3664+N3664,2)</f>
        <v>10.87</v>
      </c>
      <c r="P3664" s="36"/>
      <c r="Q3664" s="36"/>
    </row>
    <row r="3665" customFormat="false" ht="11.25" hidden="false" customHeight="true" outlineLevel="0" collapsed="false">
      <c r="A3665" s="17" t="n">
        <v>40310388</v>
      </c>
      <c r="B3665" s="17" t="s">
        <v>3676</v>
      </c>
      <c r="C3665" s="23" t="n">
        <v>0.04</v>
      </c>
      <c r="D3665" s="23" t="s">
        <v>133</v>
      </c>
      <c r="E3665" s="19" t="n">
        <v>0.423</v>
      </c>
      <c r="F3665" s="21"/>
      <c r="G3665" s="21"/>
      <c r="H3665" s="21"/>
      <c r="I3665" s="21"/>
      <c r="J3665" s="21"/>
      <c r="K3665" s="22" t="n">
        <f aca="false">INDEX('Porte Honorário'!B:D,MATCH(TabJud!D3665,'Porte Honorário'!A:A,0),2)</f>
        <v>13</v>
      </c>
      <c r="L3665" s="22" t="n">
        <f aca="false">ROUND(C3665*K3665,2)</f>
        <v>0.52</v>
      </c>
      <c r="M3665" s="22" t="n">
        <f aca="false">IF(E3665&gt;0,ROUND(E3665*'UCO e Filme'!$A$5,2),0)</f>
        <v>6.32</v>
      </c>
      <c r="N3665" s="22" t="n">
        <f aca="false">IF(I3665&gt;0,ROUND(I3665*'UCO e Filme'!$A$11,2),0)</f>
        <v>0</v>
      </c>
      <c r="O3665" s="22" t="n">
        <f aca="false">ROUND(L3665+M3665+N3665,2)</f>
        <v>6.84</v>
      </c>
      <c r="P3665" s="36"/>
      <c r="Q3665" s="36"/>
    </row>
    <row r="3666" customFormat="false" ht="11.25" hidden="false" customHeight="true" outlineLevel="0" collapsed="false">
      <c r="A3666" s="17" t="n">
        <v>40310400</v>
      </c>
      <c r="B3666" s="17" t="s">
        <v>3677</v>
      </c>
      <c r="C3666" s="37" t="n">
        <v>0.1</v>
      </c>
      <c r="D3666" s="23" t="s">
        <v>133</v>
      </c>
      <c r="E3666" s="19" t="n">
        <v>4.977</v>
      </c>
      <c r="F3666" s="21"/>
      <c r="G3666" s="21"/>
      <c r="H3666" s="21"/>
      <c r="I3666" s="21"/>
      <c r="J3666" s="21"/>
      <c r="K3666" s="22" t="n">
        <f aca="false">INDEX('Porte Honorário'!B:D,MATCH(TabJud!D3666,'Porte Honorário'!A:A,0),2)</f>
        <v>13</v>
      </c>
      <c r="L3666" s="22" t="n">
        <f aca="false">ROUND(C3666*K3666,2)</f>
        <v>1.3</v>
      </c>
      <c r="M3666" s="22" t="n">
        <f aca="false">IF(E3666&gt;0,ROUND(E3666*'UCO e Filme'!$A$5,2),0)</f>
        <v>74.36</v>
      </c>
      <c r="N3666" s="22" t="n">
        <f aca="false">IF(I3666&gt;0,ROUND(I3666*'UCO e Filme'!$A$11,2),0)</f>
        <v>0</v>
      </c>
      <c r="O3666" s="22" t="n">
        <f aca="false">ROUND(L3666+M3666+N3666,2)</f>
        <v>75.66</v>
      </c>
      <c r="P3666" s="36"/>
      <c r="Q3666" s="36"/>
    </row>
    <row r="3667" customFormat="false" ht="22.5" hidden="false" customHeight="true" outlineLevel="0" collapsed="false">
      <c r="A3667" s="17" t="n">
        <v>40310418</v>
      </c>
      <c r="B3667" s="17" t="s">
        <v>3678</v>
      </c>
      <c r="C3667" s="23" t="n">
        <v>0.1</v>
      </c>
      <c r="D3667" s="23" t="s">
        <v>133</v>
      </c>
      <c r="E3667" s="19" t="n">
        <v>2.484</v>
      </c>
      <c r="F3667" s="21"/>
      <c r="G3667" s="21"/>
      <c r="H3667" s="21"/>
      <c r="I3667" s="21"/>
      <c r="J3667" s="21"/>
      <c r="K3667" s="22" t="n">
        <f aca="false">INDEX('Porte Honorário'!B:D,MATCH(TabJud!D3667,'Porte Honorário'!A:A,0),2)</f>
        <v>13</v>
      </c>
      <c r="L3667" s="22" t="n">
        <f aca="false">ROUND(C3667*K3667,2)</f>
        <v>1.3</v>
      </c>
      <c r="M3667" s="22" t="n">
        <f aca="false">IF(E3667&gt;0,ROUND(E3667*'UCO e Filme'!$A$5,2),0)</f>
        <v>37.11</v>
      </c>
      <c r="N3667" s="22" t="n">
        <f aca="false">IF(I3667&gt;0,ROUND(I3667*'UCO e Filme'!$A$11,2),0)</f>
        <v>0</v>
      </c>
      <c r="O3667" s="22" t="n">
        <f aca="false">ROUND(L3667+M3667+N3667,2)</f>
        <v>38.41</v>
      </c>
      <c r="P3667" s="36"/>
      <c r="Q3667" s="36"/>
    </row>
    <row r="3668" customFormat="false" ht="11.25" hidden="false" customHeight="true" outlineLevel="0" collapsed="false">
      <c r="A3668" s="17" t="n">
        <v>40310426</v>
      </c>
      <c r="B3668" s="17" t="s">
        <v>3679</v>
      </c>
      <c r="C3668" s="37" t="n">
        <v>0.1</v>
      </c>
      <c r="D3668" s="23" t="s">
        <v>133</v>
      </c>
      <c r="E3668" s="19" t="n">
        <v>4.014</v>
      </c>
      <c r="F3668" s="21"/>
      <c r="G3668" s="21"/>
      <c r="H3668" s="21"/>
      <c r="I3668" s="21"/>
      <c r="J3668" s="21"/>
      <c r="K3668" s="22" t="n">
        <f aca="false">INDEX('Porte Honorário'!B:D,MATCH(TabJud!D3668,'Porte Honorário'!A:A,0),2)</f>
        <v>13</v>
      </c>
      <c r="L3668" s="22" t="n">
        <f aca="false">ROUND(C3668*K3668,2)</f>
        <v>1.3</v>
      </c>
      <c r="M3668" s="22" t="n">
        <f aca="false">IF(E3668&gt;0,ROUND(E3668*'UCO e Filme'!$A$5,2),0)</f>
        <v>59.97</v>
      </c>
      <c r="N3668" s="22" t="n">
        <f aca="false">IF(I3668&gt;0,ROUND(I3668*'UCO e Filme'!$A$11,2),0)</f>
        <v>0</v>
      </c>
      <c r="O3668" s="22" t="n">
        <f aca="false">ROUND(L3668+M3668+N3668,2)</f>
        <v>61.27</v>
      </c>
      <c r="P3668" s="36"/>
      <c r="Q3668" s="36"/>
    </row>
    <row r="3669" customFormat="false" ht="11.25" hidden="false" customHeight="true" outlineLevel="0" collapsed="false">
      <c r="A3669" s="17" t="n">
        <v>40310434</v>
      </c>
      <c r="B3669" s="17" t="s">
        <v>3680</v>
      </c>
      <c r="C3669" s="23" t="n">
        <v>0.04</v>
      </c>
      <c r="D3669" s="23" t="s">
        <v>133</v>
      </c>
      <c r="E3669" s="19" t="n">
        <v>1.4885</v>
      </c>
      <c r="F3669" s="21"/>
      <c r="G3669" s="21"/>
      <c r="H3669" s="21"/>
      <c r="I3669" s="21"/>
      <c r="J3669" s="21"/>
      <c r="K3669" s="22" t="n">
        <f aca="false">INDEX('Porte Honorário'!B:D,MATCH(TabJud!D3669,'Porte Honorário'!A:A,0),2)</f>
        <v>13</v>
      </c>
      <c r="L3669" s="22" t="n">
        <f aca="false">ROUND(C3669*K3669,2)</f>
        <v>0.52</v>
      </c>
      <c r="M3669" s="22" t="n">
        <f aca="false">IF(E3669&gt;0,ROUND(E3669*'UCO e Filme'!$A$5,2),0)</f>
        <v>22.24</v>
      </c>
      <c r="N3669" s="22" t="n">
        <f aca="false">IF(I3669&gt;0,ROUND(I3669*'UCO e Filme'!$A$11,2),0)</f>
        <v>0</v>
      </c>
      <c r="O3669" s="22" t="n">
        <f aca="false">ROUND(L3669+M3669+N3669,2)</f>
        <v>22.76</v>
      </c>
      <c r="P3669" s="36"/>
      <c r="Q3669" s="36"/>
    </row>
    <row r="3670" customFormat="false" ht="11.25" hidden="false" customHeight="true" outlineLevel="0" collapsed="false">
      <c r="A3670" s="17" t="n">
        <v>40310604</v>
      </c>
      <c r="B3670" s="17" t="s">
        <v>3681</v>
      </c>
      <c r="C3670" s="37" t="n">
        <v>0.5</v>
      </c>
      <c r="D3670" s="23" t="s">
        <v>133</v>
      </c>
      <c r="E3670" s="19" t="n">
        <v>5.6</v>
      </c>
      <c r="F3670" s="21"/>
      <c r="G3670" s="21"/>
      <c r="H3670" s="21"/>
      <c r="I3670" s="21"/>
      <c r="J3670" s="21"/>
      <c r="K3670" s="22" t="n">
        <f aca="false">INDEX('Porte Honorário'!B:D,MATCH(TabJud!D3670,'Porte Honorário'!A:A,0),2)</f>
        <v>13</v>
      </c>
      <c r="L3670" s="22" t="n">
        <f aca="false">ROUND(C3670*K3670,2)</f>
        <v>6.5</v>
      </c>
      <c r="M3670" s="22" t="n">
        <f aca="false">IF(E3670&gt;0,ROUND(E3670*'UCO e Filme'!$A$5,2),0)</f>
        <v>83.66</v>
      </c>
      <c r="N3670" s="22" t="n">
        <f aca="false">IF(I3670&gt;0,ROUND(I3670*'UCO e Filme'!$A$11,2),0)</f>
        <v>0</v>
      </c>
      <c r="O3670" s="22" t="n">
        <f aca="false">ROUND(L3670+M3670+N3670,2)</f>
        <v>90.16</v>
      </c>
      <c r="P3670" s="36"/>
      <c r="Q3670" s="36"/>
    </row>
    <row r="3671" customFormat="false" ht="30.95" hidden="false" customHeight="true" outlineLevel="0" collapsed="false">
      <c r="A3671" s="14" t="s">
        <v>3682</v>
      </c>
      <c r="B3671" s="14"/>
      <c r="C3671" s="14"/>
      <c r="D3671" s="14"/>
      <c r="E3671" s="14"/>
      <c r="F3671" s="14"/>
      <c r="G3671" s="14"/>
      <c r="H3671" s="14"/>
      <c r="I3671" s="14"/>
      <c r="J3671" s="14"/>
      <c r="K3671" s="14"/>
      <c r="L3671" s="14"/>
      <c r="M3671" s="14"/>
      <c r="N3671" s="14"/>
      <c r="O3671" s="14"/>
      <c r="P3671" s="36"/>
      <c r="Q3671" s="36"/>
    </row>
    <row r="3672" customFormat="false" ht="28.5" hidden="false" customHeight="true" outlineLevel="0" collapsed="false">
      <c r="A3672" s="17" t="n">
        <v>40311015</v>
      </c>
      <c r="B3672" s="17" t="s">
        <v>3683</v>
      </c>
      <c r="C3672" s="23" t="n">
        <v>0.1</v>
      </c>
      <c r="D3672" s="23" t="s">
        <v>133</v>
      </c>
      <c r="E3672" s="19" t="n">
        <v>2.097</v>
      </c>
      <c r="F3672" s="21"/>
      <c r="G3672" s="21"/>
      <c r="H3672" s="21"/>
      <c r="I3672" s="21"/>
      <c r="J3672" s="21"/>
      <c r="K3672" s="22" t="n">
        <f aca="false">INDEX('Porte Honorário'!B:D,MATCH(TabJud!D3672,'Porte Honorário'!A:A,0),2)</f>
        <v>13</v>
      </c>
      <c r="L3672" s="22" t="n">
        <f aca="false">ROUND(C3672*K3672,2)</f>
        <v>1.3</v>
      </c>
      <c r="M3672" s="22" t="n">
        <f aca="false">IF(E3672&gt;0,ROUND(E3672*'UCO e Filme'!$A$5,2),0)</f>
        <v>31.33</v>
      </c>
      <c r="N3672" s="22" t="n">
        <f aca="false">IF(I3672&gt;0,ROUND(I3672*'UCO e Filme'!$A$11,2),0)</f>
        <v>0</v>
      </c>
      <c r="O3672" s="22" t="n">
        <f aca="false">L3672+M3672+N3672</f>
        <v>32.63</v>
      </c>
      <c r="P3672" s="36"/>
      <c r="Q3672" s="36"/>
    </row>
    <row r="3673" customFormat="false" ht="11.25" hidden="false" customHeight="true" outlineLevel="0" collapsed="false">
      <c r="A3673" s="17" t="n">
        <v>40311023</v>
      </c>
      <c r="B3673" s="17" t="s">
        <v>3684</v>
      </c>
      <c r="C3673" s="23" t="n">
        <v>0.04</v>
      </c>
      <c r="D3673" s="23" t="s">
        <v>133</v>
      </c>
      <c r="E3673" s="19" t="n">
        <v>1.053</v>
      </c>
      <c r="F3673" s="21"/>
      <c r="G3673" s="21"/>
      <c r="H3673" s="21"/>
      <c r="I3673" s="21"/>
      <c r="J3673" s="21"/>
      <c r="K3673" s="22" t="n">
        <f aca="false">INDEX('Porte Honorário'!B:D,MATCH(TabJud!D3673,'Porte Honorário'!A:A,0),2)</f>
        <v>13</v>
      </c>
      <c r="L3673" s="22" t="n">
        <f aca="false">ROUND(C3673*K3673,2)</f>
        <v>0.52</v>
      </c>
      <c r="M3673" s="22" t="n">
        <f aca="false">IF(E3673&gt;0,ROUND(E3673*'UCO e Filme'!$A$5,2),0)</f>
        <v>15.73</v>
      </c>
      <c r="N3673" s="22" t="n">
        <f aca="false">IF(I3673&gt;0,ROUND(I3673*'UCO e Filme'!$A$11,2),0)</f>
        <v>0</v>
      </c>
      <c r="O3673" s="22" t="n">
        <f aca="false">L3673+M3673+N3673</f>
        <v>16.25</v>
      </c>
      <c r="P3673" s="36"/>
      <c r="Q3673" s="36"/>
    </row>
    <row r="3674" customFormat="false" ht="11.25" hidden="false" customHeight="true" outlineLevel="0" collapsed="false">
      <c r="A3674" s="17" t="n">
        <v>40311031</v>
      </c>
      <c r="B3674" s="17" t="s">
        <v>3685</v>
      </c>
      <c r="C3674" s="23" t="n">
        <v>0.01</v>
      </c>
      <c r="D3674" s="23" t="s">
        <v>133</v>
      </c>
      <c r="E3674" s="19" t="n">
        <v>0.603</v>
      </c>
      <c r="F3674" s="21"/>
      <c r="G3674" s="21"/>
      <c r="H3674" s="21"/>
      <c r="I3674" s="21"/>
      <c r="J3674" s="21"/>
      <c r="K3674" s="22" t="n">
        <f aca="false">INDEX('Porte Honorário'!B:D,MATCH(TabJud!D3674,'Porte Honorário'!A:A,0),2)</f>
        <v>13</v>
      </c>
      <c r="L3674" s="22" t="n">
        <f aca="false">ROUND(C3674*K3674,2)</f>
        <v>0.13</v>
      </c>
      <c r="M3674" s="22" t="n">
        <f aca="false">IF(E3674&gt;0,ROUND(E3674*'UCO e Filme'!$A$5,2),0)</f>
        <v>9.01</v>
      </c>
      <c r="N3674" s="22" t="n">
        <f aca="false">IF(I3674&gt;0,ROUND(I3674*'UCO e Filme'!$A$11,2),0)</f>
        <v>0</v>
      </c>
      <c r="O3674" s="22" t="n">
        <f aca="false">L3674+M3674+N3674</f>
        <v>9.14</v>
      </c>
      <c r="P3674" s="36"/>
      <c r="Q3674" s="36"/>
    </row>
    <row r="3675" customFormat="false" ht="11.25" hidden="false" customHeight="true" outlineLevel="0" collapsed="false">
      <c r="A3675" s="17" t="n">
        <v>40311040</v>
      </c>
      <c r="B3675" s="17" t="s">
        <v>3686</v>
      </c>
      <c r="C3675" s="23" t="n">
        <v>0.04</v>
      </c>
      <c r="D3675" s="23" t="s">
        <v>133</v>
      </c>
      <c r="E3675" s="19" t="n">
        <v>1.44</v>
      </c>
      <c r="F3675" s="21"/>
      <c r="G3675" s="21"/>
      <c r="H3675" s="21"/>
      <c r="I3675" s="21"/>
      <c r="J3675" s="21"/>
      <c r="K3675" s="22" t="n">
        <f aca="false">INDEX('Porte Honorário'!B:D,MATCH(TabJud!D3675,'Porte Honorário'!A:A,0),2)</f>
        <v>13</v>
      </c>
      <c r="L3675" s="22" t="n">
        <f aca="false">ROUND(C3675*K3675,2)</f>
        <v>0.52</v>
      </c>
      <c r="M3675" s="22" t="n">
        <f aca="false">IF(E3675&gt;0,ROUND(E3675*'UCO e Filme'!$A$5,2),0)</f>
        <v>21.51</v>
      </c>
      <c r="N3675" s="22" t="n">
        <f aca="false">IF(I3675&gt;0,ROUND(I3675*'UCO e Filme'!$A$11,2),0)</f>
        <v>0</v>
      </c>
      <c r="O3675" s="22" t="n">
        <f aca="false">L3675+M3675+N3675</f>
        <v>22.03</v>
      </c>
      <c r="P3675" s="36"/>
      <c r="Q3675" s="36"/>
    </row>
    <row r="3676" customFormat="false" ht="22.5" hidden="false" customHeight="true" outlineLevel="0" collapsed="false">
      <c r="A3676" s="17" t="n">
        <v>40311058</v>
      </c>
      <c r="B3676" s="17" t="s">
        <v>3687</v>
      </c>
      <c r="C3676" s="23" t="n">
        <v>0.1</v>
      </c>
      <c r="D3676" s="23" t="s">
        <v>133</v>
      </c>
      <c r="E3676" s="19" t="n">
        <v>2.097</v>
      </c>
      <c r="F3676" s="21"/>
      <c r="G3676" s="21"/>
      <c r="H3676" s="21"/>
      <c r="I3676" s="21"/>
      <c r="J3676" s="21"/>
      <c r="K3676" s="22" t="n">
        <f aca="false">INDEX('Porte Honorário'!B:D,MATCH(TabJud!D3676,'Porte Honorário'!A:A,0),2)</f>
        <v>13</v>
      </c>
      <c r="L3676" s="22" t="n">
        <f aca="false">ROUND(C3676*K3676,2)</f>
        <v>1.3</v>
      </c>
      <c r="M3676" s="22" t="n">
        <f aca="false">IF(E3676&gt;0,ROUND(E3676*'UCO e Filme'!$A$5,2),0)</f>
        <v>31.33</v>
      </c>
      <c r="N3676" s="22" t="n">
        <f aca="false">IF(I3676&gt;0,ROUND(I3676*'UCO e Filme'!$A$11,2),0)</f>
        <v>0</v>
      </c>
      <c r="O3676" s="22" t="n">
        <f aca="false">ROUND(L3676+M3676+N3676,2)</f>
        <v>32.63</v>
      </c>
      <c r="P3676" s="36"/>
      <c r="Q3676" s="36"/>
    </row>
    <row r="3677" customFormat="false" ht="11.25" hidden="false" customHeight="true" outlineLevel="0" collapsed="false">
      <c r="A3677" s="17" t="n">
        <v>40311066</v>
      </c>
      <c r="B3677" s="17" t="s">
        <v>3688</v>
      </c>
      <c r="C3677" s="23" t="n">
        <v>0.04</v>
      </c>
      <c r="D3677" s="23" t="s">
        <v>133</v>
      </c>
      <c r="E3677" s="19" t="n">
        <v>0.81</v>
      </c>
      <c r="F3677" s="21"/>
      <c r="G3677" s="21"/>
      <c r="H3677" s="21"/>
      <c r="I3677" s="21"/>
      <c r="J3677" s="21"/>
      <c r="K3677" s="22" t="n">
        <f aca="false">INDEX('Porte Honorário'!B:D,MATCH(TabJud!D3677,'Porte Honorário'!A:A,0),2)</f>
        <v>13</v>
      </c>
      <c r="L3677" s="22" t="n">
        <f aca="false">ROUND(C3677*K3677,2)</f>
        <v>0.52</v>
      </c>
      <c r="M3677" s="22" t="n">
        <f aca="false">IF(E3677&gt;0,ROUND(E3677*'UCO e Filme'!$A$5,2),0)</f>
        <v>12.1</v>
      </c>
      <c r="N3677" s="22" t="n">
        <f aca="false">IF(I3677&gt;0,ROUND(I3677*'UCO e Filme'!$A$11,2),0)</f>
        <v>0</v>
      </c>
      <c r="O3677" s="22" t="n">
        <f aca="false">ROUND(L3677+M3677+N3677,2)</f>
        <v>12.62</v>
      </c>
      <c r="P3677" s="36"/>
      <c r="Q3677" s="36"/>
    </row>
    <row r="3678" customFormat="false" ht="11.25" hidden="false" customHeight="true" outlineLevel="0" collapsed="false">
      <c r="A3678" s="17" t="n">
        <v>40311074</v>
      </c>
      <c r="B3678" s="17" t="s">
        <v>3689</v>
      </c>
      <c r="C3678" s="23" t="n">
        <v>0.04</v>
      </c>
      <c r="D3678" s="23" t="s">
        <v>133</v>
      </c>
      <c r="E3678" s="19" t="n">
        <v>1.44</v>
      </c>
      <c r="F3678" s="21"/>
      <c r="G3678" s="21"/>
      <c r="H3678" s="21"/>
      <c r="I3678" s="21"/>
      <c r="J3678" s="21"/>
      <c r="K3678" s="22" t="n">
        <f aca="false">INDEX('Porte Honorário'!B:D,MATCH(TabJud!D3678,'Porte Honorário'!A:A,0),2)</f>
        <v>13</v>
      </c>
      <c r="L3678" s="22" t="n">
        <f aca="false">ROUND(C3678*K3678,2)</f>
        <v>0.52</v>
      </c>
      <c r="M3678" s="22" t="n">
        <f aca="false">IF(E3678&gt;0,ROUND(E3678*'UCO e Filme'!$A$5,2),0)</f>
        <v>21.51</v>
      </c>
      <c r="N3678" s="22" t="n">
        <f aca="false">IF(I3678&gt;0,ROUND(I3678*'UCO e Filme'!$A$11,2),0)</f>
        <v>0</v>
      </c>
      <c r="O3678" s="22" t="n">
        <f aca="false">ROUND(L3678+M3678+N3678,2)</f>
        <v>22.03</v>
      </c>
      <c r="P3678" s="36"/>
      <c r="Q3678" s="36"/>
    </row>
    <row r="3679" customFormat="false" ht="11.25" hidden="false" customHeight="true" outlineLevel="0" collapsed="false">
      <c r="A3679" s="17" t="n">
        <v>40311082</v>
      </c>
      <c r="B3679" s="17" t="s">
        <v>3690</v>
      </c>
      <c r="C3679" s="23" t="n">
        <v>0.01</v>
      </c>
      <c r="D3679" s="23" t="s">
        <v>133</v>
      </c>
      <c r="E3679" s="19" t="n">
        <v>0.45</v>
      </c>
      <c r="F3679" s="21"/>
      <c r="G3679" s="21"/>
      <c r="H3679" s="21"/>
      <c r="I3679" s="21"/>
      <c r="J3679" s="21"/>
      <c r="K3679" s="22" t="n">
        <f aca="false">INDEX('Porte Honorário'!B:D,MATCH(TabJud!D3679,'Porte Honorário'!A:A,0),2)</f>
        <v>13</v>
      </c>
      <c r="L3679" s="22" t="n">
        <f aca="false">ROUND(C3679*K3679,2)</f>
        <v>0.13</v>
      </c>
      <c r="M3679" s="22" t="n">
        <f aca="false">IF(E3679&gt;0,ROUND(E3679*'UCO e Filme'!$A$5,2),0)</f>
        <v>6.72</v>
      </c>
      <c r="N3679" s="22" t="n">
        <f aca="false">IF(I3679&gt;0,ROUND(I3679*'UCO e Filme'!$A$11,2),0)</f>
        <v>0</v>
      </c>
      <c r="O3679" s="22" t="n">
        <f aca="false">ROUND(L3679+M3679+N3679,2)</f>
        <v>6.85</v>
      </c>
      <c r="P3679" s="36"/>
      <c r="Q3679" s="36"/>
    </row>
    <row r="3680" customFormat="false" ht="11.25" hidden="false" customHeight="true" outlineLevel="0" collapsed="false">
      <c r="A3680" s="17" t="n">
        <v>40311090</v>
      </c>
      <c r="B3680" s="17" t="s">
        <v>3691</v>
      </c>
      <c r="C3680" s="23" t="n">
        <v>0.04</v>
      </c>
      <c r="D3680" s="23" t="s">
        <v>133</v>
      </c>
      <c r="E3680" s="19" t="n">
        <v>2.88</v>
      </c>
      <c r="F3680" s="21"/>
      <c r="G3680" s="21"/>
      <c r="H3680" s="21"/>
      <c r="I3680" s="21"/>
      <c r="J3680" s="21"/>
      <c r="K3680" s="22" t="n">
        <f aca="false">INDEX('Porte Honorário'!B:D,MATCH(TabJud!D3680,'Porte Honorário'!A:A,0),2)</f>
        <v>13</v>
      </c>
      <c r="L3680" s="22" t="n">
        <f aca="false">ROUND(C3680*K3680,2)</f>
        <v>0.52</v>
      </c>
      <c r="M3680" s="22" t="n">
        <f aca="false">IF(E3680&gt;0,ROUND(E3680*'UCO e Filme'!$A$5,2),0)</f>
        <v>43.03</v>
      </c>
      <c r="N3680" s="22" t="n">
        <f aca="false">IF(I3680&gt;0,ROUND(I3680*'UCO e Filme'!$A$11,2),0)</f>
        <v>0</v>
      </c>
      <c r="O3680" s="22" t="n">
        <f aca="false">ROUND(L3680+M3680+N3680,2)</f>
        <v>43.55</v>
      </c>
      <c r="P3680" s="36"/>
      <c r="Q3680" s="36"/>
    </row>
    <row r="3681" customFormat="false" ht="11.25" hidden="false" customHeight="true" outlineLevel="0" collapsed="false">
      <c r="A3681" s="17" t="n">
        <v>40311104</v>
      </c>
      <c r="B3681" s="17" t="s">
        <v>3692</v>
      </c>
      <c r="C3681" s="23" t="n">
        <v>0.04</v>
      </c>
      <c r="D3681" s="23" t="s">
        <v>133</v>
      </c>
      <c r="E3681" s="19" t="n">
        <v>0.81</v>
      </c>
      <c r="F3681" s="21"/>
      <c r="G3681" s="21"/>
      <c r="H3681" s="21"/>
      <c r="I3681" s="21"/>
      <c r="J3681" s="21"/>
      <c r="K3681" s="22" t="n">
        <f aca="false">INDEX('Porte Honorário'!B:D,MATCH(TabJud!D3681,'Porte Honorário'!A:A,0),2)</f>
        <v>13</v>
      </c>
      <c r="L3681" s="22" t="n">
        <f aca="false">ROUND(C3681*K3681,2)</f>
        <v>0.52</v>
      </c>
      <c r="M3681" s="22" t="n">
        <f aca="false">IF(E3681&gt;0,ROUND(E3681*'UCO e Filme'!$A$5,2),0)</f>
        <v>12.1</v>
      </c>
      <c r="N3681" s="22" t="n">
        <f aca="false">IF(I3681&gt;0,ROUND(I3681*'UCO e Filme'!$A$11,2),0)</f>
        <v>0</v>
      </c>
      <c r="O3681" s="22" t="n">
        <f aca="false">ROUND(L3681+M3681+N3681,2)</f>
        <v>12.62</v>
      </c>
      <c r="P3681" s="36"/>
      <c r="Q3681" s="36"/>
    </row>
    <row r="3682" customFormat="false" ht="22.5" hidden="false" customHeight="true" outlineLevel="0" collapsed="false">
      <c r="A3682" s="17" t="n">
        <v>40311112</v>
      </c>
      <c r="B3682" s="17" t="s">
        <v>3693</v>
      </c>
      <c r="C3682" s="23" t="n">
        <v>0.75</v>
      </c>
      <c r="D3682" s="23" t="s">
        <v>133</v>
      </c>
      <c r="E3682" s="19" t="n">
        <v>4.368</v>
      </c>
      <c r="F3682" s="21"/>
      <c r="G3682" s="21"/>
      <c r="H3682" s="21"/>
      <c r="I3682" s="21"/>
      <c r="J3682" s="21"/>
      <c r="K3682" s="22" t="n">
        <f aca="false">INDEX('Porte Honorário'!B:D,MATCH(TabJud!D3682,'Porte Honorário'!A:A,0),2)</f>
        <v>13</v>
      </c>
      <c r="L3682" s="22" t="n">
        <f aca="false">ROUND(C3682*K3682,2)</f>
        <v>9.75</v>
      </c>
      <c r="M3682" s="22" t="n">
        <f aca="false">IF(E3682&gt;0,ROUND(E3682*'UCO e Filme'!$A$5,2),0)</f>
        <v>65.26</v>
      </c>
      <c r="N3682" s="22" t="n">
        <f aca="false">IF(I3682&gt;0,ROUND(I3682*'UCO e Filme'!$A$11,2),0)</f>
        <v>0</v>
      </c>
      <c r="O3682" s="22" t="n">
        <f aca="false">ROUND(L3682+M3682+N3682,2)</f>
        <v>75.01</v>
      </c>
      <c r="P3682" s="36"/>
      <c r="Q3682" s="36"/>
    </row>
    <row r="3683" customFormat="false" ht="11.25" hidden="false" customHeight="true" outlineLevel="0" collapsed="false">
      <c r="A3683" s="17" t="n">
        <v>40311120</v>
      </c>
      <c r="B3683" s="17" t="s">
        <v>3694</v>
      </c>
      <c r="C3683" s="23" t="n">
        <v>0.01</v>
      </c>
      <c r="D3683" s="23" t="s">
        <v>133</v>
      </c>
      <c r="E3683" s="19" t="n">
        <v>0.603</v>
      </c>
      <c r="F3683" s="21"/>
      <c r="G3683" s="21"/>
      <c r="H3683" s="21"/>
      <c r="I3683" s="21"/>
      <c r="J3683" s="21"/>
      <c r="K3683" s="22" t="n">
        <f aca="false">INDEX('Porte Honorário'!B:D,MATCH(TabJud!D3683,'Porte Honorário'!A:A,0),2)</f>
        <v>13</v>
      </c>
      <c r="L3683" s="22" t="n">
        <f aca="false">ROUND(C3683*K3683,2)</f>
        <v>0.13</v>
      </c>
      <c r="M3683" s="22" t="n">
        <f aca="false">IF(E3683&gt;0,ROUND(E3683*'UCO e Filme'!$A$5,2),0)</f>
        <v>9.01</v>
      </c>
      <c r="N3683" s="22" t="n">
        <f aca="false">IF(I3683&gt;0,ROUND(I3683*'UCO e Filme'!$A$11,2),0)</f>
        <v>0</v>
      </c>
      <c r="O3683" s="22" t="n">
        <f aca="false">ROUND(L3683+M3683+N3683,2)</f>
        <v>9.14</v>
      </c>
      <c r="P3683" s="36"/>
      <c r="Q3683" s="36"/>
    </row>
    <row r="3684" customFormat="false" ht="11.25" hidden="false" customHeight="true" outlineLevel="0" collapsed="false">
      <c r="A3684" s="17" t="n">
        <v>40311139</v>
      </c>
      <c r="B3684" s="17" t="s">
        <v>3695</v>
      </c>
      <c r="C3684" s="23" t="n">
        <v>0.01</v>
      </c>
      <c r="D3684" s="23" t="s">
        <v>133</v>
      </c>
      <c r="E3684" s="19" t="n">
        <v>0.603</v>
      </c>
      <c r="F3684" s="21"/>
      <c r="G3684" s="21"/>
      <c r="H3684" s="21"/>
      <c r="I3684" s="21"/>
      <c r="J3684" s="21"/>
      <c r="K3684" s="22" t="n">
        <f aca="false">INDEX('Porte Honorário'!B:D,MATCH(TabJud!D3684,'Porte Honorário'!A:A,0),2)</f>
        <v>13</v>
      </c>
      <c r="L3684" s="22" t="n">
        <f aca="false">ROUND(C3684*K3684,2)</f>
        <v>0.13</v>
      </c>
      <c r="M3684" s="22" t="n">
        <f aca="false">IF(E3684&gt;0,ROUND(E3684*'UCO e Filme'!$A$5,2),0)</f>
        <v>9.01</v>
      </c>
      <c r="N3684" s="22" t="n">
        <f aca="false">IF(I3684&gt;0,ROUND(I3684*'UCO e Filme'!$A$11,2),0)</f>
        <v>0</v>
      </c>
      <c r="O3684" s="22" t="n">
        <f aca="false">ROUND(L3684+M3684+N3684,2)</f>
        <v>9.14</v>
      </c>
      <c r="P3684" s="36"/>
      <c r="Q3684" s="36"/>
    </row>
    <row r="3685" customFormat="false" ht="11.25" hidden="false" customHeight="true" outlineLevel="0" collapsed="false">
      <c r="A3685" s="17" t="n">
        <v>40311147</v>
      </c>
      <c r="B3685" s="17" t="s">
        <v>3696</v>
      </c>
      <c r="C3685" s="23" t="n">
        <v>0.04</v>
      </c>
      <c r="D3685" s="23" t="s">
        <v>133</v>
      </c>
      <c r="E3685" s="19" t="n">
        <v>0.45</v>
      </c>
      <c r="F3685" s="21"/>
      <c r="G3685" s="21"/>
      <c r="H3685" s="21"/>
      <c r="I3685" s="21"/>
      <c r="J3685" s="21"/>
      <c r="K3685" s="22" t="n">
        <f aca="false">INDEX('Porte Honorário'!B:D,MATCH(TabJud!D3685,'Porte Honorário'!A:A,0),2)</f>
        <v>13</v>
      </c>
      <c r="L3685" s="22" t="n">
        <f aca="false">ROUND(C3685*K3685,2)</f>
        <v>0.52</v>
      </c>
      <c r="M3685" s="22" t="n">
        <f aca="false">IF(E3685&gt;0,ROUND(E3685*'UCO e Filme'!$A$5,2),0)</f>
        <v>6.72</v>
      </c>
      <c r="N3685" s="22" t="n">
        <f aca="false">IF(I3685&gt;0,ROUND(I3685*'UCO e Filme'!$A$11,2),0)</f>
        <v>0</v>
      </c>
      <c r="O3685" s="22" t="n">
        <f aca="false">ROUND(L3685+M3685+N3685,2)</f>
        <v>7.24</v>
      </c>
      <c r="P3685" s="36"/>
      <c r="Q3685" s="36"/>
    </row>
    <row r="3686" customFormat="false" ht="11.25" hidden="false" customHeight="true" outlineLevel="0" collapsed="false">
      <c r="A3686" s="17" t="n">
        <v>40311155</v>
      </c>
      <c r="B3686" s="17" t="s">
        <v>3697</v>
      </c>
      <c r="C3686" s="23" t="n">
        <v>0.01</v>
      </c>
      <c r="D3686" s="23" t="s">
        <v>133</v>
      </c>
      <c r="E3686" s="19" t="n">
        <v>0.603</v>
      </c>
      <c r="F3686" s="21"/>
      <c r="G3686" s="21"/>
      <c r="H3686" s="21"/>
      <c r="I3686" s="21"/>
      <c r="J3686" s="21"/>
      <c r="K3686" s="22" t="n">
        <f aca="false">INDEX('Porte Honorário'!B:D,MATCH(TabJud!D3686,'Porte Honorário'!A:A,0),2)</f>
        <v>13</v>
      </c>
      <c r="L3686" s="22" t="n">
        <f aca="false">ROUND(C3686*K3686,2)</f>
        <v>0.13</v>
      </c>
      <c r="M3686" s="22" t="n">
        <f aca="false">IF(E3686&gt;0,ROUND(E3686*'UCO e Filme'!$A$5,2),0)</f>
        <v>9.01</v>
      </c>
      <c r="N3686" s="22" t="n">
        <f aca="false">IF(I3686&gt;0,ROUND(I3686*'UCO e Filme'!$A$11,2),0)</f>
        <v>0</v>
      </c>
      <c r="O3686" s="22" t="n">
        <f aca="false">ROUND(L3686+M3686+N3686,2)</f>
        <v>9.14</v>
      </c>
      <c r="P3686" s="36"/>
      <c r="Q3686" s="36"/>
    </row>
    <row r="3687" customFormat="false" ht="11.25" hidden="false" customHeight="true" outlineLevel="0" collapsed="false">
      <c r="A3687" s="17" t="n">
        <v>40311163</v>
      </c>
      <c r="B3687" s="17" t="s">
        <v>3698</v>
      </c>
      <c r="C3687" s="23" t="n">
        <v>0.1</v>
      </c>
      <c r="D3687" s="23" t="s">
        <v>133</v>
      </c>
      <c r="E3687" s="19" t="n">
        <v>3.267</v>
      </c>
      <c r="F3687" s="21"/>
      <c r="G3687" s="21"/>
      <c r="H3687" s="21"/>
      <c r="I3687" s="21"/>
      <c r="J3687" s="21"/>
      <c r="K3687" s="22" t="n">
        <f aca="false">INDEX('Porte Honorário'!B:D,MATCH(TabJud!D3687,'Porte Honorário'!A:A,0),2)</f>
        <v>13</v>
      </c>
      <c r="L3687" s="22" t="n">
        <f aca="false">ROUND(C3687*K3687,2)</f>
        <v>1.3</v>
      </c>
      <c r="M3687" s="22" t="n">
        <f aca="false">IF(E3687&gt;0,ROUND(E3687*'UCO e Filme'!$A$5,2),0)</f>
        <v>48.81</v>
      </c>
      <c r="N3687" s="22" t="n">
        <f aca="false">IF(I3687&gt;0,ROUND(I3687*'UCO e Filme'!$A$11,2),0)</f>
        <v>0</v>
      </c>
      <c r="O3687" s="22" t="n">
        <f aca="false">ROUND(L3687+M3687+N3687,2)</f>
        <v>50.11</v>
      </c>
      <c r="P3687" s="36"/>
      <c r="Q3687" s="36"/>
    </row>
    <row r="3688" customFormat="false" ht="11.25" hidden="false" customHeight="true" outlineLevel="0" collapsed="false">
      <c r="A3688" s="17" t="n">
        <v>40311171</v>
      </c>
      <c r="B3688" s="17" t="s">
        <v>3699</v>
      </c>
      <c r="C3688" s="23" t="n">
        <v>0.1</v>
      </c>
      <c r="D3688" s="23" t="s">
        <v>133</v>
      </c>
      <c r="E3688" s="19" t="n">
        <v>1.764</v>
      </c>
      <c r="F3688" s="21"/>
      <c r="G3688" s="21"/>
      <c r="H3688" s="21"/>
      <c r="I3688" s="21"/>
      <c r="J3688" s="21"/>
      <c r="K3688" s="22" t="n">
        <f aca="false">INDEX('Porte Honorário'!B:D,MATCH(TabJud!D3688,'Porte Honorário'!A:A,0),2)</f>
        <v>13</v>
      </c>
      <c r="L3688" s="22" t="n">
        <f aca="false">ROUND(C3688*K3688,2)</f>
        <v>1.3</v>
      </c>
      <c r="M3688" s="22" t="n">
        <f aca="false">IF(E3688&gt;0,ROUND(E3688*'UCO e Filme'!$A$5,2),0)</f>
        <v>26.35</v>
      </c>
      <c r="N3688" s="22" t="n">
        <f aca="false">IF(I3688&gt;0,ROUND(I3688*'UCO e Filme'!$A$11,2),0)</f>
        <v>0</v>
      </c>
      <c r="O3688" s="22" t="n">
        <f aca="false">ROUND(L3688+M3688+N3688,2)</f>
        <v>27.65</v>
      </c>
      <c r="P3688" s="36"/>
      <c r="Q3688" s="36"/>
    </row>
    <row r="3689" customFormat="false" ht="11.25" hidden="false" customHeight="true" outlineLevel="0" collapsed="false">
      <c r="A3689" s="17" t="n">
        <v>40311180</v>
      </c>
      <c r="B3689" s="17" t="s">
        <v>3700</v>
      </c>
      <c r="C3689" s="23" t="n">
        <v>0.1</v>
      </c>
      <c r="D3689" s="23" t="s">
        <v>133</v>
      </c>
      <c r="E3689" s="19" t="n">
        <v>0.45</v>
      </c>
      <c r="F3689" s="21"/>
      <c r="G3689" s="21"/>
      <c r="H3689" s="21"/>
      <c r="I3689" s="21"/>
      <c r="J3689" s="21"/>
      <c r="K3689" s="22" t="n">
        <f aca="false">INDEX('Porte Honorário'!B:D,MATCH(TabJud!D3689,'Porte Honorário'!A:A,0),2)</f>
        <v>13</v>
      </c>
      <c r="L3689" s="22" t="n">
        <f aca="false">ROUND(C3689*K3689,2)</f>
        <v>1.3</v>
      </c>
      <c r="M3689" s="22" t="n">
        <f aca="false">IF(E3689&gt;0,ROUND(E3689*'UCO e Filme'!$A$5,2),0)</f>
        <v>6.72</v>
      </c>
      <c r="N3689" s="22" t="n">
        <f aca="false">IF(I3689&gt;0,ROUND(I3689*'UCO e Filme'!$A$11,2),0)</f>
        <v>0</v>
      </c>
      <c r="O3689" s="22" t="n">
        <f aca="false">ROUND(L3689+M3689+N3689,2)</f>
        <v>8.02</v>
      </c>
      <c r="P3689" s="36"/>
      <c r="Q3689" s="36"/>
    </row>
    <row r="3690" customFormat="false" ht="11.25" hidden="false" customHeight="true" outlineLevel="0" collapsed="false">
      <c r="A3690" s="17" t="n">
        <v>40311198</v>
      </c>
      <c r="B3690" s="17" t="s">
        <v>3701</v>
      </c>
      <c r="C3690" s="23" t="n">
        <v>0.04</v>
      </c>
      <c r="D3690" s="23" t="s">
        <v>133</v>
      </c>
      <c r="E3690" s="19" t="n">
        <v>0.45</v>
      </c>
      <c r="F3690" s="21"/>
      <c r="G3690" s="21"/>
      <c r="H3690" s="21"/>
      <c r="I3690" s="21"/>
      <c r="J3690" s="21"/>
      <c r="K3690" s="22" t="n">
        <f aca="false">INDEX('Porte Honorário'!B:D,MATCH(TabJud!D3690,'Porte Honorário'!A:A,0),2)</f>
        <v>13</v>
      </c>
      <c r="L3690" s="22" t="n">
        <f aca="false">ROUND(C3690*K3690,2)</f>
        <v>0.52</v>
      </c>
      <c r="M3690" s="22" t="n">
        <f aca="false">IF(E3690&gt;0,ROUND(E3690*'UCO e Filme'!$A$5,2),0)</f>
        <v>6.72</v>
      </c>
      <c r="N3690" s="22" t="n">
        <f aca="false">IF(I3690&gt;0,ROUND(I3690*'UCO e Filme'!$A$11,2),0)</f>
        <v>0</v>
      </c>
      <c r="O3690" s="22" t="n">
        <f aca="false">ROUND(L3690+M3690+N3690,2)</f>
        <v>7.24</v>
      </c>
      <c r="P3690" s="36"/>
      <c r="Q3690" s="36"/>
    </row>
    <row r="3691" customFormat="false" ht="11.25" hidden="false" customHeight="true" outlineLevel="0" collapsed="false">
      <c r="A3691" s="17" t="n">
        <v>40311201</v>
      </c>
      <c r="B3691" s="17" t="s">
        <v>3702</v>
      </c>
      <c r="C3691" s="23" t="n">
        <v>0.04</v>
      </c>
      <c r="D3691" s="23" t="s">
        <v>133</v>
      </c>
      <c r="E3691" s="19" t="n">
        <v>0.81</v>
      </c>
      <c r="F3691" s="21"/>
      <c r="G3691" s="21"/>
      <c r="H3691" s="21"/>
      <c r="I3691" s="21"/>
      <c r="J3691" s="21"/>
      <c r="K3691" s="22" t="n">
        <f aca="false">INDEX('Porte Honorário'!B:D,MATCH(TabJud!D3691,'Porte Honorário'!A:A,0),2)</f>
        <v>13</v>
      </c>
      <c r="L3691" s="22" t="n">
        <f aca="false">ROUND(C3691*K3691,2)</f>
        <v>0.52</v>
      </c>
      <c r="M3691" s="22" t="n">
        <f aca="false">IF(E3691&gt;0,ROUND(E3691*'UCO e Filme'!$A$5,2),0)</f>
        <v>12.1</v>
      </c>
      <c r="N3691" s="22" t="n">
        <f aca="false">IF(I3691&gt;0,ROUND(I3691*'UCO e Filme'!$A$11,2),0)</f>
        <v>0</v>
      </c>
      <c r="O3691" s="22" t="n">
        <f aca="false">ROUND(L3691+M3691+N3691,2)</f>
        <v>12.62</v>
      </c>
      <c r="P3691" s="36"/>
      <c r="Q3691" s="36"/>
    </row>
    <row r="3692" customFormat="false" ht="11.25" hidden="false" customHeight="true" outlineLevel="0" collapsed="false">
      <c r="A3692" s="17" t="n">
        <v>40311210</v>
      </c>
      <c r="B3692" s="17" t="s">
        <v>3703</v>
      </c>
      <c r="C3692" s="23" t="n">
        <v>0.04</v>
      </c>
      <c r="D3692" s="23" t="s">
        <v>133</v>
      </c>
      <c r="E3692" s="19" t="n">
        <v>0.81</v>
      </c>
      <c r="F3692" s="21"/>
      <c r="G3692" s="21"/>
      <c r="H3692" s="21"/>
      <c r="I3692" s="21"/>
      <c r="J3692" s="21"/>
      <c r="K3692" s="22" t="n">
        <f aca="false">INDEX('Porte Honorário'!B:D,MATCH(TabJud!D3692,'Porte Honorário'!A:A,0),2)</f>
        <v>13</v>
      </c>
      <c r="L3692" s="22" t="n">
        <f aca="false">ROUND(C3692*K3692,2)</f>
        <v>0.52</v>
      </c>
      <c r="M3692" s="22" t="n">
        <f aca="false">IF(E3692&gt;0,ROUND(E3692*'UCO e Filme'!$A$5,2),0)</f>
        <v>12.1</v>
      </c>
      <c r="N3692" s="22" t="n">
        <f aca="false">IF(I3692&gt;0,ROUND(I3692*'UCO e Filme'!$A$11,2),0)</f>
        <v>0</v>
      </c>
      <c r="O3692" s="22" t="n">
        <f aca="false">ROUND(L3692+M3692+N3692,2)</f>
        <v>12.62</v>
      </c>
      <c r="P3692" s="36"/>
      <c r="Q3692" s="36"/>
    </row>
    <row r="3693" customFormat="false" ht="11.25" hidden="false" customHeight="true" outlineLevel="0" collapsed="false">
      <c r="A3693" s="17" t="n">
        <v>40311228</v>
      </c>
      <c r="B3693" s="17" t="s">
        <v>3704</v>
      </c>
      <c r="C3693" s="23" t="n">
        <v>0.01</v>
      </c>
      <c r="D3693" s="23" t="s">
        <v>133</v>
      </c>
      <c r="E3693" s="19" t="n">
        <v>0.45</v>
      </c>
      <c r="F3693" s="21"/>
      <c r="G3693" s="21"/>
      <c r="H3693" s="21"/>
      <c r="I3693" s="21"/>
      <c r="J3693" s="21"/>
      <c r="K3693" s="22" t="n">
        <f aca="false">INDEX('Porte Honorário'!B:D,MATCH(TabJud!D3693,'Porte Honorário'!A:A,0),2)</f>
        <v>13</v>
      </c>
      <c r="L3693" s="22" t="n">
        <f aca="false">ROUND(C3693*K3693,2)</f>
        <v>0.13</v>
      </c>
      <c r="M3693" s="22" t="n">
        <f aca="false">IF(E3693&gt;0,ROUND(E3693*'UCO e Filme'!$A$5,2),0)</f>
        <v>6.72</v>
      </c>
      <c r="N3693" s="22" t="n">
        <f aca="false">IF(I3693&gt;0,ROUND(I3693*'UCO e Filme'!$A$11,2),0)</f>
        <v>0</v>
      </c>
      <c r="O3693" s="22" t="n">
        <f aca="false">ROUND(L3693+M3693+N3693,2)</f>
        <v>6.85</v>
      </c>
      <c r="P3693" s="36"/>
      <c r="Q3693" s="36"/>
    </row>
    <row r="3694" customFormat="false" ht="11.25" hidden="false" customHeight="true" outlineLevel="0" collapsed="false">
      <c r="A3694" s="17" t="n">
        <v>40311236</v>
      </c>
      <c r="B3694" s="17" t="s">
        <v>3705</v>
      </c>
      <c r="C3694" s="37" t="n">
        <v>0.1</v>
      </c>
      <c r="D3694" s="23" t="s">
        <v>133</v>
      </c>
      <c r="E3694" s="19" t="n">
        <v>2.097</v>
      </c>
      <c r="F3694" s="21"/>
      <c r="G3694" s="21"/>
      <c r="H3694" s="21"/>
      <c r="I3694" s="21"/>
      <c r="J3694" s="21"/>
      <c r="K3694" s="22" t="n">
        <f aca="false">INDEX('Porte Honorário'!B:D,MATCH(TabJud!D3694,'Porte Honorário'!A:A,0),2)</f>
        <v>13</v>
      </c>
      <c r="L3694" s="22" t="n">
        <f aca="false">ROUND(C3694*K3694,2)</f>
        <v>1.3</v>
      </c>
      <c r="M3694" s="22" t="n">
        <f aca="false">IF(E3694&gt;0,ROUND(E3694*'UCO e Filme'!$A$5,2),0)</f>
        <v>31.33</v>
      </c>
      <c r="N3694" s="22" t="n">
        <f aca="false">IF(I3694&gt;0,ROUND(I3694*'UCO e Filme'!$A$11,2),0)</f>
        <v>0</v>
      </c>
      <c r="O3694" s="22" t="n">
        <f aca="false">ROUND(L3694+M3694+N3694,2)</f>
        <v>32.63</v>
      </c>
      <c r="P3694" s="36"/>
      <c r="Q3694" s="36"/>
    </row>
    <row r="3695" customFormat="false" ht="11.25" hidden="false" customHeight="true" outlineLevel="0" collapsed="false">
      <c r="A3695" s="17" t="n">
        <v>40311244</v>
      </c>
      <c r="B3695" s="17" t="s">
        <v>3706</v>
      </c>
      <c r="C3695" s="23" t="n">
        <v>0.1</v>
      </c>
      <c r="D3695" s="23" t="s">
        <v>133</v>
      </c>
      <c r="E3695" s="19" t="n">
        <v>3.267</v>
      </c>
      <c r="F3695" s="21"/>
      <c r="G3695" s="21"/>
      <c r="H3695" s="21"/>
      <c r="I3695" s="21"/>
      <c r="J3695" s="21"/>
      <c r="K3695" s="22" t="n">
        <f aca="false">INDEX('Porte Honorário'!B:D,MATCH(TabJud!D3695,'Porte Honorário'!A:A,0),2)</f>
        <v>13</v>
      </c>
      <c r="L3695" s="22" t="n">
        <f aca="false">ROUND(C3695*K3695,2)</f>
        <v>1.3</v>
      </c>
      <c r="M3695" s="22" t="n">
        <f aca="false">IF(E3695&gt;0,ROUND(E3695*'UCO e Filme'!$A$5,2),0)</f>
        <v>48.81</v>
      </c>
      <c r="N3695" s="22" t="n">
        <f aca="false">IF(I3695&gt;0,ROUND(I3695*'UCO e Filme'!$A$11,2),0)</f>
        <v>0</v>
      </c>
      <c r="O3695" s="22" t="n">
        <f aca="false">ROUND(L3695+M3695+N3695,2)</f>
        <v>50.11</v>
      </c>
      <c r="P3695" s="36"/>
      <c r="Q3695" s="36"/>
    </row>
    <row r="3696" customFormat="false" ht="11.25" hidden="false" customHeight="true" outlineLevel="0" collapsed="false">
      <c r="A3696" s="17" t="n">
        <v>40311252</v>
      </c>
      <c r="B3696" s="17" t="s">
        <v>3707</v>
      </c>
      <c r="C3696" s="37" t="n">
        <v>0.1</v>
      </c>
      <c r="D3696" s="23" t="s">
        <v>133</v>
      </c>
      <c r="E3696" s="19" t="n">
        <v>2.097</v>
      </c>
      <c r="F3696" s="21"/>
      <c r="G3696" s="21"/>
      <c r="H3696" s="21"/>
      <c r="I3696" s="21"/>
      <c r="J3696" s="21"/>
      <c r="K3696" s="22" t="n">
        <f aca="false">INDEX('Porte Honorário'!B:D,MATCH(TabJud!D3696,'Porte Honorário'!A:A,0),2)</f>
        <v>13</v>
      </c>
      <c r="L3696" s="22" t="n">
        <f aca="false">ROUND(C3696*K3696,2)</f>
        <v>1.3</v>
      </c>
      <c r="M3696" s="22" t="n">
        <f aca="false">IF(E3696&gt;0,ROUND(E3696*'UCO e Filme'!$A$5,2),0)</f>
        <v>31.33</v>
      </c>
      <c r="N3696" s="22" t="n">
        <f aca="false">IF(I3696&gt;0,ROUND(I3696*'UCO e Filme'!$A$11,2),0)</f>
        <v>0</v>
      </c>
      <c r="O3696" s="22" t="n">
        <f aca="false">ROUND(L3696+M3696+N3696,2)</f>
        <v>32.63</v>
      </c>
      <c r="P3696" s="36"/>
      <c r="Q3696" s="36"/>
    </row>
    <row r="3697" customFormat="false" ht="11.25" hidden="false" customHeight="true" outlineLevel="0" collapsed="false">
      <c r="A3697" s="17" t="n">
        <v>40311260</v>
      </c>
      <c r="B3697" s="17" t="s">
        <v>3708</v>
      </c>
      <c r="C3697" s="37" t="n">
        <v>0.1</v>
      </c>
      <c r="D3697" s="23" t="s">
        <v>133</v>
      </c>
      <c r="E3697" s="19" t="n">
        <v>0.434</v>
      </c>
      <c r="F3697" s="21"/>
      <c r="G3697" s="21"/>
      <c r="H3697" s="21"/>
      <c r="I3697" s="21"/>
      <c r="J3697" s="21"/>
      <c r="K3697" s="22" t="n">
        <f aca="false">INDEX('Porte Honorário'!B:D,MATCH(TabJud!D3697,'Porte Honorário'!A:A,0),2)</f>
        <v>13</v>
      </c>
      <c r="L3697" s="22" t="n">
        <f aca="false">ROUND(C3697*K3697,2)</f>
        <v>1.3</v>
      </c>
      <c r="M3697" s="22" t="n">
        <f aca="false">IF(E3697&gt;0,ROUND(E3697*'UCO e Filme'!$A$5,2),0)</f>
        <v>6.48</v>
      </c>
      <c r="N3697" s="22" t="n">
        <f aca="false">IF(I3697&gt;0,ROUND(I3697*'UCO e Filme'!$A$11,2),0)</f>
        <v>0</v>
      </c>
      <c r="O3697" s="22" t="n">
        <f aca="false">ROUND(L3697+M3697+N3697,2)</f>
        <v>7.78</v>
      </c>
      <c r="P3697" s="36"/>
      <c r="Q3697" s="36"/>
    </row>
    <row r="3698" customFormat="false" ht="11.25" hidden="false" customHeight="true" outlineLevel="0" collapsed="false">
      <c r="A3698" s="17" t="n">
        <v>40311279</v>
      </c>
      <c r="B3698" s="17" t="s">
        <v>3709</v>
      </c>
      <c r="C3698" s="23" t="n">
        <v>0.1</v>
      </c>
      <c r="D3698" s="23" t="s">
        <v>133</v>
      </c>
      <c r="E3698" s="19" t="n">
        <v>3.267</v>
      </c>
      <c r="F3698" s="21"/>
      <c r="G3698" s="21"/>
      <c r="H3698" s="21"/>
      <c r="I3698" s="21"/>
      <c r="J3698" s="21"/>
      <c r="K3698" s="22" t="n">
        <f aca="false">INDEX('Porte Honorário'!B:D,MATCH(TabJud!D3698,'Porte Honorário'!A:A,0),2)</f>
        <v>13</v>
      </c>
      <c r="L3698" s="22" t="n">
        <f aca="false">ROUND(C3698*K3698,2)</f>
        <v>1.3</v>
      </c>
      <c r="M3698" s="22" t="n">
        <f aca="false">IF(E3698&gt;0,ROUND(E3698*'UCO e Filme'!$A$5,2),0)</f>
        <v>48.81</v>
      </c>
      <c r="N3698" s="22" t="n">
        <f aca="false">IF(I3698&gt;0,ROUND(I3698*'UCO e Filme'!$A$11,2),0)</f>
        <v>0</v>
      </c>
      <c r="O3698" s="22" t="n">
        <f aca="false">ROUND(L3698+M3698+N3698,2)</f>
        <v>50.11</v>
      </c>
      <c r="P3698" s="36"/>
      <c r="Q3698" s="36"/>
    </row>
    <row r="3699" customFormat="false" ht="11.25" hidden="false" customHeight="true" outlineLevel="0" collapsed="false">
      <c r="A3699" s="17" t="n">
        <v>40311287</v>
      </c>
      <c r="B3699" s="17" t="s">
        <v>3710</v>
      </c>
      <c r="C3699" s="37" t="n">
        <v>0.1</v>
      </c>
      <c r="D3699" s="23" t="s">
        <v>133</v>
      </c>
      <c r="E3699" s="19" t="n">
        <v>0.434</v>
      </c>
      <c r="F3699" s="21"/>
      <c r="G3699" s="21"/>
      <c r="H3699" s="21"/>
      <c r="I3699" s="21"/>
      <c r="J3699" s="21"/>
      <c r="K3699" s="22" t="n">
        <f aca="false">INDEX('Porte Honorário'!B:D,MATCH(TabJud!D3699,'Porte Honorário'!A:A,0),2)</f>
        <v>13</v>
      </c>
      <c r="L3699" s="22" t="n">
        <f aca="false">ROUND(C3699*K3699,2)</f>
        <v>1.3</v>
      </c>
      <c r="M3699" s="22" t="n">
        <f aca="false">IF(E3699&gt;0,ROUND(E3699*'UCO e Filme'!$A$5,2),0)</f>
        <v>6.48</v>
      </c>
      <c r="N3699" s="22" t="n">
        <f aca="false">IF(I3699&gt;0,ROUND(I3699*'UCO e Filme'!$A$11,2),0)</f>
        <v>0</v>
      </c>
      <c r="O3699" s="22" t="n">
        <f aca="false">ROUND(L3699+M3699+N3699,2)</f>
        <v>7.78</v>
      </c>
      <c r="P3699" s="36"/>
      <c r="Q3699" s="36"/>
    </row>
    <row r="3700" customFormat="false" ht="11.25" hidden="false" customHeight="true" outlineLevel="0" collapsed="false">
      <c r="A3700" s="17" t="n">
        <v>40311295</v>
      </c>
      <c r="B3700" s="17" t="s">
        <v>3711</v>
      </c>
      <c r="C3700" s="23" t="n">
        <v>0.01</v>
      </c>
      <c r="D3700" s="23" t="s">
        <v>133</v>
      </c>
      <c r="E3700" s="19" t="n">
        <v>0.906</v>
      </c>
      <c r="F3700" s="21"/>
      <c r="G3700" s="21"/>
      <c r="H3700" s="21"/>
      <c r="I3700" s="21"/>
      <c r="J3700" s="21"/>
      <c r="K3700" s="22" t="n">
        <f aca="false">INDEX('Porte Honorário'!B:D,MATCH(TabJud!D3700,'Porte Honorário'!A:A,0),2)</f>
        <v>13</v>
      </c>
      <c r="L3700" s="22" t="n">
        <f aca="false">ROUND(C3700*K3700,2)</f>
        <v>0.13</v>
      </c>
      <c r="M3700" s="22" t="n">
        <f aca="false">IF(E3700&gt;0,ROUND(E3700*'UCO e Filme'!$A$5,2),0)</f>
        <v>13.54</v>
      </c>
      <c r="N3700" s="22" t="n">
        <f aca="false">IF(I3700&gt;0,ROUND(I3700*'UCO e Filme'!$A$11,2),0)</f>
        <v>0</v>
      </c>
      <c r="O3700" s="22" t="n">
        <f aca="false">ROUND(L3700+M3700+N3700,2)</f>
        <v>13.67</v>
      </c>
      <c r="P3700" s="36"/>
      <c r="Q3700" s="36"/>
    </row>
    <row r="3701" customFormat="false" ht="11.25" hidden="false" customHeight="true" outlineLevel="0" collapsed="false">
      <c r="A3701" s="17" t="n">
        <v>40311309</v>
      </c>
      <c r="B3701" s="17" t="s">
        <v>3712</v>
      </c>
      <c r="C3701" s="23" t="n">
        <v>0.04</v>
      </c>
      <c r="D3701" s="23" t="s">
        <v>133</v>
      </c>
      <c r="E3701" s="19" t="n">
        <v>2.25</v>
      </c>
      <c r="F3701" s="21"/>
      <c r="G3701" s="21"/>
      <c r="H3701" s="21"/>
      <c r="I3701" s="21"/>
      <c r="J3701" s="21"/>
      <c r="K3701" s="22" t="n">
        <f aca="false">INDEX('Porte Honorário'!B:D,MATCH(TabJud!D3701,'Porte Honorário'!A:A,0),2)</f>
        <v>13</v>
      </c>
      <c r="L3701" s="22" t="n">
        <f aca="false">ROUND(C3701*K3701,2)</f>
        <v>0.52</v>
      </c>
      <c r="M3701" s="22" t="n">
        <f aca="false">IF(E3701&gt;0,ROUND(E3701*'UCO e Filme'!$A$5,2),0)</f>
        <v>33.62</v>
      </c>
      <c r="N3701" s="22" t="n">
        <f aca="false">IF(I3701&gt;0,ROUND(I3701*'UCO e Filme'!$A$11,2),0)</f>
        <v>0</v>
      </c>
      <c r="O3701" s="22" t="n">
        <f aca="false">ROUND(L3701+M3701+N3701,2)</f>
        <v>34.14</v>
      </c>
      <c r="P3701" s="36"/>
      <c r="Q3701" s="36"/>
    </row>
    <row r="3702" customFormat="false" ht="11.25" hidden="false" customHeight="true" outlineLevel="0" collapsed="false">
      <c r="A3702" s="17" t="n">
        <v>40311317</v>
      </c>
      <c r="B3702" s="17" t="s">
        <v>3713</v>
      </c>
      <c r="C3702" s="23" t="n">
        <v>0.1</v>
      </c>
      <c r="D3702" s="23" t="s">
        <v>133</v>
      </c>
      <c r="E3702" s="19" t="n">
        <v>0.434</v>
      </c>
      <c r="F3702" s="21"/>
      <c r="G3702" s="21"/>
      <c r="H3702" s="21"/>
      <c r="I3702" s="21"/>
      <c r="J3702" s="21"/>
      <c r="K3702" s="22" t="n">
        <f aca="false">INDEX('Porte Honorário'!B:D,MATCH(TabJud!D3702,'Porte Honorário'!A:A,0),2)</f>
        <v>13</v>
      </c>
      <c r="L3702" s="22" t="n">
        <f aca="false">ROUND(C3702*K3702,2)</f>
        <v>1.3</v>
      </c>
      <c r="M3702" s="22" t="n">
        <f aca="false">IF(E3702&gt;0,ROUND(E3702*'UCO e Filme'!$A$5,2),0)</f>
        <v>6.48</v>
      </c>
      <c r="N3702" s="22" t="n">
        <f aca="false">IF(I3702&gt;0,ROUND(I3702*'UCO e Filme'!$A$11,2),0)</f>
        <v>0</v>
      </c>
      <c r="O3702" s="22" t="n">
        <f aca="false">ROUND(L3702+M3702+N3702,2)</f>
        <v>7.78</v>
      </c>
      <c r="P3702" s="36"/>
      <c r="Q3702" s="36"/>
    </row>
    <row r="3703" customFormat="false" ht="11.25" hidden="false" customHeight="true" outlineLevel="0" collapsed="false">
      <c r="A3703" s="17" t="n">
        <v>40311325</v>
      </c>
      <c r="B3703" s="17" t="s">
        <v>3714</v>
      </c>
      <c r="C3703" s="37" t="n">
        <v>0.1</v>
      </c>
      <c r="D3703" s="23" t="s">
        <v>133</v>
      </c>
      <c r="E3703" s="19" t="n">
        <v>0.42</v>
      </c>
      <c r="F3703" s="21"/>
      <c r="G3703" s="21"/>
      <c r="H3703" s="21"/>
      <c r="I3703" s="21"/>
      <c r="J3703" s="21"/>
      <c r="K3703" s="22" t="n">
        <f aca="false">INDEX('Porte Honorário'!B:D,MATCH(TabJud!D3703,'Porte Honorário'!A:A,0),2)</f>
        <v>13</v>
      </c>
      <c r="L3703" s="22" t="n">
        <f aca="false">ROUND(C3703*K3703,2)</f>
        <v>1.3</v>
      </c>
      <c r="M3703" s="22" t="n">
        <f aca="false">IF(E3703&gt;0,ROUND(E3703*'UCO e Filme'!$A$5,2),0)</f>
        <v>6.27</v>
      </c>
      <c r="N3703" s="22" t="n">
        <f aca="false">IF(I3703&gt;0,ROUND(I3703*'UCO e Filme'!$A$11,2),0)</f>
        <v>0</v>
      </c>
      <c r="O3703" s="22" t="n">
        <f aca="false">ROUND(L3703+M3703+N3703,2)</f>
        <v>7.57</v>
      </c>
      <c r="P3703" s="36"/>
      <c r="Q3703" s="36"/>
    </row>
    <row r="3704" customFormat="false" ht="11.25" hidden="false" customHeight="true" outlineLevel="0" collapsed="false">
      <c r="A3704" s="17" t="n">
        <v>40311333</v>
      </c>
      <c r="B3704" s="17" t="s">
        <v>3715</v>
      </c>
      <c r="C3704" s="23" t="n">
        <v>0.1</v>
      </c>
      <c r="D3704" s="23" t="s">
        <v>133</v>
      </c>
      <c r="E3704" s="19" t="n">
        <v>3.474</v>
      </c>
      <c r="F3704" s="21"/>
      <c r="G3704" s="21"/>
      <c r="H3704" s="21"/>
      <c r="I3704" s="21"/>
      <c r="J3704" s="21"/>
      <c r="K3704" s="22" t="n">
        <f aca="false">INDEX('Porte Honorário'!B:D,MATCH(TabJud!D3704,'Porte Honorário'!A:A,0),2)</f>
        <v>13</v>
      </c>
      <c r="L3704" s="22" t="n">
        <f aca="false">ROUND(C3704*K3704,2)</f>
        <v>1.3</v>
      </c>
      <c r="M3704" s="22" t="n">
        <f aca="false">IF(E3704&gt;0,ROUND(E3704*'UCO e Filme'!$A$5,2),0)</f>
        <v>51.9</v>
      </c>
      <c r="N3704" s="22" t="n">
        <f aca="false">IF(I3704&gt;0,ROUND(I3704*'UCO e Filme'!$A$11,2),0)</f>
        <v>0</v>
      </c>
      <c r="O3704" s="22" t="n">
        <f aca="false">ROUND(L3704+M3704+N3704,2)</f>
        <v>53.2</v>
      </c>
      <c r="P3704" s="36"/>
      <c r="Q3704" s="36"/>
    </row>
    <row r="3705" customFormat="false" ht="11.25" hidden="false" customHeight="true" outlineLevel="0" collapsed="false">
      <c r="A3705" s="17" t="n">
        <v>40311341</v>
      </c>
      <c r="B3705" s="17" t="s">
        <v>3716</v>
      </c>
      <c r="C3705" s="37" t="n">
        <v>0.1</v>
      </c>
      <c r="D3705" s="23" t="s">
        <v>133</v>
      </c>
      <c r="E3705" s="19" t="n">
        <v>3.267</v>
      </c>
      <c r="F3705" s="21"/>
      <c r="G3705" s="21"/>
      <c r="H3705" s="21"/>
      <c r="I3705" s="21"/>
      <c r="J3705" s="21"/>
      <c r="K3705" s="22" t="n">
        <f aca="false">INDEX('Porte Honorário'!B:D,MATCH(TabJud!D3705,'Porte Honorário'!A:A,0),2)</f>
        <v>13</v>
      </c>
      <c r="L3705" s="22" t="n">
        <f aca="false">ROUND(C3705*K3705,2)</f>
        <v>1.3</v>
      </c>
      <c r="M3705" s="22" t="n">
        <f aca="false">IF(E3705&gt;0,ROUND(E3705*'UCO e Filme'!$A$5,2),0)</f>
        <v>48.81</v>
      </c>
      <c r="N3705" s="22" t="n">
        <f aca="false">IF(I3705&gt;0,ROUND(I3705*'UCO e Filme'!$A$11,2),0)</f>
        <v>0</v>
      </c>
      <c r="O3705" s="22" t="n">
        <f aca="false">ROUND(L3705+M3705+N3705,2)</f>
        <v>50.11</v>
      </c>
      <c r="P3705" s="36"/>
      <c r="Q3705" s="36"/>
    </row>
    <row r="3706" customFormat="false" ht="11.25" hidden="false" customHeight="true" outlineLevel="0" collapsed="false">
      <c r="A3706" s="17" t="n">
        <v>40311350</v>
      </c>
      <c r="B3706" s="17" t="s">
        <v>3717</v>
      </c>
      <c r="C3706" s="23" t="n">
        <v>0.01</v>
      </c>
      <c r="D3706" s="23" t="s">
        <v>133</v>
      </c>
      <c r="E3706" s="19" t="n">
        <v>1.05</v>
      </c>
      <c r="F3706" s="21"/>
      <c r="G3706" s="21"/>
      <c r="H3706" s="21"/>
      <c r="I3706" s="21"/>
      <c r="J3706" s="21"/>
      <c r="K3706" s="22" t="n">
        <f aca="false">INDEX('Porte Honorário'!B:D,MATCH(TabJud!D3706,'Porte Honorário'!A:A,0),2)</f>
        <v>13</v>
      </c>
      <c r="L3706" s="22" t="n">
        <f aca="false">ROUND(C3706*K3706,2)</f>
        <v>0.13</v>
      </c>
      <c r="M3706" s="22" t="n">
        <f aca="false">IF(E3706&gt;0,ROUND(E3706*'UCO e Filme'!$A$5,2),0)</f>
        <v>15.69</v>
      </c>
      <c r="N3706" s="22" t="n">
        <f aca="false">IF(I3706&gt;0,ROUND(I3706*'UCO e Filme'!$A$11,2),0)</f>
        <v>0</v>
      </c>
      <c r="O3706" s="22" t="n">
        <f aca="false">ROUND(L3706+M3706+N3706,2)</f>
        <v>15.82</v>
      </c>
      <c r="P3706" s="36"/>
      <c r="Q3706" s="36"/>
    </row>
    <row r="3707" customFormat="false" ht="11.25" hidden="false" customHeight="true" outlineLevel="0" collapsed="false">
      <c r="A3707" s="17" t="n">
        <v>40311368</v>
      </c>
      <c r="B3707" s="17" t="s">
        <v>3718</v>
      </c>
      <c r="C3707" s="37" t="n">
        <v>0.1</v>
      </c>
      <c r="D3707" s="23" t="s">
        <v>133</v>
      </c>
      <c r="E3707" s="19" t="n">
        <v>0.42</v>
      </c>
      <c r="F3707" s="21"/>
      <c r="G3707" s="21"/>
      <c r="H3707" s="21"/>
      <c r="I3707" s="21"/>
      <c r="J3707" s="21"/>
      <c r="K3707" s="22" t="n">
        <f aca="false">INDEX('Porte Honorário'!B:D,MATCH(TabJud!D3707,'Porte Honorário'!A:A,0),2)</f>
        <v>13</v>
      </c>
      <c r="L3707" s="22" t="n">
        <f aca="false">ROUND(C3707*K3707,2)</f>
        <v>1.3</v>
      </c>
      <c r="M3707" s="22" t="n">
        <f aca="false">IF(E3707&gt;0,ROUND(E3707*'UCO e Filme'!$A$5,2),0)</f>
        <v>6.27</v>
      </c>
      <c r="N3707" s="22" t="n">
        <f aca="false">IF(I3707&gt;0,ROUND(I3707*'UCO e Filme'!$A$11,2),0)</f>
        <v>0</v>
      </c>
      <c r="O3707" s="22" t="n">
        <f aca="false">ROUND(L3707+M3707+N3707,2)</f>
        <v>7.57</v>
      </c>
      <c r="P3707" s="36"/>
      <c r="Q3707" s="36"/>
    </row>
    <row r="3708" customFormat="false" ht="11.25" hidden="false" customHeight="true" outlineLevel="0" collapsed="false">
      <c r="A3708" s="17" t="n">
        <v>40311376</v>
      </c>
      <c r="B3708" s="17" t="s">
        <v>3719</v>
      </c>
      <c r="C3708" s="23" t="n">
        <v>0.1</v>
      </c>
      <c r="D3708" s="23" t="s">
        <v>133</v>
      </c>
      <c r="E3708" s="19" t="n">
        <v>0.434</v>
      </c>
      <c r="F3708" s="21"/>
      <c r="G3708" s="21"/>
      <c r="H3708" s="21"/>
      <c r="I3708" s="21"/>
      <c r="J3708" s="21"/>
      <c r="K3708" s="22" t="n">
        <f aca="false">INDEX('Porte Honorário'!B:D,MATCH(TabJud!D3708,'Porte Honorário'!A:A,0),2)</f>
        <v>13</v>
      </c>
      <c r="L3708" s="22" t="n">
        <f aca="false">ROUND(C3708*K3708,2)</f>
        <v>1.3</v>
      </c>
      <c r="M3708" s="22" t="n">
        <f aca="false">IF(E3708&gt;0,ROUND(E3708*'UCO e Filme'!$A$5,2),0)</f>
        <v>6.48</v>
      </c>
      <c r="N3708" s="22" t="n">
        <f aca="false">IF(I3708&gt;0,ROUND(I3708*'UCO e Filme'!$A$11,2),0)</f>
        <v>0</v>
      </c>
      <c r="O3708" s="22" t="n">
        <f aca="false">ROUND(L3708+M3708+N3708,2)</f>
        <v>7.78</v>
      </c>
      <c r="P3708" s="36"/>
      <c r="Q3708" s="36"/>
    </row>
    <row r="3709" customFormat="false" ht="11.25" hidden="false" customHeight="true" outlineLevel="0" collapsed="false">
      <c r="A3709" s="17" t="n">
        <v>40311384</v>
      </c>
      <c r="B3709" s="17" t="s">
        <v>3720</v>
      </c>
      <c r="C3709" s="23" t="n">
        <v>0.01</v>
      </c>
      <c r="D3709" s="23" t="s">
        <v>133</v>
      </c>
      <c r="E3709" s="19" t="n">
        <v>0.567</v>
      </c>
      <c r="F3709" s="21"/>
      <c r="G3709" s="21"/>
      <c r="H3709" s="21"/>
      <c r="I3709" s="21"/>
      <c r="J3709" s="21"/>
      <c r="K3709" s="22" t="n">
        <f aca="false">INDEX('Porte Honorário'!B:D,MATCH(TabJud!D3709,'Porte Honorário'!A:A,0),2)</f>
        <v>13</v>
      </c>
      <c r="L3709" s="22" t="n">
        <f aca="false">ROUND(C3709*K3709,2)</f>
        <v>0.13</v>
      </c>
      <c r="M3709" s="22" t="n">
        <f aca="false">IF(E3709&gt;0,ROUND(E3709*'UCO e Filme'!$A$5,2),0)</f>
        <v>8.47</v>
      </c>
      <c r="N3709" s="22" t="n">
        <f aca="false">IF(I3709&gt;0,ROUND(I3709*'UCO e Filme'!$A$11,2),0)</f>
        <v>0</v>
      </c>
      <c r="O3709" s="22" t="n">
        <f aca="false">ROUND(L3709+M3709+N3709,2)</f>
        <v>8.6</v>
      </c>
      <c r="P3709" s="36"/>
      <c r="Q3709" s="36"/>
    </row>
    <row r="3710" customFormat="false" ht="11.25" hidden="false" customHeight="true" outlineLevel="0" collapsed="false">
      <c r="A3710" s="17" t="n">
        <v>40311392</v>
      </c>
      <c r="B3710" s="17" t="s">
        <v>3721</v>
      </c>
      <c r="C3710" s="23" t="n">
        <v>0.1</v>
      </c>
      <c r="D3710" s="23" t="s">
        <v>133</v>
      </c>
      <c r="E3710" s="19" t="n">
        <v>0.42</v>
      </c>
      <c r="F3710" s="21"/>
      <c r="G3710" s="21"/>
      <c r="H3710" s="21"/>
      <c r="I3710" s="21"/>
      <c r="J3710" s="21"/>
      <c r="K3710" s="22" t="n">
        <f aca="false">INDEX('Porte Honorário'!B:D,MATCH(TabJud!D3710,'Porte Honorário'!A:A,0),2)</f>
        <v>13</v>
      </c>
      <c r="L3710" s="22" t="n">
        <f aca="false">ROUND(C3710*K3710,2)</f>
        <v>1.3</v>
      </c>
      <c r="M3710" s="22" t="n">
        <f aca="false">IF(E3710&gt;0,ROUND(E3710*'UCO e Filme'!$A$5,2),0)</f>
        <v>6.27</v>
      </c>
      <c r="N3710" s="22" t="n">
        <f aca="false">IF(I3710&gt;0,ROUND(I3710*'UCO e Filme'!$A$11,2),0)</f>
        <v>0</v>
      </c>
      <c r="O3710" s="22" t="n">
        <f aca="false">ROUND(L3710+M3710+N3710,2)</f>
        <v>7.57</v>
      </c>
      <c r="P3710" s="36"/>
      <c r="Q3710" s="36"/>
    </row>
    <row r="3711" customFormat="false" ht="11.25" hidden="false" customHeight="true" outlineLevel="0" collapsed="false">
      <c r="A3711" s="17" t="n">
        <v>40311503</v>
      </c>
      <c r="B3711" s="17" t="s">
        <v>3722</v>
      </c>
      <c r="C3711" s="37" t="n">
        <v>0.5</v>
      </c>
      <c r="D3711" s="23" t="s">
        <v>133</v>
      </c>
      <c r="E3711" s="19" t="n">
        <v>3</v>
      </c>
      <c r="F3711" s="21"/>
      <c r="G3711" s="21"/>
      <c r="H3711" s="21"/>
      <c r="I3711" s="21"/>
      <c r="J3711" s="21"/>
      <c r="K3711" s="22" t="n">
        <f aca="false">INDEX('Porte Honorário'!B:D,MATCH(TabJud!D3711,'Porte Honorário'!A:A,0),2)</f>
        <v>13</v>
      </c>
      <c r="L3711" s="22" t="n">
        <f aca="false">ROUND(C3711*K3711,2)</f>
        <v>6.5</v>
      </c>
      <c r="M3711" s="22" t="n">
        <f aca="false">IF(E3711&gt;0,ROUND(E3711*'UCO e Filme'!$A$5,2),0)</f>
        <v>44.82</v>
      </c>
      <c r="N3711" s="22" t="n">
        <f aca="false">IF(I3711&gt;0,ROUND(I3711*'UCO e Filme'!$A$11,2),0)</f>
        <v>0</v>
      </c>
      <c r="O3711" s="22" t="n">
        <f aca="false">ROUND(L3711+M3711+N3711,2)</f>
        <v>51.32</v>
      </c>
      <c r="P3711" s="36"/>
      <c r="Q3711" s="36"/>
    </row>
    <row r="3712" customFormat="false" ht="30.95" hidden="false" customHeight="true" outlineLevel="0" collapsed="false">
      <c r="A3712" s="14" t="s">
        <v>3723</v>
      </c>
      <c r="B3712" s="14"/>
      <c r="C3712" s="14"/>
      <c r="D3712" s="14"/>
      <c r="E3712" s="14"/>
      <c r="F3712" s="14"/>
      <c r="G3712" s="14"/>
      <c r="H3712" s="14"/>
      <c r="I3712" s="14"/>
      <c r="J3712" s="14"/>
      <c r="K3712" s="14"/>
      <c r="L3712" s="14"/>
      <c r="M3712" s="14"/>
      <c r="N3712" s="14"/>
      <c r="O3712" s="14"/>
      <c r="P3712" s="36"/>
      <c r="Q3712" s="36"/>
    </row>
    <row r="3713" customFormat="false" ht="33" hidden="false" customHeight="true" outlineLevel="0" collapsed="false">
      <c r="A3713" s="17" t="n">
        <v>40312011</v>
      </c>
      <c r="B3713" s="17" t="s">
        <v>3724</v>
      </c>
      <c r="C3713" s="23" t="n">
        <v>0.04</v>
      </c>
      <c r="D3713" s="23" t="s">
        <v>133</v>
      </c>
      <c r="E3713" s="19" t="n">
        <v>0.693</v>
      </c>
      <c r="F3713" s="21"/>
      <c r="G3713" s="21"/>
      <c r="H3713" s="21"/>
      <c r="I3713" s="21"/>
      <c r="J3713" s="21"/>
      <c r="K3713" s="22" t="n">
        <f aca="false">INDEX('Porte Honorário'!B:D,MATCH(TabJud!D3713,'Porte Honorário'!A:A,0),2)</f>
        <v>13</v>
      </c>
      <c r="L3713" s="22" t="n">
        <f aca="false">ROUND(C3713*K3713,2)</f>
        <v>0.52</v>
      </c>
      <c r="M3713" s="22" t="n">
        <f aca="false">IF(E3713&gt;0,ROUND(E3713*'UCO e Filme'!$A$5,2),0)</f>
        <v>10.35</v>
      </c>
      <c r="N3713" s="22" t="n">
        <f aca="false">IF(I3713&gt;0,ROUND(I3713*'UCO e Filme'!$A$11,2),0)</f>
        <v>0</v>
      </c>
      <c r="O3713" s="22" t="n">
        <f aca="false">ROUND(L3713+M3713+N3713,2)</f>
        <v>10.87</v>
      </c>
      <c r="P3713" s="36"/>
      <c r="Q3713" s="36"/>
    </row>
    <row r="3714" customFormat="false" ht="11.25" hidden="false" customHeight="true" outlineLevel="0" collapsed="false">
      <c r="A3714" s="17" t="n">
        <v>40312020</v>
      </c>
      <c r="B3714" s="17" t="s">
        <v>3725</v>
      </c>
      <c r="C3714" s="23" t="n">
        <v>0.04</v>
      </c>
      <c r="D3714" s="23" t="s">
        <v>133</v>
      </c>
      <c r="E3714" s="19" t="n">
        <v>0.783</v>
      </c>
      <c r="F3714" s="21"/>
      <c r="G3714" s="21"/>
      <c r="H3714" s="21"/>
      <c r="I3714" s="21"/>
      <c r="J3714" s="21"/>
      <c r="K3714" s="22" t="n">
        <f aca="false">INDEX('Porte Honorário'!B:D,MATCH(TabJud!D3714,'Porte Honorário'!A:A,0),2)</f>
        <v>13</v>
      </c>
      <c r="L3714" s="22" t="n">
        <f aca="false">ROUND(C3714*K3714,2)</f>
        <v>0.52</v>
      </c>
      <c r="M3714" s="22" t="n">
        <f aca="false">IF(E3714&gt;0,ROUND(E3714*'UCO e Filme'!$A$5,2),0)</f>
        <v>11.7</v>
      </c>
      <c r="N3714" s="22" t="n">
        <f aca="false">IF(I3714&gt;0,ROUND(I3714*'UCO e Filme'!$A$11,2),0)</f>
        <v>0</v>
      </c>
      <c r="O3714" s="22" t="n">
        <f aca="false">ROUND(L3714+M3714+N3714,2)</f>
        <v>12.22</v>
      </c>
      <c r="P3714" s="36"/>
      <c r="Q3714" s="36"/>
    </row>
    <row r="3715" customFormat="false" ht="11.25" hidden="false" customHeight="true" outlineLevel="0" collapsed="false">
      <c r="A3715" s="17" t="n">
        <v>40312046</v>
      </c>
      <c r="B3715" s="17" t="s">
        <v>3726</v>
      </c>
      <c r="C3715" s="23" t="n">
        <v>0.1</v>
      </c>
      <c r="D3715" s="23" t="s">
        <v>133</v>
      </c>
      <c r="E3715" s="19" t="n">
        <v>3.267</v>
      </c>
      <c r="F3715" s="21"/>
      <c r="G3715" s="21"/>
      <c r="H3715" s="21"/>
      <c r="I3715" s="21"/>
      <c r="J3715" s="21"/>
      <c r="K3715" s="22" t="n">
        <f aca="false">INDEX('Porte Honorário'!B:D,MATCH(TabJud!D3715,'Porte Honorário'!A:A,0),2)</f>
        <v>13</v>
      </c>
      <c r="L3715" s="22" t="n">
        <f aca="false">ROUND(C3715*K3715,2)</f>
        <v>1.3</v>
      </c>
      <c r="M3715" s="22" t="n">
        <f aca="false">IF(E3715&gt;0,ROUND(E3715*'UCO e Filme'!$A$5,2),0)</f>
        <v>48.81</v>
      </c>
      <c r="N3715" s="22" t="n">
        <f aca="false">IF(I3715&gt;0,ROUND(I3715*'UCO e Filme'!$A$11,2),0)</f>
        <v>0</v>
      </c>
      <c r="O3715" s="22" t="n">
        <f aca="false">ROUND(L3715+M3715+N3715,2)</f>
        <v>50.11</v>
      </c>
      <c r="P3715" s="36"/>
      <c r="Q3715" s="36"/>
    </row>
    <row r="3716" customFormat="false" ht="11.25" hidden="false" customHeight="true" outlineLevel="0" collapsed="false">
      <c r="A3716" s="17" t="n">
        <v>40312054</v>
      </c>
      <c r="B3716" s="17" t="s">
        <v>3727</v>
      </c>
      <c r="C3716" s="23" t="n">
        <v>0.04</v>
      </c>
      <c r="D3716" s="23" t="s">
        <v>133</v>
      </c>
      <c r="E3716" s="19" t="n">
        <v>0.783</v>
      </c>
      <c r="F3716" s="21"/>
      <c r="G3716" s="21"/>
      <c r="H3716" s="21"/>
      <c r="I3716" s="21"/>
      <c r="J3716" s="21"/>
      <c r="K3716" s="22" t="n">
        <f aca="false">INDEX('Porte Honorário'!B:D,MATCH(TabJud!D3716,'Porte Honorário'!A:A,0),2)</f>
        <v>13</v>
      </c>
      <c r="L3716" s="22" t="n">
        <f aca="false">ROUND(C3716*K3716,2)</f>
        <v>0.52</v>
      </c>
      <c r="M3716" s="22" t="n">
        <f aca="false">IF(E3716&gt;0,ROUND(E3716*'UCO e Filme'!$A$5,2),0)</f>
        <v>11.7</v>
      </c>
      <c r="N3716" s="22" t="n">
        <f aca="false">IF(I3716&gt;0,ROUND(I3716*'UCO e Filme'!$A$11,2),0)</f>
        <v>0</v>
      </c>
      <c r="O3716" s="22" t="n">
        <f aca="false">ROUND(L3716+M3716+N3716,2)</f>
        <v>12.22</v>
      </c>
      <c r="P3716" s="36"/>
      <c r="Q3716" s="36"/>
    </row>
    <row r="3717" customFormat="false" ht="22.5" hidden="false" customHeight="true" outlineLevel="0" collapsed="false">
      <c r="A3717" s="17" t="n">
        <v>40312062</v>
      </c>
      <c r="B3717" s="17" t="s">
        <v>3728</v>
      </c>
      <c r="C3717" s="23" t="n">
        <v>0.75</v>
      </c>
      <c r="D3717" s="23" t="s">
        <v>133</v>
      </c>
      <c r="E3717" s="19" t="n">
        <v>6.291</v>
      </c>
      <c r="F3717" s="21"/>
      <c r="G3717" s="21"/>
      <c r="H3717" s="21"/>
      <c r="I3717" s="21"/>
      <c r="J3717" s="21"/>
      <c r="K3717" s="22" t="n">
        <f aca="false">INDEX('Porte Honorário'!B:D,MATCH(TabJud!D3717,'Porte Honorário'!A:A,0),2)</f>
        <v>13</v>
      </c>
      <c r="L3717" s="22" t="n">
        <f aca="false">ROUND(C3717*K3717,2)</f>
        <v>9.75</v>
      </c>
      <c r="M3717" s="22" t="n">
        <f aca="false">IF(E3717&gt;0,ROUND(E3717*'UCO e Filme'!$A$5,2),0)</f>
        <v>93.99</v>
      </c>
      <c r="N3717" s="22" t="n">
        <f aca="false">IF(I3717&gt;0,ROUND(I3717*'UCO e Filme'!$A$11,2),0)</f>
        <v>0</v>
      </c>
      <c r="O3717" s="22" t="n">
        <f aca="false">ROUND(L3717+M3717+N3717,2)</f>
        <v>103.74</v>
      </c>
      <c r="P3717" s="36"/>
      <c r="Q3717" s="36"/>
    </row>
    <row r="3718" customFormat="false" ht="22.5" hidden="false" customHeight="true" outlineLevel="0" collapsed="false">
      <c r="A3718" s="17" t="n">
        <v>40312070</v>
      </c>
      <c r="B3718" s="17" t="s">
        <v>3729</v>
      </c>
      <c r="C3718" s="37" t="n">
        <v>0.1</v>
      </c>
      <c r="D3718" s="23" t="s">
        <v>133</v>
      </c>
      <c r="E3718" s="19" t="n">
        <v>2.87</v>
      </c>
      <c r="F3718" s="21"/>
      <c r="G3718" s="21"/>
      <c r="H3718" s="21"/>
      <c r="I3718" s="21"/>
      <c r="J3718" s="21"/>
      <c r="K3718" s="22" t="n">
        <f aca="false">INDEX('Porte Honorário'!B:D,MATCH(TabJud!D3718,'Porte Honorário'!A:A,0),2)</f>
        <v>13</v>
      </c>
      <c r="L3718" s="22" t="n">
        <f aca="false">ROUND(C3718*K3718,2)</f>
        <v>1.3</v>
      </c>
      <c r="M3718" s="22" t="n">
        <f aca="false">IF(E3718&gt;0,ROUND(E3718*'UCO e Filme'!$A$5,2),0)</f>
        <v>42.88</v>
      </c>
      <c r="N3718" s="22" t="n">
        <f aca="false">IF(I3718&gt;0,ROUND(I3718*'UCO e Filme'!$A$11,2),0)</f>
        <v>0</v>
      </c>
      <c r="O3718" s="22" t="n">
        <f aca="false">ROUND(L3718+M3718+N3718,2)</f>
        <v>44.18</v>
      </c>
      <c r="P3718" s="36"/>
      <c r="Q3718" s="36"/>
    </row>
    <row r="3719" customFormat="false" ht="11.25" hidden="false" customHeight="true" outlineLevel="0" collapsed="false">
      <c r="A3719" s="17" t="n">
        <v>40312089</v>
      </c>
      <c r="B3719" s="17" t="s">
        <v>3730</v>
      </c>
      <c r="C3719" s="37" t="n">
        <v>0.1</v>
      </c>
      <c r="D3719" s="23" t="s">
        <v>133</v>
      </c>
      <c r="E3719" s="19" t="n">
        <v>2.95</v>
      </c>
      <c r="F3719" s="21"/>
      <c r="G3719" s="21"/>
      <c r="H3719" s="21"/>
      <c r="I3719" s="21"/>
      <c r="J3719" s="21"/>
      <c r="K3719" s="22" t="n">
        <f aca="false">INDEX('Porte Honorário'!B:D,MATCH(TabJud!D3719,'Porte Honorário'!A:A,0),2)</f>
        <v>13</v>
      </c>
      <c r="L3719" s="22" t="n">
        <f aca="false">ROUND(C3719*K3719,2)</f>
        <v>1.3</v>
      </c>
      <c r="M3719" s="22" t="n">
        <f aca="false">IF(E3719&gt;0,ROUND(E3719*'UCO e Filme'!$A$5,2),0)</f>
        <v>44.07</v>
      </c>
      <c r="N3719" s="22" t="n">
        <f aca="false">IF(I3719&gt;0,ROUND(I3719*'UCO e Filme'!$A$11,2),0)</f>
        <v>0</v>
      </c>
      <c r="O3719" s="22" t="n">
        <f aca="false">ROUND(L3719+M3719+N3719,2)</f>
        <v>45.37</v>
      </c>
      <c r="P3719" s="36"/>
      <c r="Q3719" s="36"/>
    </row>
    <row r="3720" customFormat="false" ht="11.25" hidden="false" customHeight="true" outlineLevel="0" collapsed="false">
      <c r="A3720" s="17" t="n">
        <v>40312097</v>
      </c>
      <c r="B3720" s="17" t="s">
        <v>3731</v>
      </c>
      <c r="C3720" s="37" t="n">
        <v>0.1</v>
      </c>
      <c r="D3720" s="23" t="s">
        <v>133</v>
      </c>
      <c r="E3720" s="19" t="n">
        <v>2.79</v>
      </c>
      <c r="F3720" s="21"/>
      <c r="G3720" s="21"/>
      <c r="H3720" s="21"/>
      <c r="I3720" s="21"/>
      <c r="J3720" s="21"/>
      <c r="K3720" s="22" t="n">
        <f aca="false">INDEX('Porte Honorário'!B:D,MATCH(TabJud!D3720,'Porte Honorário'!A:A,0),2)</f>
        <v>13</v>
      </c>
      <c r="L3720" s="22" t="n">
        <f aca="false">ROUND(C3720*K3720,2)</f>
        <v>1.3</v>
      </c>
      <c r="M3720" s="22" t="n">
        <f aca="false">IF(E3720&gt;0,ROUND(E3720*'UCO e Filme'!$A$5,2),0)</f>
        <v>41.68</v>
      </c>
      <c r="N3720" s="22" t="n">
        <f aca="false">IF(I3720&gt;0,ROUND(I3720*'UCO e Filme'!$A$11,2),0)</f>
        <v>0</v>
      </c>
      <c r="O3720" s="22" t="n">
        <f aca="false">ROUND(L3720+M3720+N3720,2)</f>
        <v>42.98</v>
      </c>
      <c r="P3720" s="36"/>
      <c r="Q3720" s="36"/>
    </row>
    <row r="3721" customFormat="false" ht="22.5" hidden="false" customHeight="true" outlineLevel="0" collapsed="false">
      <c r="A3721" s="17" t="n">
        <v>40312100</v>
      </c>
      <c r="B3721" s="17" t="s">
        <v>3732</v>
      </c>
      <c r="C3721" s="37" t="n">
        <v>0.1</v>
      </c>
      <c r="D3721" s="23" t="s">
        <v>133</v>
      </c>
      <c r="E3721" s="19" t="n">
        <v>2.99</v>
      </c>
      <c r="F3721" s="21"/>
      <c r="G3721" s="21"/>
      <c r="H3721" s="21"/>
      <c r="I3721" s="21"/>
      <c r="J3721" s="21"/>
      <c r="K3721" s="22" t="n">
        <f aca="false">INDEX('Porte Honorário'!B:D,MATCH(TabJud!D3721,'Porte Honorário'!A:A,0),2)</f>
        <v>13</v>
      </c>
      <c r="L3721" s="22" t="n">
        <f aca="false">ROUND(C3721*K3721,2)</f>
        <v>1.3</v>
      </c>
      <c r="M3721" s="22" t="n">
        <f aca="false">IF(E3721&gt;0,ROUND(E3721*'UCO e Filme'!$A$5,2),0)</f>
        <v>44.67</v>
      </c>
      <c r="N3721" s="22" t="n">
        <f aca="false">IF(I3721&gt;0,ROUND(I3721*'UCO e Filme'!$A$11,2),0)</f>
        <v>0</v>
      </c>
      <c r="O3721" s="22" t="n">
        <f aca="false">ROUND(L3721+M3721+N3721,2)</f>
        <v>45.97</v>
      </c>
      <c r="P3721" s="36"/>
      <c r="Q3721" s="36"/>
    </row>
    <row r="3722" customFormat="false" ht="11.25" hidden="false" customHeight="true" outlineLevel="0" collapsed="false">
      <c r="A3722" s="17" t="n">
        <v>40312119</v>
      </c>
      <c r="B3722" s="17" t="s">
        <v>3733</v>
      </c>
      <c r="C3722" s="23" t="n">
        <v>0.01</v>
      </c>
      <c r="D3722" s="23" t="s">
        <v>133</v>
      </c>
      <c r="E3722" s="19" t="n">
        <v>1.514</v>
      </c>
      <c r="F3722" s="21"/>
      <c r="G3722" s="21"/>
      <c r="H3722" s="21"/>
      <c r="I3722" s="21"/>
      <c r="J3722" s="21"/>
      <c r="K3722" s="22" t="n">
        <f aca="false">INDEX('Porte Honorário'!B:D,MATCH(TabJud!D3722,'Porte Honorário'!A:A,0),2)</f>
        <v>13</v>
      </c>
      <c r="L3722" s="22" t="n">
        <f aca="false">ROUND(C3722*K3722,2)</f>
        <v>0.13</v>
      </c>
      <c r="M3722" s="22" t="n">
        <f aca="false">IF(E3722&gt;0,ROUND(E3722*'UCO e Filme'!$A$5,2),0)</f>
        <v>22.62</v>
      </c>
      <c r="N3722" s="22" t="n">
        <f aca="false">IF(I3722&gt;0,ROUND(I3722*'UCO e Filme'!$A$11,2),0)</f>
        <v>0</v>
      </c>
      <c r="O3722" s="22" t="n">
        <f aca="false">ROUND(L3722+M3722+N3722,2)</f>
        <v>22.75</v>
      </c>
      <c r="P3722" s="36"/>
      <c r="Q3722" s="36"/>
    </row>
    <row r="3723" customFormat="false" ht="22.5" hidden="false" customHeight="true" outlineLevel="0" collapsed="false">
      <c r="A3723" s="17" t="n">
        <v>40312127</v>
      </c>
      <c r="B3723" s="17" t="s">
        <v>3734</v>
      </c>
      <c r="C3723" s="37" t="n">
        <v>0.1</v>
      </c>
      <c r="D3723" s="23" t="s">
        <v>133</v>
      </c>
      <c r="E3723" s="19" t="n">
        <v>7.551</v>
      </c>
      <c r="F3723" s="21"/>
      <c r="G3723" s="21"/>
      <c r="H3723" s="21"/>
      <c r="I3723" s="21"/>
      <c r="J3723" s="21"/>
      <c r="K3723" s="22" t="n">
        <f aca="false">INDEX('Porte Honorário'!B:D,MATCH(TabJud!D3723,'Porte Honorário'!A:A,0),2)</f>
        <v>13</v>
      </c>
      <c r="L3723" s="22" t="n">
        <f aca="false">ROUND(C3723*K3723,2)</f>
        <v>1.3</v>
      </c>
      <c r="M3723" s="22" t="n">
        <f aca="false">IF(E3723&gt;0,ROUND(E3723*'UCO e Filme'!$A$5,2),0)</f>
        <v>112.81</v>
      </c>
      <c r="N3723" s="22" t="n">
        <f aca="false">IF(I3723&gt;0,ROUND(I3723*'UCO e Filme'!$A$11,2),0)</f>
        <v>0</v>
      </c>
      <c r="O3723" s="22" t="n">
        <f aca="false">ROUND(L3723+M3723+N3723,2)</f>
        <v>114.11</v>
      </c>
      <c r="P3723" s="36"/>
      <c r="Q3723" s="36"/>
    </row>
    <row r="3724" customFormat="false" ht="11.25" hidden="false" customHeight="true" outlineLevel="0" collapsed="false">
      <c r="A3724" s="17" t="n">
        <v>40312135</v>
      </c>
      <c r="B3724" s="17" t="s">
        <v>3735</v>
      </c>
      <c r="C3724" s="23" t="n">
        <v>0.01</v>
      </c>
      <c r="D3724" s="23" t="s">
        <v>133</v>
      </c>
      <c r="E3724" s="19" t="n">
        <v>1.05</v>
      </c>
      <c r="F3724" s="21"/>
      <c r="G3724" s="21"/>
      <c r="H3724" s="21"/>
      <c r="I3724" s="21"/>
      <c r="J3724" s="21"/>
      <c r="K3724" s="22" t="n">
        <f aca="false">INDEX('Porte Honorário'!B:D,MATCH(TabJud!D3724,'Porte Honorário'!A:A,0),2)</f>
        <v>13</v>
      </c>
      <c r="L3724" s="22" t="n">
        <f aca="false">ROUND(C3724*K3724,2)</f>
        <v>0.13</v>
      </c>
      <c r="M3724" s="22" t="n">
        <f aca="false">IF(E3724&gt;0,ROUND(E3724*'UCO e Filme'!$A$5,2),0)</f>
        <v>15.69</v>
      </c>
      <c r="N3724" s="22" t="n">
        <f aca="false">IF(I3724&gt;0,ROUND(I3724*'UCO e Filme'!$A$11,2),0)</f>
        <v>0</v>
      </c>
      <c r="O3724" s="22" t="n">
        <f aca="false">ROUND(L3724+M3724+N3724,2)</f>
        <v>15.82</v>
      </c>
      <c r="P3724" s="36"/>
      <c r="Q3724" s="36"/>
    </row>
    <row r="3725" customFormat="false" ht="22.5" hidden="false" customHeight="true" outlineLevel="0" collapsed="false">
      <c r="A3725" s="17" t="n">
        <v>40312143</v>
      </c>
      <c r="B3725" s="17" t="s">
        <v>3736</v>
      </c>
      <c r="C3725" s="37" t="n">
        <v>0.1</v>
      </c>
      <c r="D3725" s="23" t="s">
        <v>133</v>
      </c>
      <c r="E3725" s="19" t="n">
        <v>3.5859</v>
      </c>
      <c r="F3725" s="21"/>
      <c r="G3725" s="21"/>
      <c r="H3725" s="21"/>
      <c r="I3725" s="21"/>
      <c r="J3725" s="21"/>
      <c r="K3725" s="22" t="n">
        <f aca="false">INDEX('Porte Honorário'!B:D,MATCH(TabJud!D3725,'Porte Honorário'!A:A,0),2)</f>
        <v>13</v>
      </c>
      <c r="L3725" s="22" t="n">
        <f aca="false">ROUND(C3725*K3725,2)</f>
        <v>1.3</v>
      </c>
      <c r="M3725" s="22" t="n">
        <f aca="false">IF(E3725&gt;0,ROUND(E3725*'UCO e Filme'!$A$5,2),0)</f>
        <v>53.57</v>
      </c>
      <c r="N3725" s="22" t="n">
        <f aca="false">IF(I3725&gt;0,ROUND(I3725*'UCO e Filme'!$A$11,2),0)</f>
        <v>0</v>
      </c>
      <c r="O3725" s="22" t="n">
        <f aca="false">ROUND(L3725+M3725+N3725,2)</f>
        <v>54.87</v>
      </c>
      <c r="P3725" s="36"/>
      <c r="Q3725" s="36"/>
    </row>
    <row r="3726" customFormat="false" ht="22.5" hidden="false" customHeight="true" outlineLevel="0" collapsed="false">
      <c r="A3726" s="17" t="n">
        <v>40312151</v>
      </c>
      <c r="B3726" s="17" t="s">
        <v>3737</v>
      </c>
      <c r="C3726" s="23" t="n">
        <v>0.1</v>
      </c>
      <c r="D3726" s="23" t="s">
        <v>133</v>
      </c>
      <c r="E3726" s="19" t="n">
        <v>5.031</v>
      </c>
      <c r="F3726" s="21"/>
      <c r="G3726" s="21"/>
      <c r="H3726" s="21"/>
      <c r="I3726" s="21"/>
      <c r="J3726" s="21"/>
      <c r="K3726" s="22" t="n">
        <f aca="false">INDEX('Porte Honorário'!B:D,MATCH(TabJud!D3726,'Porte Honorário'!A:A,0),2)</f>
        <v>13</v>
      </c>
      <c r="L3726" s="22" t="n">
        <f aca="false">ROUND(C3726*K3726,2)</f>
        <v>1.3</v>
      </c>
      <c r="M3726" s="22" t="n">
        <f aca="false">IF(E3726&gt;0,ROUND(E3726*'UCO e Filme'!$A$5,2),0)</f>
        <v>75.16</v>
      </c>
      <c r="N3726" s="22" t="n">
        <f aca="false">IF(I3726&gt;0,ROUND(I3726*'UCO e Filme'!$A$11,2),0)</f>
        <v>0</v>
      </c>
      <c r="O3726" s="22" t="n">
        <f aca="false">ROUND(L3726+M3726+N3726,2)</f>
        <v>76.46</v>
      </c>
      <c r="P3726" s="36"/>
      <c r="Q3726" s="36"/>
    </row>
    <row r="3727" customFormat="false" ht="22.5" hidden="false" customHeight="true" outlineLevel="0" collapsed="false">
      <c r="A3727" s="17" t="n">
        <v>40312160</v>
      </c>
      <c r="B3727" s="17" t="s">
        <v>3738</v>
      </c>
      <c r="C3727" s="23" t="n">
        <v>0.01</v>
      </c>
      <c r="D3727" s="23" t="s">
        <v>133</v>
      </c>
      <c r="E3727" s="19" t="n">
        <v>5.09</v>
      </c>
      <c r="F3727" s="21"/>
      <c r="G3727" s="21"/>
      <c r="H3727" s="21"/>
      <c r="I3727" s="21"/>
      <c r="J3727" s="21"/>
      <c r="K3727" s="22" t="n">
        <f aca="false">INDEX('Porte Honorário'!B:D,MATCH(TabJud!D3727,'Porte Honorário'!A:A,0),2)</f>
        <v>13</v>
      </c>
      <c r="L3727" s="22" t="n">
        <f aca="false">ROUND(C3727*K3727,2)</f>
        <v>0.13</v>
      </c>
      <c r="M3727" s="22" t="n">
        <f aca="false">IF(E3727&gt;0,ROUND(E3727*'UCO e Filme'!$A$5,2),0)</f>
        <v>76.04</v>
      </c>
      <c r="N3727" s="22" t="n">
        <f aca="false">IF(I3727&gt;0,ROUND(I3727*'UCO e Filme'!$A$11,2),0)</f>
        <v>0</v>
      </c>
      <c r="O3727" s="22" t="n">
        <f aca="false">ROUND(L3727+M3727+N3727,2)</f>
        <v>76.17</v>
      </c>
      <c r="P3727" s="36"/>
      <c r="Q3727" s="36"/>
    </row>
    <row r="3728" customFormat="false" ht="22.5" hidden="false" customHeight="true" outlineLevel="0" collapsed="false">
      <c r="A3728" s="17" t="n">
        <v>40312178</v>
      </c>
      <c r="B3728" s="17" t="s">
        <v>3739</v>
      </c>
      <c r="C3728" s="23" t="n">
        <v>0.01</v>
      </c>
      <c r="D3728" s="23" t="s">
        <v>133</v>
      </c>
      <c r="E3728" s="19" t="n">
        <v>9.5</v>
      </c>
      <c r="F3728" s="21"/>
      <c r="G3728" s="21"/>
      <c r="H3728" s="21"/>
      <c r="I3728" s="21"/>
      <c r="J3728" s="21"/>
      <c r="K3728" s="22" t="n">
        <f aca="false">INDEX('Porte Honorário'!B:D,MATCH(TabJud!D3728,'Porte Honorário'!A:A,0),2)</f>
        <v>13</v>
      </c>
      <c r="L3728" s="22" t="n">
        <f aca="false">ROUND(C3728*K3728,2)</f>
        <v>0.13</v>
      </c>
      <c r="M3728" s="22" t="n">
        <f aca="false">IF(E3728&gt;0,ROUND(E3728*'UCO e Filme'!$A$5,2),0)</f>
        <v>141.93</v>
      </c>
      <c r="N3728" s="22" t="n">
        <f aca="false">IF(I3728&gt;0,ROUND(I3728*'UCO e Filme'!$A$11,2),0)</f>
        <v>0</v>
      </c>
      <c r="O3728" s="22" t="n">
        <f aca="false">ROUND(L3728+M3728+N3728,2)</f>
        <v>142.06</v>
      </c>
      <c r="P3728" s="36"/>
      <c r="Q3728" s="36"/>
    </row>
    <row r="3729" customFormat="false" ht="30.95" hidden="false" customHeight="true" outlineLevel="0" collapsed="false">
      <c r="A3729" s="14" t="s">
        <v>3740</v>
      </c>
      <c r="B3729" s="14"/>
      <c r="C3729" s="14"/>
      <c r="D3729" s="14"/>
      <c r="E3729" s="14"/>
      <c r="F3729" s="14"/>
      <c r="G3729" s="14"/>
      <c r="H3729" s="14"/>
      <c r="I3729" s="14"/>
      <c r="J3729" s="14"/>
      <c r="K3729" s="14"/>
      <c r="L3729" s="14"/>
      <c r="M3729" s="14"/>
      <c r="N3729" s="14"/>
      <c r="O3729" s="14"/>
      <c r="P3729" s="36"/>
      <c r="Q3729" s="36"/>
    </row>
    <row r="3730" customFormat="false" ht="36.75" hidden="false" customHeight="true" outlineLevel="0" collapsed="false">
      <c r="A3730" s="17" t="n">
        <v>40313018</v>
      </c>
      <c r="B3730" s="17" t="s">
        <v>3741</v>
      </c>
      <c r="C3730" s="23" t="n">
        <v>0.04</v>
      </c>
      <c r="D3730" s="23" t="s">
        <v>133</v>
      </c>
      <c r="E3730" s="19" t="n">
        <v>1.053</v>
      </c>
      <c r="F3730" s="21"/>
      <c r="G3730" s="21"/>
      <c r="H3730" s="21"/>
      <c r="I3730" s="21"/>
      <c r="J3730" s="21"/>
      <c r="K3730" s="22" t="n">
        <f aca="false">INDEX('Porte Honorário'!B:D,MATCH(TabJud!D3730,'Porte Honorário'!A:A,0),2)</f>
        <v>13</v>
      </c>
      <c r="L3730" s="22" t="n">
        <f aca="false">ROUND(C3730*K3730,2)</f>
        <v>0.52</v>
      </c>
      <c r="M3730" s="22" t="n">
        <f aca="false">IF(E3730&gt;0,ROUND(E3730*'UCO e Filme'!$A$5,2),0)</f>
        <v>15.73</v>
      </c>
      <c r="N3730" s="22" t="n">
        <f aca="false">IF(I3730&gt;0,ROUND(I3730*'UCO e Filme'!$A$11,2),0)</f>
        <v>0</v>
      </c>
      <c r="O3730" s="22" t="n">
        <f aca="false">ROUND(L3730+M3730+N3730,2)</f>
        <v>16.25</v>
      </c>
      <c r="P3730" s="36"/>
      <c r="Q3730" s="36"/>
    </row>
    <row r="3731" customFormat="false" ht="22.5" hidden="false" customHeight="true" outlineLevel="0" collapsed="false">
      <c r="A3731" s="17" t="n">
        <v>40313026</v>
      </c>
      <c r="B3731" s="17" t="s">
        <v>3742</v>
      </c>
      <c r="C3731" s="23" t="n">
        <v>0.1</v>
      </c>
      <c r="D3731" s="23" t="s">
        <v>133</v>
      </c>
      <c r="E3731" s="19" t="n">
        <v>1.647</v>
      </c>
      <c r="F3731" s="21"/>
      <c r="G3731" s="21"/>
      <c r="H3731" s="21"/>
      <c r="I3731" s="21"/>
      <c r="J3731" s="21"/>
      <c r="K3731" s="22" t="n">
        <f aca="false">INDEX('Porte Honorário'!B:D,MATCH(TabJud!D3731,'Porte Honorário'!A:A,0),2)</f>
        <v>13</v>
      </c>
      <c r="L3731" s="22" t="n">
        <f aca="false">ROUND(C3731*K3731,2)</f>
        <v>1.3</v>
      </c>
      <c r="M3731" s="22" t="n">
        <f aca="false">IF(E3731&gt;0,ROUND(E3731*'UCO e Filme'!$A$5,2),0)</f>
        <v>24.61</v>
      </c>
      <c r="N3731" s="22" t="n">
        <f aca="false">IF(I3731&gt;0,ROUND(I3731*'UCO e Filme'!$A$11,2),0)</f>
        <v>0</v>
      </c>
      <c r="O3731" s="22" t="n">
        <f aca="false">ROUND(L3731+M3731+N3731,2)</f>
        <v>25.91</v>
      </c>
      <c r="P3731" s="36"/>
      <c r="Q3731" s="36"/>
    </row>
    <row r="3732" customFormat="false" ht="11.25" hidden="false" customHeight="true" outlineLevel="0" collapsed="false">
      <c r="A3732" s="17" t="n">
        <v>40313034</v>
      </c>
      <c r="B3732" s="17" t="s">
        <v>3743</v>
      </c>
      <c r="C3732" s="23" t="n">
        <v>0.01</v>
      </c>
      <c r="D3732" s="23" t="s">
        <v>133</v>
      </c>
      <c r="E3732" s="19" t="n">
        <v>1.647</v>
      </c>
      <c r="F3732" s="21"/>
      <c r="G3732" s="21"/>
      <c r="H3732" s="21"/>
      <c r="I3732" s="21"/>
      <c r="J3732" s="21"/>
      <c r="K3732" s="22" t="n">
        <f aca="false">INDEX('Porte Honorário'!B:D,MATCH(TabJud!D3732,'Porte Honorário'!A:A,0),2)</f>
        <v>13</v>
      </c>
      <c r="L3732" s="22" t="n">
        <f aca="false">ROUND(C3732*K3732,2)</f>
        <v>0.13</v>
      </c>
      <c r="M3732" s="22" t="n">
        <f aca="false">IF(E3732&gt;0,ROUND(E3732*'UCO e Filme'!$A$5,2),0)</f>
        <v>24.61</v>
      </c>
      <c r="N3732" s="22" t="n">
        <f aca="false">IF(I3732&gt;0,ROUND(I3732*'UCO e Filme'!$A$11,2),0)</f>
        <v>0</v>
      </c>
      <c r="O3732" s="22" t="n">
        <f aca="false">ROUND(L3732+M3732+N3732,2)</f>
        <v>24.74</v>
      </c>
      <c r="P3732" s="36"/>
      <c r="Q3732" s="36"/>
    </row>
    <row r="3733" customFormat="false" ht="11.25" hidden="false" customHeight="true" outlineLevel="0" collapsed="false">
      <c r="A3733" s="17" t="n">
        <v>40313042</v>
      </c>
      <c r="B3733" s="17" t="s">
        <v>3744</v>
      </c>
      <c r="C3733" s="23" t="n">
        <v>0.04</v>
      </c>
      <c r="D3733" s="23" t="s">
        <v>133</v>
      </c>
      <c r="E3733" s="19" t="n">
        <v>1.44</v>
      </c>
      <c r="F3733" s="21"/>
      <c r="G3733" s="21"/>
      <c r="H3733" s="21"/>
      <c r="I3733" s="21"/>
      <c r="J3733" s="21"/>
      <c r="K3733" s="22" t="n">
        <f aca="false">INDEX('Porte Honorário'!B:D,MATCH(TabJud!D3733,'Porte Honorário'!A:A,0),2)</f>
        <v>13</v>
      </c>
      <c r="L3733" s="22" t="n">
        <f aca="false">ROUND(C3733*K3733,2)</f>
        <v>0.52</v>
      </c>
      <c r="M3733" s="22" t="n">
        <f aca="false">IF(E3733&gt;0,ROUND(E3733*'UCO e Filme'!$A$5,2),0)</f>
        <v>21.51</v>
      </c>
      <c r="N3733" s="22" t="n">
        <f aca="false">IF(I3733&gt;0,ROUND(I3733*'UCO e Filme'!$A$11,2),0)</f>
        <v>0</v>
      </c>
      <c r="O3733" s="22" t="n">
        <f aca="false">ROUND(L3733+M3733+N3733,2)</f>
        <v>22.03</v>
      </c>
      <c r="P3733" s="36"/>
      <c r="Q3733" s="36"/>
    </row>
    <row r="3734" customFormat="false" ht="11.25" hidden="false" customHeight="true" outlineLevel="0" collapsed="false">
      <c r="A3734" s="17" t="n">
        <v>40313050</v>
      </c>
      <c r="B3734" s="17" t="s">
        <v>3745</v>
      </c>
      <c r="C3734" s="23" t="n">
        <v>0.04</v>
      </c>
      <c r="D3734" s="23" t="s">
        <v>133</v>
      </c>
      <c r="E3734" s="19" t="n">
        <v>1.44</v>
      </c>
      <c r="F3734" s="21"/>
      <c r="G3734" s="21"/>
      <c r="H3734" s="21"/>
      <c r="I3734" s="21"/>
      <c r="J3734" s="21"/>
      <c r="K3734" s="22" t="n">
        <f aca="false">INDEX('Porte Honorário'!B:D,MATCH(TabJud!D3734,'Porte Honorário'!A:A,0),2)</f>
        <v>13</v>
      </c>
      <c r="L3734" s="22" t="n">
        <f aca="false">ROUND(C3734*K3734,2)</f>
        <v>0.52</v>
      </c>
      <c r="M3734" s="22" t="n">
        <f aca="false">IF(E3734&gt;0,ROUND(E3734*'UCO e Filme'!$A$5,2),0)</f>
        <v>21.51</v>
      </c>
      <c r="N3734" s="22" t="n">
        <f aca="false">IF(I3734&gt;0,ROUND(I3734*'UCO e Filme'!$A$11,2),0)</f>
        <v>0</v>
      </c>
      <c r="O3734" s="22" t="n">
        <f aca="false">ROUND(L3734+M3734+N3734,2)</f>
        <v>22.03</v>
      </c>
      <c r="P3734" s="36"/>
      <c r="Q3734" s="36"/>
    </row>
    <row r="3735" customFormat="false" ht="11.25" hidden="false" customHeight="true" outlineLevel="0" collapsed="false">
      <c r="A3735" s="17" t="n">
        <v>40313069</v>
      </c>
      <c r="B3735" s="17" t="s">
        <v>3746</v>
      </c>
      <c r="C3735" s="37" t="n">
        <v>0.1</v>
      </c>
      <c r="D3735" s="23" t="s">
        <v>133</v>
      </c>
      <c r="E3735" s="19" t="n">
        <v>1.647</v>
      </c>
      <c r="F3735" s="21"/>
      <c r="G3735" s="21"/>
      <c r="H3735" s="21"/>
      <c r="I3735" s="21"/>
      <c r="J3735" s="21"/>
      <c r="K3735" s="22" t="n">
        <f aca="false">INDEX('Porte Honorário'!B:D,MATCH(TabJud!D3735,'Porte Honorário'!A:A,0),2)</f>
        <v>13</v>
      </c>
      <c r="L3735" s="22" t="n">
        <f aca="false">ROUND(C3735*K3735,2)</f>
        <v>1.3</v>
      </c>
      <c r="M3735" s="22" t="n">
        <f aca="false">IF(E3735&gt;0,ROUND(E3735*'UCO e Filme'!$A$5,2),0)</f>
        <v>24.61</v>
      </c>
      <c r="N3735" s="22" t="n">
        <f aca="false">IF(I3735&gt;0,ROUND(I3735*'UCO e Filme'!$A$11,2),0)</f>
        <v>0</v>
      </c>
      <c r="O3735" s="22" t="n">
        <f aca="false">ROUND(L3735+M3735+N3735,2)</f>
        <v>25.91</v>
      </c>
      <c r="P3735" s="36"/>
      <c r="Q3735" s="36"/>
    </row>
    <row r="3736" customFormat="false" ht="11.25" hidden="false" customHeight="true" outlineLevel="0" collapsed="false">
      <c r="A3736" s="17" t="n">
        <v>40313077</v>
      </c>
      <c r="B3736" s="17" t="s">
        <v>3747</v>
      </c>
      <c r="C3736" s="23" t="n">
        <v>0.1</v>
      </c>
      <c r="D3736" s="23" t="s">
        <v>133</v>
      </c>
      <c r="E3736" s="19" t="n">
        <v>2.097</v>
      </c>
      <c r="F3736" s="21"/>
      <c r="G3736" s="21"/>
      <c r="H3736" s="21"/>
      <c r="I3736" s="21"/>
      <c r="J3736" s="21"/>
      <c r="K3736" s="22" t="n">
        <f aca="false">INDEX('Porte Honorário'!B:D,MATCH(TabJud!D3736,'Porte Honorário'!A:A,0),2)</f>
        <v>13</v>
      </c>
      <c r="L3736" s="22" t="n">
        <f aca="false">ROUND(C3736*K3736,2)</f>
        <v>1.3</v>
      </c>
      <c r="M3736" s="22" t="n">
        <f aca="false">IF(E3736&gt;0,ROUND(E3736*'UCO e Filme'!$A$5,2),0)</f>
        <v>31.33</v>
      </c>
      <c r="N3736" s="22" t="n">
        <f aca="false">IF(I3736&gt;0,ROUND(I3736*'UCO e Filme'!$A$11,2),0)</f>
        <v>0</v>
      </c>
      <c r="O3736" s="22" t="n">
        <f aca="false">ROUND(L3736+M3736+N3736,2)</f>
        <v>32.63</v>
      </c>
      <c r="P3736" s="36"/>
      <c r="Q3736" s="36"/>
    </row>
    <row r="3737" customFormat="false" ht="11.25" hidden="false" customHeight="true" outlineLevel="0" collapsed="false">
      <c r="A3737" s="17" t="n">
        <v>40313085</v>
      </c>
      <c r="B3737" s="17" t="s">
        <v>3748</v>
      </c>
      <c r="C3737" s="23" t="n">
        <v>0.04</v>
      </c>
      <c r="D3737" s="23" t="s">
        <v>133</v>
      </c>
      <c r="E3737" s="19" t="n">
        <v>1.053</v>
      </c>
      <c r="F3737" s="21"/>
      <c r="G3737" s="21"/>
      <c r="H3737" s="21"/>
      <c r="I3737" s="21"/>
      <c r="J3737" s="21"/>
      <c r="K3737" s="22" t="n">
        <f aca="false">INDEX('Porte Honorário'!B:D,MATCH(TabJud!D3737,'Porte Honorário'!A:A,0),2)</f>
        <v>13</v>
      </c>
      <c r="L3737" s="22" t="n">
        <f aca="false">ROUND(C3737*K3737,2)</f>
        <v>0.52</v>
      </c>
      <c r="M3737" s="22" t="n">
        <f aca="false">IF(E3737&gt;0,ROUND(E3737*'UCO e Filme'!$A$5,2),0)</f>
        <v>15.73</v>
      </c>
      <c r="N3737" s="22" t="n">
        <f aca="false">IF(I3737&gt;0,ROUND(I3737*'UCO e Filme'!$A$11,2),0)</f>
        <v>0</v>
      </c>
      <c r="O3737" s="22" t="n">
        <f aca="false">ROUND(L3737+M3737+N3737,2)</f>
        <v>16.25</v>
      </c>
      <c r="P3737" s="36"/>
      <c r="Q3737" s="36"/>
    </row>
    <row r="3738" customFormat="false" ht="22.5" hidden="false" customHeight="true" outlineLevel="0" collapsed="false">
      <c r="A3738" s="17" t="n">
        <v>40313093</v>
      </c>
      <c r="B3738" s="17" t="s">
        <v>3749</v>
      </c>
      <c r="C3738" s="23" t="n">
        <v>0.04</v>
      </c>
      <c r="D3738" s="23" t="s">
        <v>133</v>
      </c>
      <c r="E3738" s="19" t="n">
        <v>0.9</v>
      </c>
      <c r="F3738" s="21"/>
      <c r="G3738" s="21"/>
      <c r="H3738" s="21"/>
      <c r="I3738" s="21"/>
      <c r="J3738" s="21"/>
      <c r="K3738" s="22" t="n">
        <f aca="false">INDEX('Porte Honorário'!B:D,MATCH(TabJud!D3738,'Porte Honorário'!A:A,0),2)</f>
        <v>13</v>
      </c>
      <c r="L3738" s="22" t="n">
        <f aca="false">ROUND(C3738*K3738,2)</f>
        <v>0.52</v>
      </c>
      <c r="M3738" s="22" t="n">
        <f aca="false">IF(E3738&gt;0,ROUND(E3738*'UCO e Filme'!$A$5,2),0)</f>
        <v>13.45</v>
      </c>
      <c r="N3738" s="22" t="n">
        <f aca="false">IF(I3738&gt;0,ROUND(I3738*'UCO e Filme'!$A$11,2),0)</f>
        <v>0</v>
      </c>
      <c r="O3738" s="22" t="n">
        <f aca="false">ROUND(L3738+M3738+N3738,2)</f>
        <v>13.97</v>
      </c>
      <c r="P3738" s="36"/>
      <c r="Q3738" s="36"/>
    </row>
    <row r="3739" customFormat="false" ht="11.25" hidden="false" customHeight="true" outlineLevel="0" collapsed="false">
      <c r="A3739" s="17" t="n">
        <v>40313107</v>
      </c>
      <c r="B3739" s="17" t="s">
        <v>3750</v>
      </c>
      <c r="C3739" s="23" t="n">
        <v>0.1</v>
      </c>
      <c r="D3739" s="23" t="s">
        <v>133</v>
      </c>
      <c r="E3739" s="19" t="n">
        <v>2.727</v>
      </c>
      <c r="F3739" s="21"/>
      <c r="G3739" s="21"/>
      <c r="H3739" s="21"/>
      <c r="I3739" s="21"/>
      <c r="J3739" s="21"/>
      <c r="K3739" s="22" t="n">
        <f aca="false">INDEX('Porte Honorário'!B:D,MATCH(TabJud!D3739,'Porte Honorário'!A:A,0),2)</f>
        <v>13</v>
      </c>
      <c r="L3739" s="22" t="n">
        <f aca="false">ROUND(C3739*K3739,2)</f>
        <v>1.3</v>
      </c>
      <c r="M3739" s="22" t="n">
        <f aca="false">IF(E3739&gt;0,ROUND(E3739*'UCO e Filme'!$A$5,2),0)</f>
        <v>40.74</v>
      </c>
      <c r="N3739" s="22" t="n">
        <f aca="false">IF(I3739&gt;0,ROUND(I3739*'UCO e Filme'!$A$11,2),0)</f>
        <v>0</v>
      </c>
      <c r="O3739" s="22" t="n">
        <f aca="false">ROUND(L3739+M3739+N3739,2)</f>
        <v>42.04</v>
      </c>
      <c r="P3739" s="36"/>
      <c r="Q3739" s="36"/>
    </row>
    <row r="3740" customFormat="false" ht="11.25" hidden="false" customHeight="true" outlineLevel="0" collapsed="false">
      <c r="A3740" s="17" t="n">
        <v>40313115</v>
      </c>
      <c r="B3740" s="17" t="s">
        <v>3751</v>
      </c>
      <c r="C3740" s="23" t="n">
        <v>0.04</v>
      </c>
      <c r="D3740" s="23" t="s">
        <v>133</v>
      </c>
      <c r="E3740" s="19" t="n">
        <v>0.9</v>
      </c>
      <c r="F3740" s="21"/>
      <c r="G3740" s="21"/>
      <c r="H3740" s="21"/>
      <c r="I3740" s="21"/>
      <c r="J3740" s="21"/>
      <c r="K3740" s="22" t="n">
        <f aca="false">INDEX('Porte Honorário'!B:D,MATCH(TabJud!D3740,'Porte Honorário'!A:A,0),2)</f>
        <v>13</v>
      </c>
      <c r="L3740" s="22" t="n">
        <f aca="false">ROUND(C3740*K3740,2)</f>
        <v>0.52</v>
      </c>
      <c r="M3740" s="22" t="n">
        <f aca="false">IF(E3740&gt;0,ROUND(E3740*'UCO e Filme'!$A$5,2),0)</f>
        <v>13.45</v>
      </c>
      <c r="N3740" s="22" t="n">
        <f aca="false">IF(I3740&gt;0,ROUND(I3740*'UCO e Filme'!$A$11,2),0)</f>
        <v>0</v>
      </c>
      <c r="O3740" s="22" t="n">
        <f aca="false">ROUND(L3740+M3740+N3740,2)</f>
        <v>13.97</v>
      </c>
      <c r="P3740" s="36"/>
      <c r="Q3740" s="36"/>
    </row>
    <row r="3741" customFormat="false" ht="11.25" hidden="false" customHeight="true" outlineLevel="0" collapsed="false">
      <c r="A3741" s="17" t="n">
        <v>40313123</v>
      </c>
      <c r="B3741" s="17" t="s">
        <v>3752</v>
      </c>
      <c r="C3741" s="23" t="n">
        <v>0.04</v>
      </c>
      <c r="D3741" s="23" t="s">
        <v>133</v>
      </c>
      <c r="E3741" s="19" t="n">
        <v>1.44</v>
      </c>
      <c r="F3741" s="21"/>
      <c r="G3741" s="21"/>
      <c r="H3741" s="21"/>
      <c r="I3741" s="21"/>
      <c r="J3741" s="21"/>
      <c r="K3741" s="22" t="n">
        <f aca="false">INDEX('Porte Honorário'!B:D,MATCH(TabJud!D3741,'Porte Honorário'!A:A,0),2)</f>
        <v>13</v>
      </c>
      <c r="L3741" s="22" t="n">
        <f aca="false">ROUND(C3741*K3741,2)</f>
        <v>0.52</v>
      </c>
      <c r="M3741" s="22" t="n">
        <f aca="false">IF(E3741&gt;0,ROUND(E3741*'UCO e Filme'!$A$5,2),0)</f>
        <v>21.51</v>
      </c>
      <c r="N3741" s="22" t="n">
        <f aca="false">IF(I3741&gt;0,ROUND(I3741*'UCO e Filme'!$A$11,2),0)</f>
        <v>0</v>
      </c>
      <c r="O3741" s="22" t="n">
        <f aca="false">ROUND(L3741+M3741+N3741,2)</f>
        <v>22.03</v>
      </c>
      <c r="P3741" s="36"/>
      <c r="Q3741" s="36"/>
    </row>
    <row r="3742" customFormat="false" ht="11.25" hidden="false" customHeight="true" outlineLevel="0" collapsed="false">
      <c r="A3742" s="17" t="n">
        <v>40313131</v>
      </c>
      <c r="B3742" s="17" t="s">
        <v>3753</v>
      </c>
      <c r="C3742" s="23" t="n">
        <v>0.1</v>
      </c>
      <c r="D3742" s="23" t="s">
        <v>133</v>
      </c>
      <c r="E3742" s="19" t="n">
        <v>2.34</v>
      </c>
      <c r="F3742" s="21"/>
      <c r="G3742" s="21"/>
      <c r="H3742" s="21"/>
      <c r="I3742" s="21"/>
      <c r="J3742" s="21"/>
      <c r="K3742" s="22" t="n">
        <f aca="false">INDEX('Porte Honorário'!B:D,MATCH(TabJud!D3742,'Porte Honorário'!A:A,0),2)</f>
        <v>13</v>
      </c>
      <c r="L3742" s="22" t="n">
        <f aca="false">ROUND(C3742*K3742,2)</f>
        <v>1.3</v>
      </c>
      <c r="M3742" s="22" t="n">
        <f aca="false">IF(E3742&gt;0,ROUND(E3742*'UCO e Filme'!$A$5,2),0)</f>
        <v>34.96</v>
      </c>
      <c r="N3742" s="22" t="n">
        <f aca="false">IF(I3742&gt;0,ROUND(I3742*'UCO e Filme'!$A$11,2),0)</f>
        <v>0</v>
      </c>
      <c r="O3742" s="22" t="n">
        <f aca="false">ROUND(L3742+M3742+N3742,2)</f>
        <v>36.26</v>
      </c>
      <c r="P3742" s="36"/>
      <c r="Q3742" s="36"/>
    </row>
    <row r="3743" customFormat="false" ht="11.25" hidden="false" customHeight="true" outlineLevel="0" collapsed="false">
      <c r="A3743" s="17" t="n">
        <v>40313140</v>
      </c>
      <c r="B3743" s="17" t="s">
        <v>3754</v>
      </c>
      <c r="C3743" s="23" t="n">
        <v>0.1</v>
      </c>
      <c r="D3743" s="23" t="s">
        <v>133</v>
      </c>
      <c r="E3743" s="19" t="n">
        <v>2.097</v>
      </c>
      <c r="F3743" s="21"/>
      <c r="G3743" s="21"/>
      <c r="H3743" s="21"/>
      <c r="I3743" s="21"/>
      <c r="J3743" s="21"/>
      <c r="K3743" s="22" t="n">
        <f aca="false">INDEX('Porte Honorário'!B:D,MATCH(TabJud!D3743,'Porte Honorário'!A:A,0),2)</f>
        <v>13</v>
      </c>
      <c r="L3743" s="22" t="n">
        <f aca="false">ROUND(C3743*K3743,2)</f>
        <v>1.3</v>
      </c>
      <c r="M3743" s="22" t="n">
        <f aca="false">IF(E3743&gt;0,ROUND(E3743*'UCO e Filme'!$A$5,2),0)</f>
        <v>31.33</v>
      </c>
      <c r="N3743" s="22" t="n">
        <f aca="false">IF(I3743&gt;0,ROUND(I3743*'UCO e Filme'!$A$11,2),0)</f>
        <v>0</v>
      </c>
      <c r="O3743" s="22" t="n">
        <f aca="false">ROUND(L3743+M3743+N3743,2)</f>
        <v>32.63</v>
      </c>
      <c r="P3743" s="36"/>
      <c r="Q3743" s="36"/>
    </row>
    <row r="3744" customFormat="false" ht="11.25" hidden="false" customHeight="true" outlineLevel="0" collapsed="false">
      <c r="A3744" s="17" t="n">
        <v>40313158</v>
      </c>
      <c r="B3744" s="17" t="s">
        <v>3755</v>
      </c>
      <c r="C3744" s="23" t="n">
        <v>0.1</v>
      </c>
      <c r="D3744" s="23" t="s">
        <v>133</v>
      </c>
      <c r="E3744" s="19" t="n">
        <v>1.647</v>
      </c>
      <c r="F3744" s="21"/>
      <c r="G3744" s="21"/>
      <c r="H3744" s="21"/>
      <c r="I3744" s="21"/>
      <c r="J3744" s="21"/>
      <c r="K3744" s="22" t="n">
        <f aca="false">INDEX('Porte Honorário'!B:D,MATCH(TabJud!D3744,'Porte Honorário'!A:A,0),2)</f>
        <v>13</v>
      </c>
      <c r="L3744" s="22" t="n">
        <f aca="false">ROUND(C3744*K3744,2)</f>
        <v>1.3</v>
      </c>
      <c r="M3744" s="22" t="n">
        <f aca="false">IF(E3744&gt;0,ROUND(E3744*'UCO e Filme'!$A$5,2),0)</f>
        <v>24.61</v>
      </c>
      <c r="N3744" s="22" t="n">
        <f aca="false">IF(I3744&gt;0,ROUND(I3744*'UCO e Filme'!$A$11,2),0)</f>
        <v>0</v>
      </c>
      <c r="O3744" s="22" t="n">
        <f aca="false">ROUND(L3744+M3744+N3744,2)</f>
        <v>25.91</v>
      </c>
      <c r="P3744" s="36"/>
      <c r="Q3744" s="36"/>
    </row>
    <row r="3745" customFormat="false" ht="11.25" hidden="false" customHeight="true" outlineLevel="0" collapsed="false">
      <c r="A3745" s="17" t="n">
        <v>40313166</v>
      </c>
      <c r="B3745" s="17" t="s">
        <v>3756</v>
      </c>
      <c r="C3745" s="23" t="n">
        <v>0.04</v>
      </c>
      <c r="D3745" s="23" t="s">
        <v>133</v>
      </c>
      <c r="E3745" s="19" t="n">
        <v>1.44</v>
      </c>
      <c r="F3745" s="21"/>
      <c r="G3745" s="21"/>
      <c r="H3745" s="21"/>
      <c r="I3745" s="21"/>
      <c r="J3745" s="21"/>
      <c r="K3745" s="22" t="n">
        <f aca="false">INDEX('Porte Honorário'!B:D,MATCH(TabJud!D3745,'Porte Honorário'!A:A,0),2)</f>
        <v>13</v>
      </c>
      <c r="L3745" s="22" t="n">
        <f aca="false">ROUND(C3745*K3745,2)</f>
        <v>0.52</v>
      </c>
      <c r="M3745" s="22" t="n">
        <f aca="false">IF(E3745&gt;0,ROUND(E3745*'UCO e Filme'!$A$5,2),0)</f>
        <v>21.51</v>
      </c>
      <c r="N3745" s="22" t="n">
        <f aca="false">IF(I3745&gt;0,ROUND(I3745*'UCO e Filme'!$A$11,2),0)</f>
        <v>0</v>
      </c>
      <c r="O3745" s="22" t="n">
        <f aca="false">ROUND(L3745+M3745+N3745,2)</f>
        <v>22.03</v>
      </c>
      <c r="P3745" s="36"/>
      <c r="Q3745" s="36"/>
    </row>
    <row r="3746" customFormat="false" ht="11.25" hidden="false" customHeight="true" outlineLevel="0" collapsed="false">
      <c r="A3746" s="17" t="n">
        <v>40313174</v>
      </c>
      <c r="B3746" s="17" t="s">
        <v>3757</v>
      </c>
      <c r="C3746" s="23" t="n">
        <v>0.1</v>
      </c>
      <c r="D3746" s="23" t="s">
        <v>133</v>
      </c>
      <c r="E3746" s="19" t="n">
        <v>2.097</v>
      </c>
      <c r="F3746" s="21"/>
      <c r="G3746" s="21"/>
      <c r="H3746" s="21"/>
      <c r="I3746" s="21"/>
      <c r="J3746" s="21"/>
      <c r="K3746" s="22" t="n">
        <f aca="false">INDEX('Porte Honorário'!B:D,MATCH(TabJud!D3746,'Porte Honorário'!A:A,0),2)</f>
        <v>13</v>
      </c>
      <c r="L3746" s="22" t="n">
        <f aca="false">ROUND(C3746*K3746,2)</f>
        <v>1.3</v>
      </c>
      <c r="M3746" s="22" t="n">
        <f aca="false">IF(E3746&gt;0,ROUND(E3746*'UCO e Filme'!$A$5,2),0)</f>
        <v>31.33</v>
      </c>
      <c r="N3746" s="22" t="n">
        <f aca="false">IF(I3746&gt;0,ROUND(I3746*'UCO e Filme'!$A$11,2),0)</f>
        <v>0</v>
      </c>
      <c r="O3746" s="22" t="n">
        <f aca="false">ROUND(L3746+M3746+N3746,2)</f>
        <v>32.63</v>
      </c>
      <c r="P3746" s="36"/>
      <c r="Q3746" s="36"/>
    </row>
    <row r="3747" customFormat="false" ht="11.25" hidden="false" customHeight="true" outlineLevel="0" collapsed="false">
      <c r="A3747" s="17" t="n">
        <v>40313182</v>
      </c>
      <c r="B3747" s="17" t="s">
        <v>3758</v>
      </c>
      <c r="C3747" s="37" t="n">
        <v>0.04</v>
      </c>
      <c r="D3747" s="23" t="s">
        <v>133</v>
      </c>
      <c r="E3747" s="19" t="n">
        <v>0.9</v>
      </c>
      <c r="F3747" s="21"/>
      <c r="G3747" s="21"/>
      <c r="H3747" s="21"/>
      <c r="I3747" s="21"/>
      <c r="J3747" s="21"/>
      <c r="K3747" s="22" t="n">
        <f aca="false">INDEX('Porte Honorário'!B:D,MATCH(TabJud!D3747,'Porte Honorário'!A:A,0),2)</f>
        <v>13</v>
      </c>
      <c r="L3747" s="22" t="n">
        <f aca="false">ROUND(C3747*K3747,2)</f>
        <v>0.52</v>
      </c>
      <c r="M3747" s="22" t="n">
        <f aca="false">IF(E3747&gt;0,ROUND(E3747*'UCO e Filme'!$A$5,2),0)</f>
        <v>13.45</v>
      </c>
      <c r="N3747" s="22" t="n">
        <f aca="false">IF(I3747&gt;0,ROUND(I3747*'UCO e Filme'!$A$11,2),0)</f>
        <v>0</v>
      </c>
      <c r="O3747" s="22" t="n">
        <f aca="false">ROUND(L3747+M3747+N3747,2)</f>
        <v>13.97</v>
      </c>
      <c r="P3747" s="36"/>
      <c r="Q3747" s="36"/>
    </row>
    <row r="3748" customFormat="false" ht="22.5" hidden="false" customHeight="true" outlineLevel="0" collapsed="false">
      <c r="A3748" s="17" t="n">
        <v>40313190</v>
      </c>
      <c r="B3748" s="17" t="s">
        <v>3759</v>
      </c>
      <c r="C3748" s="23" t="n">
        <v>0.1</v>
      </c>
      <c r="D3748" s="23" t="s">
        <v>133</v>
      </c>
      <c r="E3748" s="19" t="n">
        <v>2.727</v>
      </c>
      <c r="F3748" s="21"/>
      <c r="G3748" s="21"/>
      <c r="H3748" s="21"/>
      <c r="I3748" s="21"/>
      <c r="J3748" s="21"/>
      <c r="K3748" s="22" t="n">
        <f aca="false">INDEX('Porte Honorário'!B:D,MATCH(TabJud!D3748,'Porte Honorário'!A:A,0),2)</f>
        <v>13</v>
      </c>
      <c r="L3748" s="22" t="n">
        <f aca="false">ROUND(C3748*K3748,2)</f>
        <v>1.3</v>
      </c>
      <c r="M3748" s="22" t="n">
        <f aca="false">IF(E3748&gt;0,ROUND(E3748*'UCO e Filme'!$A$5,2),0)</f>
        <v>40.74</v>
      </c>
      <c r="N3748" s="22" t="n">
        <f aca="false">IF(I3748&gt;0,ROUND(I3748*'UCO e Filme'!$A$11,2),0)</f>
        <v>0</v>
      </c>
      <c r="O3748" s="22" t="n">
        <f aca="false">ROUND(L3748+M3748+N3748,2)</f>
        <v>42.04</v>
      </c>
      <c r="P3748" s="36"/>
      <c r="Q3748" s="36"/>
    </row>
    <row r="3749" customFormat="false" ht="11.25" hidden="false" customHeight="true" outlineLevel="0" collapsed="false">
      <c r="A3749" s="17" t="n">
        <v>40313204</v>
      </c>
      <c r="B3749" s="17" t="s">
        <v>3760</v>
      </c>
      <c r="C3749" s="23" t="n">
        <v>0.1</v>
      </c>
      <c r="D3749" s="23" t="s">
        <v>133</v>
      </c>
      <c r="E3749" s="19" t="n">
        <v>1.647</v>
      </c>
      <c r="F3749" s="21"/>
      <c r="G3749" s="21"/>
      <c r="H3749" s="21"/>
      <c r="I3749" s="21"/>
      <c r="J3749" s="21"/>
      <c r="K3749" s="22" t="n">
        <f aca="false">INDEX('Porte Honorário'!B:D,MATCH(TabJud!D3749,'Porte Honorário'!A:A,0),2)</f>
        <v>13</v>
      </c>
      <c r="L3749" s="22" t="n">
        <f aca="false">ROUND(C3749*K3749,2)</f>
        <v>1.3</v>
      </c>
      <c r="M3749" s="22" t="n">
        <f aca="false">IF(E3749&gt;0,ROUND(E3749*'UCO e Filme'!$A$5,2),0)</f>
        <v>24.61</v>
      </c>
      <c r="N3749" s="22" t="n">
        <f aca="false">IF(I3749&gt;0,ROUND(I3749*'UCO e Filme'!$A$11,2),0)</f>
        <v>0</v>
      </c>
      <c r="O3749" s="22" t="n">
        <f aca="false">ROUND(L3749+M3749+N3749,2)</f>
        <v>25.91</v>
      </c>
      <c r="P3749" s="36"/>
      <c r="Q3749" s="36"/>
    </row>
    <row r="3750" customFormat="false" ht="11.25" hidden="false" customHeight="true" outlineLevel="0" collapsed="false">
      <c r="A3750" s="17" t="n">
        <v>40313212</v>
      </c>
      <c r="B3750" s="17" t="s">
        <v>3761</v>
      </c>
      <c r="C3750" s="23" t="n">
        <v>0.04</v>
      </c>
      <c r="D3750" s="23" t="s">
        <v>133</v>
      </c>
      <c r="E3750" s="19" t="n">
        <v>1.647</v>
      </c>
      <c r="F3750" s="21"/>
      <c r="G3750" s="21"/>
      <c r="H3750" s="21"/>
      <c r="I3750" s="21"/>
      <c r="J3750" s="21"/>
      <c r="K3750" s="22" t="n">
        <f aca="false">INDEX('Porte Honorário'!B:D,MATCH(TabJud!D3750,'Porte Honorário'!A:A,0),2)</f>
        <v>13</v>
      </c>
      <c r="L3750" s="22" t="n">
        <f aca="false">ROUND(C3750*K3750,2)</f>
        <v>0.52</v>
      </c>
      <c r="M3750" s="22" t="n">
        <f aca="false">IF(E3750&gt;0,ROUND(E3750*'UCO e Filme'!$A$5,2),0)</f>
        <v>24.61</v>
      </c>
      <c r="N3750" s="22" t="n">
        <f aca="false">IF(I3750&gt;0,ROUND(I3750*'UCO e Filme'!$A$11,2),0)</f>
        <v>0</v>
      </c>
      <c r="O3750" s="22" t="n">
        <f aca="false">ROUND(L3750+M3750+N3750,2)</f>
        <v>25.13</v>
      </c>
      <c r="P3750" s="36"/>
      <c r="Q3750" s="36"/>
    </row>
    <row r="3751" customFormat="false" ht="11.25" hidden="false" customHeight="true" outlineLevel="0" collapsed="false">
      <c r="A3751" s="17" t="n">
        <v>40313220</v>
      </c>
      <c r="B3751" s="17" t="s">
        <v>3762</v>
      </c>
      <c r="C3751" s="23" t="n">
        <v>0.04</v>
      </c>
      <c r="D3751" s="23" t="s">
        <v>133</v>
      </c>
      <c r="E3751" s="19" t="n">
        <v>1.44</v>
      </c>
      <c r="F3751" s="21"/>
      <c r="G3751" s="21"/>
      <c r="H3751" s="21"/>
      <c r="I3751" s="21"/>
      <c r="J3751" s="21"/>
      <c r="K3751" s="22" t="n">
        <f aca="false">INDEX('Porte Honorário'!B:D,MATCH(TabJud!D3751,'Porte Honorário'!A:A,0),2)</f>
        <v>13</v>
      </c>
      <c r="L3751" s="22" t="n">
        <f aca="false">ROUND(C3751*K3751,2)</f>
        <v>0.52</v>
      </c>
      <c r="M3751" s="22" t="n">
        <f aca="false">IF(E3751&gt;0,ROUND(E3751*'UCO e Filme'!$A$5,2),0)</f>
        <v>21.51</v>
      </c>
      <c r="N3751" s="22" t="n">
        <f aca="false">IF(I3751&gt;0,ROUND(I3751*'UCO e Filme'!$A$11,2),0)</f>
        <v>0</v>
      </c>
      <c r="O3751" s="22" t="n">
        <f aca="false">ROUND(L3751+M3751+N3751,2)</f>
        <v>22.03</v>
      </c>
      <c r="P3751" s="36"/>
      <c r="Q3751" s="36"/>
    </row>
    <row r="3752" customFormat="false" ht="11.25" hidden="false" customHeight="true" outlineLevel="0" collapsed="false">
      <c r="A3752" s="17" t="n">
        <v>40313239</v>
      </c>
      <c r="B3752" s="17" t="s">
        <v>3763</v>
      </c>
      <c r="C3752" s="23" t="n">
        <v>0.04</v>
      </c>
      <c r="D3752" s="23" t="s">
        <v>133</v>
      </c>
      <c r="E3752" s="19" t="n">
        <v>1.44</v>
      </c>
      <c r="F3752" s="21"/>
      <c r="G3752" s="21"/>
      <c r="H3752" s="21"/>
      <c r="I3752" s="21"/>
      <c r="J3752" s="21"/>
      <c r="K3752" s="22" t="n">
        <f aca="false">INDEX('Porte Honorário'!B:D,MATCH(TabJud!D3752,'Porte Honorário'!A:A,0),2)</f>
        <v>13</v>
      </c>
      <c r="L3752" s="22" t="n">
        <f aca="false">ROUND(C3752*K3752,2)</f>
        <v>0.52</v>
      </c>
      <c r="M3752" s="22" t="n">
        <f aca="false">IF(E3752&gt;0,ROUND(E3752*'UCO e Filme'!$A$5,2),0)</f>
        <v>21.51</v>
      </c>
      <c r="N3752" s="22" t="n">
        <f aca="false">IF(I3752&gt;0,ROUND(I3752*'UCO e Filme'!$A$11,2),0)</f>
        <v>0</v>
      </c>
      <c r="O3752" s="22" t="n">
        <f aca="false">ROUND(L3752+M3752+N3752,2)</f>
        <v>22.03</v>
      </c>
      <c r="P3752" s="36"/>
      <c r="Q3752" s="36"/>
    </row>
    <row r="3753" customFormat="false" ht="11.25" hidden="false" customHeight="true" outlineLevel="0" collapsed="false">
      <c r="A3753" s="17" t="n">
        <v>40313247</v>
      </c>
      <c r="B3753" s="17" t="s">
        <v>3764</v>
      </c>
      <c r="C3753" s="23" t="n">
        <v>0.04</v>
      </c>
      <c r="D3753" s="23" t="s">
        <v>133</v>
      </c>
      <c r="E3753" s="19" t="n">
        <v>1.44</v>
      </c>
      <c r="F3753" s="21"/>
      <c r="G3753" s="21"/>
      <c r="H3753" s="21"/>
      <c r="I3753" s="21"/>
      <c r="J3753" s="21"/>
      <c r="K3753" s="22" t="n">
        <f aca="false">INDEX('Porte Honorário'!B:D,MATCH(TabJud!D3753,'Porte Honorário'!A:A,0),2)</f>
        <v>13</v>
      </c>
      <c r="L3753" s="22" t="n">
        <f aca="false">ROUND(C3753*K3753,2)</f>
        <v>0.52</v>
      </c>
      <c r="M3753" s="22" t="n">
        <f aca="false">IF(E3753&gt;0,ROUND(E3753*'UCO e Filme'!$A$5,2),0)</f>
        <v>21.51</v>
      </c>
      <c r="N3753" s="22" t="n">
        <f aca="false">IF(I3753&gt;0,ROUND(I3753*'UCO e Filme'!$A$11,2),0)</f>
        <v>0</v>
      </c>
      <c r="O3753" s="22" t="n">
        <f aca="false">ROUND(L3753+M3753+N3753,2)</f>
        <v>22.03</v>
      </c>
      <c r="P3753" s="36"/>
      <c r="Q3753" s="36"/>
    </row>
    <row r="3754" customFormat="false" ht="11.25" hidden="false" customHeight="true" outlineLevel="0" collapsed="false">
      <c r="A3754" s="17" t="n">
        <v>40313255</v>
      </c>
      <c r="B3754" s="17" t="s">
        <v>3765</v>
      </c>
      <c r="C3754" s="23" t="n">
        <v>0.1</v>
      </c>
      <c r="D3754" s="23" t="s">
        <v>133</v>
      </c>
      <c r="E3754" s="19" t="n">
        <v>2.34</v>
      </c>
      <c r="F3754" s="21"/>
      <c r="G3754" s="21"/>
      <c r="H3754" s="21"/>
      <c r="I3754" s="21"/>
      <c r="J3754" s="21"/>
      <c r="K3754" s="22" t="n">
        <f aca="false">INDEX('Porte Honorário'!B:D,MATCH(TabJud!D3754,'Porte Honorário'!A:A,0),2)</f>
        <v>13</v>
      </c>
      <c r="L3754" s="22" t="n">
        <f aca="false">ROUND(C3754*K3754,2)</f>
        <v>1.3</v>
      </c>
      <c r="M3754" s="22" t="n">
        <f aca="false">IF(E3754&gt;0,ROUND(E3754*'UCO e Filme'!$A$5,2),0)</f>
        <v>34.96</v>
      </c>
      <c r="N3754" s="22" t="n">
        <f aca="false">IF(I3754&gt;0,ROUND(I3754*'UCO e Filme'!$A$11,2),0)</f>
        <v>0</v>
      </c>
      <c r="O3754" s="22" t="n">
        <f aca="false">ROUND(L3754+M3754+N3754,2)</f>
        <v>36.26</v>
      </c>
      <c r="P3754" s="36"/>
      <c r="Q3754" s="36"/>
    </row>
    <row r="3755" customFormat="false" ht="11.25" hidden="false" customHeight="true" outlineLevel="0" collapsed="false">
      <c r="A3755" s="17" t="n">
        <v>40313263</v>
      </c>
      <c r="B3755" s="17" t="s">
        <v>3766</v>
      </c>
      <c r="C3755" s="37" t="n">
        <v>0.04</v>
      </c>
      <c r="D3755" s="23" t="s">
        <v>133</v>
      </c>
      <c r="E3755" s="19" t="n">
        <v>0.72</v>
      </c>
      <c r="F3755" s="21"/>
      <c r="G3755" s="21"/>
      <c r="H3755" s="21"/>
      <c r="I3755" s="21"/>
      <c r="J3755" s="21"/>
      <c r="K3755" s="22" t="n">
        <f aca="false">INDEX('Porte Honorário'!B:D,MATCH(TabJud!D3755,'Porte Honorário'!A:A,0),2)</f>
        <v>13</v>
      </c>
      <c r="L3755" s="22" t="n">
        <f aca="false">ROUND(C3755*K3755,2)</f>
        <v>0.52</v>
      </c>
      <c r="M3755" s="22" t="n">
        <f aca="false">IF(E3755&gt;0,ROUND(E3755*'UCO e Filme'!$A$5,2),0)</f>
        <v>10.76</v>
      </c>
      <c r="N3755" s="22" t="n">
        <f aca="false">IF(I3755&gt;0,ROUND(I3755*'UCO e Filme'!$A$11,2),0)</f>
        <v>0</v>
      </c>
      <c r="O3755" s="22" t="n">
        <f aca="false">ROUND(L3755+M3755+N3755,2)</f>
        <v>11.28</v>
      </c>
      <c r="P3755" s="36"/>
      <c r="Q3755" s="36"/>
    </row>
    <row r="3756" customFormat="false" ht="11.25" hidden="false" customHeight="true" outlineLevel="0" collapsed="false">
      <c r="A3756" s="17" t="n">
        <v>40313271</v>
      </c>
      <c r="B3756" s="17" t="s">
        <v>3767</v>
      </c>
      <c r="C3756" s="23" t="n">
        <v>0.1</v>
      </c>
      <c r="D3756" s="23" t="s">
        <v>133</v>
      </c>
      <c r="E3756" s="19" t="n">
        <v>2.097</v>
      </c>
      <c r="F3756" s="21"/>
      <c r="G3756" s="21"/>
      <c r="H3756" s="21"/>
      <c r="I3756" s="21"/>
      <c r="J3756" s="21"/>
      <c r="K3756" s="22" t="n">
        <f aca="false">INDEX('Porte Honorário'!B:D,MATCH(TabJud!D3756,'Porte Honorário'!A:A,0),2)</f>
        <v>13</v>
      </c>
      <c r="L3756" s="22" t="n">
        <f aca="false">ROUND(C3756*K3756,2)</f>
        <v>1.3</v>
      </c>
      <c r="M3756" s="22" t="n">
        <f aca="false">IF(E3756&gt;0,ROUND(E3756*'UCO e Filme'!$A$5,2),0)</f>
        <v>31.33</v>
      </c>
      <c r="N3756" s="22" t="n">
        <f aca="false">IF(I3756&gt;0,ROUND(I3756*'UCO e Filme'!$A$11,2),0)</f>
        <v>0</v>
      </c>
      <c r="O3756" s="22" t="n">
        <f aca="false">ROUND(L3756+M3756+N3756,2)</f>
        <v>32.63</v>
      </c>
      <c r="P3756" s="36"/>
      <c r="Q3756" s="36"/>
    </row>
    <row r="3757" customFormat="false" ht="22.5" hidden="false" customHeight="true" outlineLevel="0" collapsed="false">
      <c r="A3757" s="17" t="n">
        <v>40313280</v>
      </c>
      <c r="B3757" s="17" t="s">
        <v>3768</v>
      </c>
      <c r="C3757" s="37" t="n">
        <v>0.1</v>
      </c>
      <c r="D3757" s="23" t="s">
        <v>133</v>
      </c>
      <c r="E3757" s="19" t="n">
        <v>1.647</v>
      </c>
      <c r="F3757" s="21"/>
      <c r="G3757" s="21"/>
      <c r="H3757" s="21"/>
      <c r="I3757" s="21"/>
      <c r="J3757" s="21"/>
      <c r="K3757" s="22" t="n">
        <f aca="false">INDEX('Porte Honorário'!B:D,MATCH(TabJud!D3757,'Porte Honorário'!A:A,0),2)</f>
        <v>13</v>
      </c>
      <c r="L3757" s="22" t="n">
        <f aca="false">ROUND(C3757*K3757,2)</f>
        <v>1.3</v>
      </c>
      <c r="M3757" s="22" t="n">
        <f aca="false">IF(E3757&gt;0,ROUND(E3757*'UCO e Filme'!$A$5,2),0)</f>
        <v>24.61</v>
      </c>
      <c r="N3757" s="22" t="n">
        <f aca="false">IF(I3757&gt;0,ROUND(I3757*'UCO e Filme'!$A$11,2),0)</f>
        <v>0</v>
      </c>
      <c r="O3757" s="22" t="n">
        <f aca="false">ROUND(L3757+M3757+N3757,2)</f>
        <v>25.91</v>
      </c>
      <c r="P3757" s="36"/>
      <c r="Q3757" s="36"/>
    </row>
    <row r="3758" customFormat="false" ht="11.25" hidden="false" customHeight="true" outlineLevel="0" collapsed="false">
      <c r="A3758" s="17" t="n">
        <v>40313298</v>
      </c>
      <c r="B3758" s="17" t="s">
        <v>3769</v>
      </c>
      <c r="C3758" s="37" t="n">
        <v>0.1</v>
      </c>
      <c r="D3758" s="23" t="s">
        <v>133</v>
      </c>
      <c r="E3758" s="19" t="n">
        <v>2.097</v>
      </c>
      <c r="F3758" s="21"/>
      <c r="G3758" s="21"/>
      <c r="H3758" s="21"/>
      <c r="I3758" s="21"/>
      <c r="J3758" s="21"/>
      <c r="K3758" s="22" t="n">
        <f aca="false">INDEX('Porte Honorário'!B:D,MATCH(TabJud!D3758,'Porte Honorário'!A:A,0),2)</f>
        <v>13</v>
      </c>
      <c r="L3758" s="22" t="n">
        <f aca="false">ROUND(C3758*K3758,2)</f>
        <v>1.3</v>
      </c>
      <c r="M3758" s="22" t="n">
        <f aca="false">IF(E3758&gt;0,ROUND(E3758*'UCO e Filme'!$A$5,2),0)</f>
        <v>31.33</v>
      </c>
      <c r="N3758" s="22" t="n">
        <f aca="false">IF(I3758&gt;0,ROUND(I3758*'UCO e Filme'!$A$11,2),0)</f>
        <v>0</v>
      </c>
      <c r="O3758" s="22" t="n">
        <f aca="false">ROUND(L3758+M3758+N3758,2)</f>
        <v>32.63</v>
      </c>
      <c r="P3758" s="36"/>
      <c r="Q3758" s="36"/>
    </row>
    <row r="3759" customFormat="false" ht="11.25" hidden="false" customHeight="true" outlineLevel="0" collapsed="false">
      <c r="A3759" s="17" t="n">
        <v>40313301</v>
      </c>
      <c r="B3759" s="17" t="s">
        <v>3770</v>
      </c>
      <c r="C3759" s="23" t="n">
        <v>0.75</v>
      </c>
      <c r="D3759" s="23" t="s">
        <v>133</v>
      </c>
      <c r="E3759" s="19" t="n">
        <v>29.79</v>
      </c>
      <c r="F3759" s="21"/>
      <c r="G3759" s="21"/>
      <c r="H3759" s="21"/>
      <c r="I3759" s="21"/>
      <c r="J3759" s="21"/>
      <c r="K3759" s="22" t="n">
        <f aca="false">INDEX('Porte Honorário'!B:D,MATCH(TabJud!D3759,'Porte Honorário'!A:A,0),2)</f>
        <v>13</v>
      </c>
      <c r="L3759" s="22" t="n">
        <f aca="false">ROUND(C3759*K3759,2)</f>
        <v>9.75</v>
      </c>
      <c r="M3759" s="22" t="n">
        <f aca="false">IF(E3759&gt;0,ROUND(E3759*'UCO e Filme'!$A$5,2),0)</f>
        <v>445.06</v>
      </c>
      <c r="N3759" s="22" t="n">
        <f aca="false">IF(I3759&gt;0,ROUND(I3759*'UCO e Filme'!$A$11,2),0)</f>
        <v>0</v>
      </c>
      <c r="O3759" s="22" t="n">
        <f aca="false">ROUND(L3759+M3759+N3759,2)</f>
        <v>454.81</v>
      </c>
      <c r="P3759" s="36"/>
      <c r="Q3759" s="36"/>
    </row>
    <row r="3760" customFormat="false" ht="11.25" hidden="false" customHeight="true" outlineLevel="0" collapsed="false">
      <c r="A3760" s="17" t="n">
        <v>40313310</v>
      </c>
      <c r="B3760" s="17" t="s">
        <v>3771</v>
      </c>
      <c r="C3760" s="23" t="n">
        <v>0.1</v>
      </c>
      <c r="D3760" s="23" t="s">
        <v>133</v>
      </c>
      <c r="E3760" s="19" t="n">
        <v>3.267</v>
      </c>
      <c r="F3760" s="21"/>
      <c r="G3760" s="21"/>
      <c r="H3760" s="21"/>
      <c r="I3760" s="21"/>
      <c r="J3760" s="21"/>
      <c r="K3760" s="22" t="n">
        <f aca="false">INDEX('Porte Honorário'!B:D,MATCH(TabJud!D3760,'Porte Honorário'!A:A,0),2)</f>
        <v>13</v>
      </c>
      <c r="L3760" s="22" t="n">
        <f aca="false">ROUND(C3760*K3760,2)</f>
        <v>1.3</v>
      </c>
      <c r="M3760" s="22" t="n">
        <f aca="false">IF(E3760&gt;0,ROUND(E3760*'UCO e Filme'!$A$5,2),0)</f>
        <v>48.81</v>
      </c>
      <c r="N3760" s="22" t="n">
        <f aca="false">IF(I3760&gt;0,ROUND(I3760*'UCO e Filme'!$A$11,2),0)</f>
        <v>0</v>
      </c>
      <c r="O3760" s="22" t="n">
        <f aca="false">ROUND(L3760+M3760+N3760,2)</f>
        <v>50.11</v>
      </c>
      <c r="P3760" s="36"/>
      <c r="Q3760" s="36"/>
    </row>
    <row r="3761" customFormat="false" ht="11.25" hidden="false" customHeight="true" outlineLevel="0" collapsed="false">
      <c r="A3761" s="17" t="n">
        <v>40313328</v>
      </c>
      <c r="B3761" s="17" t="s">
        <v>3772</v>
      </c>
      <c r="C3761" s="23" t="n">
        <v>0.1</v>
      </c>
      <c r="D3761" s="23" t="s">
        <v>133</v>
      </c>
      <c r="E3761" s="19" t="n">
        <v>3.267</v>
      </c>
      <c r="F3761" s="21"/>
      <c r="G3761" s="21"/>
      <c r="H3761" s="21"/>
      <c r="I3761" s="21"/>
      <c r="J3761" s="21"/>
      <c r="K3761" s="22" t="n">
        <f aca="false">INDEX('Porte Honorário'!B:D,MATCH(TabJud!D3761,'Porte Honorário'!A:A,0),2)</f>
        <v>13</v>
      </c>
      <c r="L3761" s="22" t="n">
        <f aca="false">ROUND(C3761*K3761,2)</f>
        <v>1.3</v>
      </c>
      <c r="M3761" s="22" t="n">
        <f aca="false">IF(E3761&gt;0,ROUND(E3761*'UCO e Filme'!$A$5,2),0)</f>
        <v>48.81</v>
      </c>
      <c r="N3761" s="22" t="n">
        <f aca="false">IF(I3761&gt;0,ROUND(I3761*'UCO e Filme'!$A$11,2),0)</f>
        <v>0</v>
      </c>
      <c r="O3761" s="22" t="n">
        <f aca="false">ROUND(L3761+M3761+N3761,2)</f>
        <v>50.11</v>
      </c>
      <c r="P3761" s="36"/>
      <c r="Q3761" s="36"/>
    </row>
    <row r="3762" customFormat="false" ht="11.25" hidden="false" customHeight="true" outlineLevel="0" collapsed="false">
      <c r="A3762" s="17" t="n">
        <v>40313336</v>
      </c>
      <c r="B3762" s="17" t="s">
        <v>3773</v>
      </c>
      <c r="C3762" s="23" t="n">
        <v>0.01</v>
      </c>
      <c r="D3762" s="23" t="s">
        <v>133</v>
      </c>
      <c r="E3762" s="19" t="n">
        <v>1.04</v>
      </c>
      <c r="F3762" s="21"/>
      <c r="G3762" s="21"/>
      <c r="H3762" s="21"/>
      <c r="I3762" s="21"/>
      <c r="J3762" s="21"/>
      <c r="K3762" s="22" t="n">
        <f aca="false">INDEX('Porte Honorário'!B:D,MATCH(TabJud!D3762,'Porte Honorário'!A:A,0),2)</f>
        <v>13</v>
      </c>
      <c r="L3762" s="22" t="n">
        <f aca="false">ROUND(C3762*K3762,2)</f>
        <v>0.13</v>
      </c>
      <c r="M3762" s="22" t="n">
        <f aca="false">IF(E3762&gt;0,ROUND(E3762*'UCO e Filme'!$A$5,2),0)</f>
        <v>15.54</v>
      </c>
      <c r="N3762" s="22" t="n">
        <f aca="false">IF(I3762&gt;0,ROUND(I3762*'UCO e Filme'!$A$11,2),0)</f>
        <v>0</v>
      </c>
      <c r="O3762" s="22" t="n">
        <f aca="false">ROUND(L3762+M3762+N3762,2)</f>
        <v>15.67</v>
      </c>
      <c r="P3762" s="36"/>
      <c r="Q3762" s="36"/>
    </row>
    <row r="3763" customFormat="false" ht="11.25" hidden="false" customHeight="true" outlineLevel="0" collapsed="false">
      <c r="A3763" s="17" t="n">
        <v>40313344</v>
      </c>
      <c r="B3763" s="17" t="s">
        <v>3774</v>
      </c>
      <c r="C3763" s="23" t="n">
        <v>0.1</v>
      </c>
      <c r="D3763" s="23" t="s">
        <v>133</v>
      </c>
      <c r="E3763" s="19" t="n">
        <v>2.727</v>
      </c>
      <c r="F3763" s="21"/>
      <c r="G3763" s="21"/>
      <c r="H3763" s="21"/>
      <c r="I3763" s="21"/>
      <c r="J3763" s="21"/>
      <c r="K3763" s="22" t="n">
        <f aca="false">INDEX('Porte Honorário'!B:D,MATCH(TabJud!D3763,'Porte Honorário'!A:A,0),2)</f>
        <v>13</v>
      </c>
      <c r="L3763" s="22" t="n">
        <f aca="false">ROUND(C3763*K3763,2)</f>
        <v>1.3</v>
      </c>
      <c r="M3763" s="22" t="n">
        <f aca="false">IF(E3763&gt;0,ROUND(E3763*'UCO e Filme'!$A$5,2),0)</f>
        <v>40.74</v>
      </c>
      <c r="N3763" s="22" t="n">
        <f aca="false">IF(I3763&gt;0,ROUND(I3763*'UCO e Filme'!$A$11,2),0)</f>
        <v>0</v>
      </c>
      <c r="O3763" s="22" t="n">
        <f aca="false">ROUND(L3763+M3763+N3763,2)</f>
        <v>42.04</v>
      </c>
      <c r="P3763" s="36"/>
      <c r="Q3763" s="36"/>
    </row>
    <row r="3764" customFormat="false" ht="30.95" hidden="false" customHeight="true" outlineLevel="0" collapsed="false">
      <c r="A3764" s="14" t="s">
        <v>3775</v>
      </c>
      <c r="B3764" s="14"/>
      <c r="C3764" s="14"/>
      <c r="D3764" s="14"/>
      <c r="E3764" s="14"/>
      <c r="F3764" s="14"/>
      <c r="G3764" s="14"/>
      <c r="H3764" s="14"/>
      <c r="I3764" s="14"/>
      <c r="J3764" s="14"/>
      <c r="K3764" s="14"/>
      <c r="L3764" s="14"/>
      <c r="M3764" s="14"/>
      <c r="N3764" s="14"/>
      <c r="O3764" s="14"/>
      <c r="P3764" s="36"/>
      <c r="Q3764" s="36"/>
    </row>
    <row r="3765" customFormat="false" ht="35.25" hidden="false" customHeight="true" outlineLevel="0" collapsed="false">
      <c r="A3765" s="17" t="n">
        <v>40314014</v>
      </c>
      <c r="B3765" s="17" t="s">
        <v>3776</v>
      </c>
      <c r="C3765" s="23" t="n">
        <v>0.25</v>
      </c>
      <c r="D3765" s="23" t="s">
        <v>133</v>
      </c>
      <c r="E3765" s="19" t="n">
        <v>13.6245</v>
      </c>
      <c r="F3765" s="21"/>
      <c r="G3765" s="21"/>
      <c r="H3765" s="21"/>
      <c r="I3765" s="21"/>
      <c r="J3765" s="21"/>
      <c r="K3765" s="22" t="n">
        <f aca="false">INDEX('Porte Honorário'!B:D,MATCH(TabJud!D3765,'Porte Honorário'!A:A,0),2)</f>
        <v>13</v>
      </c>
      <c r="L3765" s="22" t="n">
        <f aca="false">ROUND(C3765*K3765,2)</f>
        <v>3.25</v>
      </c>
      <c r="M3765" s="22" t="n">
        <f aca="false">IF(E3765&gt;0,ROUND(E3765*'UCO e Filme'!$A$5,2),0)</f>
        <v>203.55</v>
      </c>
      <c r="N3765" s="22" t="n">
        <f aca="false">IF(I3765&gt;0,ROUND(I3765*'UCO e Filme'!$A$11,2),0)</f>
        <v>0</v>
      </c>
      <c r="O3765" s="22" t="n">
        <f aca="false">ROUND(L3765+M3765+N3765,2)</f>
        <v>206.8</v>
      </c>
      <c r="P3765" s="36"/>
      <c r="Q3765" s="36"/>
    </row>
    <row r="3766" customFormat="false" ht="11.25" hidden="false" customHeight="true" outlineLevel="0" collapsed="false">
      <c r="A3766" s="17" t="n">
        <v>40314022</v>
      </c>
      <c r="B3766" s="17" t="s">
        <v>3777</v>
      </c>
      <c r="C3766" s="23" t="n">
        <v>0.25</v>
      </c>
      <c r="D3766" s="23" t="s">
        <v>133</v>
      </c>
      <c r="E3766" s="19" t="n">
        <v>17.982</v>
      </c>
      <c r="F3766" s="21"/>
      <c r="G3766" s="21"/>
      <c r="H3766" s="21"/>
      <c r="I3766" s="21"/>
      <c r="J3766" s="21"/>
      <c r="K3766" s="22" t="n">
        <f aca="false">INDEX('Porte Honorário'!B:D,MATCH(TabJud!D3766,'Porte Honorário'!A:A,0),2)</f>
        <v>13</v>
      </c>
      <c r="L3766" s="22" t="n">
        <f aca="false">ROUND(C3766*K3766,2)</f>
        <v>3.25</v>
      </c>
      <c r="M3766" s="22" t="n">
        <f aca="false">IF(E3766&gt;0,ROUND(E3766*'UCO e Filme'!$A$5,2),0)</f>
        <v>268.65</v>
      </c>
      <c r="N3766" s="22" t="n">
        <f aca="false">IF(I3766&gt;0,ROUND(I3766*'UCO e Filme'!$A$11,2),0)</f>
        <v>0</v>
      </c>
      <c r="O3766" s="22" t="n">
        <f aca="false">ROUND(L3766+M3766+N3766,2)</f>
        <v>271.9</v>
      </c>
      <c r="P3766" s="36"/>
      <c r="Q3766" s="36"/>
    </row>
    <row r="3767" customFormat="false" ht="11.25" hidden="false" customHeight="true" outlineLevel="0" collapsed="false">
      <c r="A3767" s="17" t="n">
        <v>40314030</v>
      </c>
      <c r="B3767" s="17" t="s">
        <v>3778</v>
      </c>
      <c r="C3767" s="23" t="n">
        <v>0.25</v>
      </c>
      <c r="D3767" s="23" t="s">
        <v>133</v>
      </c>
      <c r="E3767" s="19" t="n">
        <v>25.245</v>
      </c>
      <c r="F3767" s="21"/>
      <c r="G3767" s="21"/>
      <c r="H3767" s="21"/>
      <c r="I3767" s="21"/>
      <c r="J3767" s="21"/>
      <c r="K3767" s="22" t="n">
        <f aca="false">INDEX('Porte Honorário'!B:D,MATCH(TabJud!D3767,'Porte Honorário'!A:A,0),2)</f>
        <v>13</v>
      </c>
      <c r="L3767" s="22" t="n">
        <f aca="false">ROUND(C3767*K3767,2)</f>
        <v>3.25</v>
      </c>
      <c r="M3767" s="22" t="n">
        <f aca="false">IF(E3767&gt;0,ROUND(E3767*'UCO e Filme'!$A$5,2),0)</f>
        <v>377.16</v>
      </c>
      <c r="N3767" s="22" t="n">
        <f aca="false">IF(I3767&gt;0,ROUND(I3767*'UCO e Filme'!$A$11,2),0)</f>
        <v>0</v>
      </c>
      <c r="O3767" s="22" t="n">
        <f aca="false">ROUND(L3767+M3767+N3767,2)</f>
        <v>380.41</v>
      </c>
      <c r="P3767" s="36"/>
      <c r="Q3767" s="36"/>
    </row>
    <row r="3768" customFormat="false" ht="11.25" hidden="false" customHeight="true" outlineLevel="0" collapsed="false">
      <c r="A3768" s="17" t="n">
        <v>40314049</v>
      </c>
      <c r="B3768" s="17" t="s">
        <v>3779</v>
      </c>
      <c r="C3768" s="23" t="n">
        <v>0.25</v>
      </c>
      <c r="D3768" s="23" t="s">
        <v>133</v>
      </c>
      <c r="E3768" s="19" t="n">
        <v>29.97</v>
      </c>
      <c r="F3768" s="21"/>
      <c r="G3768" s="21"/>
      <c r="H3768" s="21"/>
      <c r="I3768" s="21"/>
      <c r="J3768" s="21"/>
      <c r="K3768" s="22" t="n">
        <f aca="false">INDEX('Porte Honorário'!B:D,MATCH(TabJud!D3768,'Porte Honorário'!A:A,0),2)</f>
        <v>13</v>
      </c>
      <c r="L3768" s="22" t="n">
        <f aca="false">ROUND(C3768*K3768,2)</f>
        <v>3.25</v>
      </c>
      <c r="M3768" s="22" t="n">
        <f aca="false">IF(E3768&gt;0,ROUND(E3768*'UCO e Filme'!$A$5,2),0)</f>
        <v>447.75</v>
      </c>
      <c r="N3768" s="22" t="n">
        <f aca="false">IF(I3768&gt;0,ROUND(I3768*'UCO e Filme'!$A$11,2),0)</f>
        <v>0</v>
      </c>
      <c r="O3768" s="22" t="n">
        <f aca="false">ROUND(L3768+M3768+N3768,2)</f>
        <v>451</v>
      </c>
      <c r="P3768" s="36"/>
      <c r="Q3768" s="36"/>
    </row>
    <row r="3769" customFormat="false" ht="11.25" hidden="false" customHeight="true" outlineLevel="0" collapsed="false">
      <c r="A3769" s="17" t="n">
        <v>40314057</v>
      </c>
      <c r="B3769" s="17" t="s">
        <v>3780</v>
      </c>
      <c r="C3769" s="23" t="n">
        <v>0.25</v>
      </c>
      <c r="D3769" s="23" t="s">
        <v>133</v>
      </c>
      <c r="E3769" s="19" t="n">
        <v>22.2411</v>
      </c>
      <c r="F3769" s="21"/>
      <c r="G3769" s="21"/>
      <c r="H3769" s="21"/>
      <c r="I3769" s="21"/>
      <c r="J3769" s="21"/>
      <c r="K3769" s="22" t="n">
        <f aca="false">INDEX('Porte Honorário'!B:D,MATCH(TabJud!D3769,'Porte Honorário'!A:A,0),2)</f>
        <v>13</v>
      </c>
      <c r="L3769" s="22" t="n">
        <f aca="false">ROUND(C3769*K3769,2)</f>
        <v>3.25</v>
      </c>
      <c r="M3769" s="22" t="n">
        <f aca="false">IF(E3769&gt;0,ROUND(E3769*'UCO e Filme'!$A$5,2),0)</f>
        <v>332.28</v>
      </c>
      <c r="N3769" s="22" t="n">
        <f aca="false">IF(I3769&gt;0,ROUND(I3769*'UCO e Filme'!$A$11,2),0)</f>
        <v>0</v>
      </c>
      <c r="O3769" s="22" t="n">
        <f aca="false">ROUND(L3769+M3769+N3769,2)</f>
        <v>335.53</v>
      </c>
      <c r="P3769" s="36"/>
      <c r="Q3769" s="36"/>
    </row>
    <row r="3770" customFormat="false" ht="11.25" hidden="false" customHeight="true" outlineLevel="0" collapsed="false">
      <c r="A3770" s="17" t="n">
        <v>40314065</v>
      </c>
      <c r="B3770" s="17" t="s">
        <v>3781</v>
      </c>
      <c r="C3770" s="23" t="n">
        <v>0.25</v>
      </c>
      <c r="D3770" s="23" t="s">
        <v>133</v>
      </c>
      <c r="E3770" s="19" t="n">
        <v>17.982</v>
      </c>
      <c r="F3770" s="21"/>
      <c r="G3770" s="21"/>
      <c r="H3770" s="21"/>
      <c r="I3770" s="21"/>
      <c r="J3770" s="21"/>
      <c r="K3770" s="22" t="n">
        <f aca="false">INDEX('Porte Honorário'!B:D,MATCH(TabJud!D3770,'Porte Honorário'!A:A,0),2)</f>
        <v>13</v>
      </c>
      <c r="L3770" s="22" t="n">
        <f aca="false">ROUND(C3770*K3770,2)</f>
        <v>3.25</v>
      </c>
      <c r="M3770" s="22" t="n">
        <f aca="false">IF(E3770&gt;0,ROUND(E3770*'UCO e Filme'!$A$5,2),0)</f>
        <v>268.65</v>
      </c>
      <c r="N3770" s="22" t="n">
        <f aca="false">IF(I3770&gt;0,ROUND(I3770*'UCO e Filme'!$A$11,2),0)</f>
        <v>0</v>
      </c>
      <c r="O3770" s="22" t="n">
        <f aca="false">ROUND(L3770+M3770+N3770,2)</f>
        <v>271.9</v>
      </c>
      <c r="P3770" s="36"/>
      <c r="Q3770" s="36"/>
    </row>
    <row r="3771" customFormat="false" ht="11.25" hidden="false" customHeight="true" outlineLevel="0" collapsed="false">
      <c r="A3771" s="17" t="n">
        <v>40314073</v>
      </c>
      <c r="B3771" s="17" t="s">
        <v>3782</v>
      </c>
      <c r="C3771" s="23" t="n">
        <v>0.25</v>
      </c>
      <c r="D3771" s="23" t="s">
        <v>133</v>
      </c>
      <c r="E3771" s="19" t="n">
        <v>10.701</v>
      </c>
      <c r="F3771" s="21"/>
      <c r="G3771" s="21"/>
      <c r="H3771" s="21"/>
      <c r="I3771" s="21"/>
      <c r="J3771" s="21"/>
      <c r="K3771" s="22" t="n">
        <f aca="false">INDEX('Porte Honorário'!B:D,MATCH(TabJud!D3771,'Porte Honorário'!A:A,0),2)</f>
        <v>13</v>
      </c>
      <c r="L3771" s="22" t="n">
        <f aca="false">ROUND(C3771*K3771,2)</f>
        <v>3.25</v>
      </c>
      <c r="M3771" s="22" t="n">
        <f aca="false">IF(E3771&gt;0,ROUND(E3771*'UCO e Filme'!$A$5,2),0)</f>
        <v>159.87</v>
      </c>
      <c r="N3771" s="22" t="n">
        <f aca="false">IF(I3771&gt;0,ROUND(I3771*'UCO e Filme'!$A$11,2),0)</f>
        <v>0</v>
      </c>
      <c r="O3771" s="22" t="n">
        <f aca="false">ROUND(L3771+M3771+N3771,2)</f>
        <v>163.12</v>
      </c>
      <c r="P3771" s="36"/>
      <c r="Q3771" s="36"/>
    </row>
    <row r="3772" customFormat="false" ht="11.25" hidden="false" customHeight="true" outlineLevel="0" collapsed="false">
      <c r="A3772" s="17" t="n">
        <v>40314081</v>
      </c>
      <c r="B3772" s="17" t="s">
        <v>3783</v>
      </c>
      <c r="C3772" s="23" t="n">
        <v>0.25</v>
      </c>
      <c r="D3772" s="23" t="s">
        <v>133</v>
      </c>
      <c r="E3772" s="19" t="n">
        <v>21.4457</v>
      </c>
      <c r="F3772" s="21"/>
      <c r="G3772" s="21"/>
      <c r="H3772" s="21"/>
      <c r="I3772" s="21"/>
      <c r="J3772" s="21"/>
      <c r="K3772" s="22" t="n">
        <f aca="false">INDEX('Porte Honorário'!B:D,MATCH(TabJud!D3772,'Porte Honorário'!A:A,0),2)</f>
        <v>13</v>
      </c>
      <c r="L3772" s="22" t="n">
        <f aca="false">ROUND(C3772*K3772,2)</f>
        <v>3.25</v>
      </c>
      <c r="M3772" s="22" t="n">
        <f aca="false">IF(E3772&gt;0,ROUND(E3772*'UCO e Filme'!$A$5,2),0)</f>
        <v>320.4</v>
      </c>
      <c r="N3772" s="22" t="n">
        <f aca="false">IF(I3772&gt;0,ROUND(I3772*'UCO e Filme'!$A$11,2),0)</f>
        <v>0</v>
      </c>
      <c r="O3772" s="22" t="n">
        <f aca="false">ROUND(L3772+M3772+N3772,2)</f>
        <v>323.65</v>
      </c>
      <c r="P3772" s="36"/>
      <c r="Q3772" s="36"/>
    </row>
    <row r="3773" customFormat="false" ht="11.25" hidden="false" customHeight="true" outlineLevel="0" collapsed="false">
      <c r="A3773" s="17" t="n">
        <v>40314090</v>
      </c>
      <c r="B3773" s="17" t="s">
        <v>3784</v>
      </c>
      <c r="C3773" s="23" t="n">
        <v>0.25</v>
      </c>
      <c r="D3773" s="23" t="s">
        <v>133</v>
      </c>
      <c r="E3773" s="19" t="n">
        <v>10.701</v>
      </c>
      <c r="F3773" s="21"/>
      <c r="G3773" s="21"/>
      <c r="H3773" s="21"/>
      <c r="I3773" s="21"/>
      <c r="J3773" s="21"/>
      <c r="K3773" s="22" t="n">
        <f aca="false">INDEX('Porte Honorário'!B:D,MATCH(TabJud!D3773,'Porte Honorário'!A:A,0),2)</f>
        <v>13</v>
      </c>
      <c r="L3773" s="22" t="n">
        <f aca="false">ROUND(C3773*K3773,2)</f>
        <v>3.25</v>
      </c>
      <c r="M3773" s="22" t="n">
        <f aca="false">IF(E3773&gt;0,ROUND(E3773*'UCO e Filme'!$A$5,2),0)</f>
        <v>159.87</v>
      </c>
      <c r="N3773" s="22" t="n">
        <f aca="false">IF(I3773&gt;0,ROUND(I3773*'UCO e Filme'!$A$11,2),0)</f>
        <v>0</v>
      </c>
      <c r="O3773" s="22" t="n">
        <f aca="false">ROUND(L3773+M3773+N3773,2)</f>
        <v>163.12</v>
      </c>
      <c r="P3773" s="36"/>
      <c r="Q3773" s="36"/>
    </row>
    <row r="3774" customFormat="false" ht="11.25" hidden="false" customHeight="true" outlineLevel="0" collapsed="false">
      <c r="A3774" s="17" t="n">
        <v>40314103</v>
      </c>
      <c r="B3774" s="17" t="s">
        <v>3785</v>
      </c>
      <c r="C3774" s="23" t="n">
        <v>0.25</v>
      </c>
      <c r="D3774" s="23" t="s">
        <v>133</v>
      </c>
      <c r="E3774" s="19" t="n">
        <v>29.97</v>
      </c>
      <c r="F3774" s="21"/>
      <c r="G3774" s="21"/>
      <c r="H3774" s="21"/>
      <c r="I3774" s="21"/>
      <c r="J3774" s="21"/>
      <c r="K3774" s="22" t="n">
        <f aca="false">INDEX('Porte Honorário'!B:D,MATCH(TabJud!D3774,'Porte Honorário'!A:A,0),2)</f>
        <v>13</v>
      </c>
      <c r="L3774" s="22" t="n">
        <f aca="false">ROUND(C3774*K3774,2)</f>
        <v>3.25</v>
      </c>
      <c r="M3774" s="22" t="n">
        <f aca="false">IF(E3774&gt;0,ROUND(E3774*'UCO e Filme'!$A$5,2),0)</f>
        <v>447.75</v>
      </c>
      <c r="N3774" s="22" t="n">
        <f aca="false">IF(I3774&gt;0,ROUND(I3774*'UCO e Filme'!$A$11,2),0)</f>
        <v>0</v>
      </c>
      <c r="O3774" s="22" t="n">
        <f aca="false">ROUND(L3774+M3774+N3774,2)</f>
        <v>451</v>
      </c>
      <c r="P3774" s="36"/>
      <c r="Q3774" s="36"/>
    </row>
    <row r="3775" customFormat="false" ht="11.25" hidden="false" customHeight="true" outlineLevel="0" collapsed="false">
      <c r="A3775" s="17" t="n">
        <v>40314111</v>
      </c>
      <c r="B3775" s="17" t="s">
        <v>3786</v>
      </c>
      <c r="C3775" s="37" t="n">
        <v>0.5</v>
      </c>
      <c r="D3775" s="23" t="s">
        <v>133</v>
      </c>
      <c r="E3775" s="19" t="n">
        <v>55.449</v>
      </c>
      <c r="F3775" s="21"/>
      <c r="G3775" s="21"/>
      <c r="H3775" s="21"/>
      <c r="I3775" s="21"/>
      <c r="J3775" s="21"/>
      <c r="K3775" s="22" t="n">
        <f aca="false">INDEX('Porte Honorário'!B:D,MATCH(TabJud!D3775,'Porte Honorário'!A:A,0),2)</f>
        <v>13</v>
      </c>
      <c r="L3775" s="22" t="n">
        <f aca="false">ROUND(C3775*K3775,2)</f>
        <v>6.5</v>
      </c>
      <c r="M3775" s="22" t="n">
        <f aca="false">IF(E3775&gt;0,ROUND(E3775*'UCO e Filme'!$A$5,2),0)</f>
        <v>828.41</v>
      </c>
      <c r="N3775" s="22" t="n">
        <f aca="false">IF(I3775&gt;0,ROUND(I3775*'UCO e Filme'!$A$11,2),0)</f>
        <v>0</v>
      </c>
      <c r="O3775" s="22" t="n">
        <f aca="false">ROUND(L3775+M3775+N3775,2)</f>
        <v>834.91</v>
      </c>
      <c r="P3775" s="36"/>
      <c r="Q3775" s="36"/>
    </row>
    <row r="3776" customFormat="false" ht="11.25" hidden="false" customHeight="true" outlineLevel="0" collapsed="false">
      <c r="A3776" s="17" t="n">
        <v>40314120</v>
      </c>
      <c r="B3776" s="17" t="s">
        <v>3787</v>
      </c>
      <c r="C3776" s="23" t="n">
        <v>0.25</v>
      </c>
      <c r="D3776" s="23" t="s">
        <v>133</v>
      </c>
      <c r="E3776" s="19" t="n">
        <v>17.7713</v>
      </c>
      <c r="F3776" s="21"/>
      <c r="G3776" s="21"/>
      <c r="H3776" s="21"/>
      <c r="I3776" s="21"/>
      <c r="J3776" s="21"/>
      <c r="K3776" s="22" t="n">
        <f aca="false">INDEX('Porte Honorário'!B:D,MATCH(TabJud!D3776,'Porte Honorário'!A:A,0),2)</f>
        <v>13</v>
      </c>
      <c r="L3776" s="22" t="n">
        <f aca="false">ROUND(C3776*K3776,2)</f>
        <v>3.25</v>
      </c>
      <c r="M3776" s="22" t="n">
        <f aca="false">IF(E3776&gt;0,ROUND(E3776*'UCO e Filme'!$A$5,2),0)</f>
        <v>265.5</v>
      </c>
      <c r="N3776" s="22" t="n">
        <f aca="false">IF(I3776&gt;0,ROUND(I3776*'UCO e Filme'!$A$11,2),0)</f>
        <v>0</v>
      </c>
      <c r="O3776" s="22" t="n">
        <f aca="false">ROUND(L3776+M3776+N3776,2)</f>
        <v>268.75</v>
      </c>
      <c r="P3776" s="36"/>
      <c r="Q3776" s="36"/>
    </row>
    <row r="3777" customFormat="false" ht="11.25" hidden="false" customHeight="true" outlineLevel="0" collapsed="false">
      <c r="A3777" s="17" t="n">
        <v>40314138</v>
      </c>
      <c r="B3777" s="17" t="s">
        <v>3788</v>
      </c>
      <c r="C3777" s="23" t="n">
        <v>0.25</v>
      </c>
      <c r="D3777" s="23" t="s">
        <v>133</v>
      </c>
      <c r="E3777" s="19" t="n">
        <v>10.701</v>
      </c>
      <c r="F3777" s="21"/>
      <c r="G3777" s="21"/>
      <c r="H3777" s="21"/>
      <c r="I3777" s="21"/>
      <c r="J3777" s="21"/>
      <c r="K3777" s="22" t="n">
        <f aca="false">INDEX('Porte Honorário'!B:D,MATCH(TabJud!D3777,'Porte Honorário'!A:A,0),2)</f>
        <v>13</v>
      </c>
      <c r="L3777" s="22" t="n">
        <f aca="false">ROUND(C3777*K3777,2)</f>
        <v>3.25</v>
      </c>
      <c r="M3777" s="22" t="n">
        <f aca="false">IF(E3777&gt;0,ROUND(E3777*'UCO e Filme'!$A$5,2),0)</f>
        <v>159.87</v>
      </c>
      <c r="N3777" s="22" t="n">
        <f aca="false">IF(I3777&gt;0,ROUND(I3777*'UCO e Filme'!$A$11,2),0)</f>
        <v>0</v>
      </c>
      <c r="O3777" s="22" t="n">
        <f aca="false">ROUND(L3777+M3777+N3777,2)</f>
        <v>163.12</v>
      </c>
      <c r="P3777" s="36"/>
      <c r="Q3777" s="36"/>
    </row>
    <row r="3778" customFormat="false" ht="11.25" hidden="false" customHeight="true" outlineLevel="0" collapsed="false">
      <c r="A3778" s="17" t="n">
        <v>40314146</v>
      </c>
      <c r="B3778" s="17" t="s">
        <v>3789</v>
      </c>
      <c r="C3778" s="23" t="n">
        <v>0.5</v>
      </c>
      <c r="D3778" s="23" t="s">
        <v>133</v>
      </c>
      <c r="E3778" s="19" t="n">
        <v>44.3061</v>
      </c>
      <c r="F3778" s="21"/>
      <c r="G3778" s="21"/>
      <c r="H3778" s="21"/>
      <c r="I3778" s="21"/>
      <c r="J3778" s="21"/>
      <c r="K3778" s="22" t="n">
        <f aca="false">INDEX('Porte Honorário'!B:D,MATCH(TabJud!D3778,'Porte Honorário'!A:A,0),2)</f>
        <v>13</v>
      </c>
      <c r="L3778" s="22" t="n">
        <f aca="false">ROUND(C3778*K3778,2)</f>
        <v>6.5</v>
      </c>
      <c r="M3778" s="22" t="n">
        <f aca="false">IF(E3778&gt;0,ROUND(E3778*'UCO e Filme'!$A$5,2),0)</f>
        <v>661.93</v>
      </c>
      <c r="N3778" s="22" t="n">
        <f aca="false">IF(I3778&gt;0,ROUND(I3778*'UCO e Filme'!$A$11,2),0)</f>
        <v>0</v>
      </c>
      <c r="O3778" s="22" t="n">
        <f aca="false">ROUND(L3778+M3778+N3778,2)</f>
        <v>668.43</v>
      </c>
      <c r="P3778" s="36"/>
      <c r="Q3778" s="36"/>
    </row>
    <row r="3779" customFormat="false" ht="11.25" hidden="false" customHeight="true" outlineLevel="0" collapsed="false">
      <c r="A3779" s="17" t="n">
        <v>40314154</v>
      </c>
      <c r="B3779" s="17" t="s">
        <v>3790</v>
      </c>
      <c r="C3779" s="23" t="n">
        <v>0.5</v>
      </c>
      <c r="D3779" s="23" t="s">
        <v>133</v>
      </c>
      <c r="E3779" s="19" t="n">
        <v>32.967</v>
      </c>
      <c r="F3779" s="21"/>
      <c r="G3779" s="21"/>
      <c r="H3779" s="21"/>
      <c r="I3779" s="21"/>
      <c r="J3779" s="21"/>
      <c r="K3779" s="22" t="n">
        <f aca="false">INDEX('Porte Honorário'!B:D,MATCH(TabJud!D3779,'Porte Honorário'!A:A,0),2)</f>
        <v>13</v>
      </c>
      <c r="L3779" s="22" t="n">
        <f aca="false">ROUND(C3779*K3779,2)</f>
        <v>6.5</v>
      </c>
      <c r="M3779" s="22" t="n">
        <f aca="false">IF(E3779&gt;0,ROUND(E3779*'UCO e Filme'!$A$5,2),0)</f>
        <v>492.53</v>
      </c>
      <c r="N3779" s="22" t="n">
        <f aca="false">IF(I3779&gt;0,ROUND(I3779*'UCO e Filme'!$A$11,2),0)</f>
        <v>0</v>
      </c>
      <c r="O3779" s="22" t="n">
        <f aca="false">ROUND(L3779+M3779+N3779,2)</f>
        <v>499.03</v>
      </c>
      <c r="P3779" s="36"/>
      <c r="Q3779" s="36"/>
    </row>
    <row r="3780" customFormat="false" ht="11.25" hidden="false" customHeight="true" outlineLevel="0" collapsed="false">
      <c r="A3780" s="17" t="n">
        <v>40314162</v>
      </c>
      <c r="B3780" s="17" t="s">
        <v>3791</v>
      </c>
      <c r="C3780" s="23" t="n">
        <v>0.25</v>
      </c>
      <c r="D3780" s="23" t="s">
        <v>133</v>
      </c>
      <c r="E3780" s="19" t="n">
        <v>21.7192</v>
      </c>
      <c r="F3780" s="21"/>
      <c r="G3780" s="21"/>
      <c r="H3780" s="21"/>
      <c r="I3780" s="21"/>
      <c r="J3780" s="21"/>
      <c r="K3780" s="22" t="n">
        <f aca="false">INDEX('Porte Honorário'!B:D,MATCH(TabJud!D3780,'Porte Honorário'!A:A,0),2)</f>
        <v>13</v>
      </c>
      <c r="L3780" s="22" t="n">
        <f aca="false">ROUND(C3780*K3780,2)</f>
        <v>3.25</v>
      </c>
      <c r="M3780" s="22" t="n">
        <f aca="false">IF(E3780&gt;0,ROUND(E3780*'UCO e Filme'!$A$5,2),0)</f>
        <v>324.48</v>
      </c>
      <c r="N3780" s="22" t="n">
        <f aca="false">IF(I3780&gt;0,ROUND(I3780*'UCO e Filme'!$A$11,2),0)</f>
        <v>0</v>
      </c>
      <c r="O3780" s="22" t="n">
        <f aca="false">ROUND(L3780+M3780+N3780,2)</f>
        <v>327.73</v>
      </c>
      <c r="P3780" s="36"/>
      <c r="Q3780" s="36"/>
    </row>
    <row r="3781" customFormat="false" ht="11.25" hidden="false" customHeight="true" outlineLevel="0" collapsed="false">
      <c r="A3781" s="17" t="n">
        <v>40314170</v>
      </c>
      <c r="B3781" s="17" t="s">
        <v>3792</v>
      </c>
      <c r="C3781" s="23" t="n">
        <v>0.25</v>
      </c>
      <c r="D3781" s="23" t="s">
        <v>133</v>
      </c>
      <c r="E3781" s="19" t="n">
        <v>10.701</v>
      </c>
      <c r="F3781" s="21"/>
      <c r="G3781" s="21"/>
      <c r="H3781" s="21"/>
      <c r="I3781" s="21"/>
      <c r="J3781" s="21"/>
      <c r="K3781" s="22" t="n">
        <f aca="false">INDEX('Porte Honorário'!B:D,MATCH(TabJud!D3781,'Porte Honorário'!A:A,0),2)</f>
        <v>13</v>
      </c>
      <c r="L3781" s="22" t="n">
        <f aca="false">ROUND(C3781*K3781,2)</f>
        <v>3.25</v>
      </c>
      <c r="M3781" s="22" t="n">
        <f aca="false">IF(E3781&gt;0,ROUND(E3781*'UCO e Filme'!$A$5,2),0)</f>
        <v>159.87</v>
      </c>
      <c r="N3781" s="22" t="n">
        <f aca="false">IF(I3781&gt;0,ROUND(I3781*'UCO e Filme'!$A$11,2),0)</f>
        <v>0</v>
      </c>
      <c r="O3781" s="22" t="n">
        <f aca="false">ROUND(L3781+M3781+N3781,2)</f>
        <v>163.12</v>
      </c>
      <c r="P3781" s="36"/>
      <c r="Q3781" s="36"/>
    </row>
    <row r="3782" customFormat="false" ht="11.25" hidden="false" customHeight="true" outlineLevel="0" collapsed="false">
      <c r="A3782" s="17" t="n">
        <v>40314189</v>
      </c>
      <c r="B3782" s="17" t="s">
        <v>3793</v>
      </c>
      <c r="C3782" s="23" t="n">
        <v>0.5</v>
      </c>
      <c r="D3782" s="23" t="s">
        <v>133</v>
      </c>
      <c r="E3782" s="19" t="n">
        <v>16.1022</v>
      </c>
      <c r="F3782" s="21"/>
      <c r="G3782" s="21"/>
      <c r="H3782" s="21"/>
      <c r="I3782" s="21"/>
      <c r="J3782" s="21"/>
      <c r="K3782" s="22" t="n">
        <f aca="false">INDEX('Porte Honorário'!B:D,MATCH(TabJud!D3782,'Porte Honorário'!A:A,0),2)</f>
        <v>13</v>
      </c>
      <c r="L3782" s="22" t="n">
        <f aca="false">ROUND(C3782*K3782,2)</f>
        <v>6.5</v>
      </c>
      <c r="M3782" s="22" t="n">
        <f aca="false">IF(E3782&gt;0,ROUND(E3782*'UCO e Filme'!$A$5,2),0)</f>
        <v>240.57</v>
      </c>
      <c r="N3782" s="22" t="n">
        <f aca="false">IF(I3782&gt;0,ROUND(I3782*'UCO e Filme'!$A$11,2),0)</f>
        <v>0</v>
      </c>
      <c r="O3782" s="22" t="n">
        <f aca="false">ROUND(L3782+M3782+N3782,2)</f>
        <v>247.07</v>
      </c>
      <c r="P3782" s="36"/>
      <c r="Q3782" s="36"/>
    </row>
    <row r="3783" customFormat="false" ht="11.25" hidden="false" customHeight="true" outlineLevel="0" collapsed="false">
      <c r="A3783" s="17" t="n">
        <v>40314197</v>
      </c>
      <c r="B3783" s="17" t="s">
        <v>3794</v>
      </c>
      <c r="C3783" s="23" t="n">
        <v>0.5</v>
      </c>
      <c r="D3783" s="23" t="s">
        <v>133</v>
      </c>
      <c r="E3783" s="19" t="n">
        <v>17.235</v>
      </c>
      <c r="F3783" s="21"/>
      <c r="G3783" s="21"/>
      <c r="H3783" s="21"/>
      <c r="I3783" s="21"/>
      <c r="J3783" s="21"/>
      <c r="K3783" s="22" t="n">
        <f aca="false">INDEX('Porte Honorário'!B:D,MATCH(TabJud!D3783,'Porte Honorário'!A:A,0),2)</f>
        <v>13</v>
      </c>
      <c r="L3783" s="22" t="n">
        <f aca="false">ROUND(C3783*K3783,2)</f>
        <v>6.5</v>
      </c>
      <c r="M3783" s="22" t="n">
        <f aca="false">IF(E3783&gt;0,ROUND(E3783*'UCO e Filme'!$A$5,2),0)</f>
        <v>257.49</v>
      </c>
      <c r="N3783" s="22" t="n">
        <f aca="false">IF(I3783&gt;0,ROUND(I3783*'UCO e Filme'!$A$11,2),0)</f>
        <v>0</v>
      </c>
      <c r="O3783" s="22" t="n">
        <f aca="false">ROUND(L3783+M3783+N3783,2)</f>
        <v>263.99</v>
      </c>
      <c r="P3783" s="36"/>
      <c r="Q3783" s="36"/>
    </row>
    <row r="3784" customFormat="false" ht="11.25" hidden="false" customHeight="true" outlineLevel="0" collapsed="false">
      <c r="A3784" s="17" t="n">
        <v>40314200</v>
      </c>
      <c r="B3784" s="17" t="s">
        <v>3795</v>
      </c>
      <c r="C3784" s="23" t="n">
        <v>0.5</v>
      </c>
      <c r="D3784" s="23" t="s">
        <v>133</v>
      </c>
      <c r="E3784" s="19" t="n">
        <v>36.477</v>
      </c>
      <c r="F3784" s="21"/>
      <c r="G3784" s="21"/>
      <c r="H3784" s="21"/>
      <c r="I3784" s="21"/>
      <c r="J3784" s="21"/>
      <c r="K3784" s="22" t="n">
        <f aca="false">INDEX('Porte Honorário'!B:D,MATCH(TabJud!D3784,'Porte Honorário'!A:A,0),2)</f>
        <v>13</v>
      </c>
      <c r="L3784" s="22" t="n">
        <f aca="false">ROUND(C3784*K3784,2)</f>
        <v>6.5</v>
      </c>
      <c r="M3784" s="22" t="n">
        <f aca="false">IF(E3784&gt;0,ROUND(E3784*'UCO e Filme'!$A$5,2),0)</f>
        <v>544.97</v>
      </c>
      <c r="N3784" s="22" t="n">
        <f aca="false">IF(I3784&gt;0,ROUND(I3784*'UCO e Filme'!$A$11,2),0)</f>
        <v>0</v>
      </c>
      <c r="O3784" s="22" t="n">
        <f aca="false">ROUND(L3784+M3784+N3784,2)</f>
        <v>551.47</v>
      </c>
      <c r="P3784" s="36"/>
      <c r="Q3784" s="36"/>
    </row>
    <row r="3785" customFormat="false" ht="11.25" hidden="false" customHeight="true" outlineLevel="0" collapsed="false">
      <c r="A3785" s="17" t="n">
        <v>40314219</v>
      </c>
      <c r="B3785" s="17" t="s">
        <v>3796</v>
      </c>
      <c r="C3785" s="23" t="n">
        <v>0.25</v>
      </c>
      <c r="D3785" s="23" t="s">
        <v>133</v>
      </c>
      <c r="E3785" s="19" t="n">
        <v>21.852</v>
      </c>
      <c r="F3785" s="21"/>
      <c r="G3785" s="21"/>
      <c r="H3785" s="21"/>
      <c r="I3785" s="21"/>
      <c r="J3785" s="21"/>
      <c r="K3785" s="22" t="n">
        <f aca="false">INDEX('Porte Honorário'!B:D,MATCH(TabJud!D3785,'Porte Honorário'!A:A,0),2)</f>
        <v>13</v>
      </c>
      <c r="L3785" s="22" t="n">
        <f aca="false">ROUND(C3785*K3785,2)</f>
        <v>3.25</v>
      </c>
      <c r="M3785" s="22" t="n">
        <f aca="false">IF(E3785&gt;0,ROUND(E3785*'UCO e Filme'!$A$5,2),0)</f>
        <v>326.47</v>
      </c>
      <c r="N3785" s="22" t="n">
        <f aca="false">IF(I3785&gt;0,ROUND(I3785*'UCO e Filme'!$A$11,2),0)</f>
        <v>0</v>
      </c>
      <c r="O3785" s="22" t="n">
        <f aca="false">ROUND(L3785+M3785+N3785,2)</f>
        <v>329.72</v>
      </c>
      <c r="P3785" s="36"/>
      <c r="Q3785" s="36"/>
    </row>
    <row r="3786" customFormat="false" ht="11.25" hidden="false" customHeight="true" outlineLevel="0" collapsed="false">
      <c r="A3786" s="17" t="n">
        <v>40314227</v>
      </c>
      <c r="B3786" s="17" t="s">
        <v>3797</v>
      </c>
      <c r="C3786" s="23" t="n">
        <v>0.25</v>
      </c>
      <c r="D3786" s="23" t="s">
        <v>133</v>
      </c>
      <c r="E3786" s="19" t="n">
        <v>21.852</v>
      </c>
      <c r="F3786" s="21"/>
      <c r="G3786" s="21"/>
      <c r="H3786" s="21"/>
      <c r="I3786" s="21"/>
      <c r="J3786" s="21"/>
      <c r="K3786" s="22" t="n">
        <f aca="false">INDEX('Porte Honorário'!B:D,MATCH(TabJud!D3786,'Porte Honorário'!A:A,0),2)</f>
        <v>13</v>
      </c>
      <c r="L3786" s="22" t="n">
        <f aca="false">ROUND(C3786*K3786,2)</f>
        <v>3.25</v>
      </c>
      <c r="M3786" s="22" t="n">
        <f aca="false">IF(E3786&gt;0,ROUND(E3786*'UCO e Filme'!$A$5,2),0)</f>
        <v>326.47</v>
      </c>
      <c r="N3786" s="22" t="n">
        <f aca="false">IF(I3786&gt;0,ROUND(I3786*'UCO e Filme'!$A$11,2),0)</f>
        <v>0</v>
      </c>
      <c r="O3786" s="22" t="n">
        <f aca="false">ROUND(L3786+M3786+N3786,2)</f>
        <v>329.72</v>
      </c>
      <c r="P3786" s="36"/>
      <c r="Q3786" s="36"/>
    </row>
    <row r="3787" customFormat="false" ht="11.25" hidden="false" customHeight="true" outlineLevel="0" collapsed="false">
      <c r="A3787" s="17" t="n">
        <v>40314235</v>
      </c>
      <c r="B3787" s="17" t="s">
        <v>3798</v>
      </c>
      <c r="C3787" s="23" t="n">
        <v>0.5</v>
      </c>
      <c r="D3787" s="23" t="s">
        <v>133</v>
      </c>
      <c r="E3787" s="19" t="n">
        <v>31.23</v>
      </c>
      <c r="F3787" s="21"/>
      <c r="G3787" s="21"/>
      <c r="H3787" s="21"/>
      <c r="I3787" s="21"/>
      <c r="J3787" s="21"/>
      <c r="K3787" s="22" t="n">
        <f aca="false">INDEX('Porte Honorário'!B:D,MATCH(TabJud!D3787,'Porte Honorário'!A:A,0),2)</f>
        <v>13</v>
      </c>
      <c r="L3787" s="22" t="n">
        <f aca="false">ROUND(C3787*K3787,2)</f>
        <v>6.5</v>
      </c>
      <c r="M3787" s="22" t="n">
        <f aca="false">IF(E3787&gt;0,ROUND(E3787*'UCO e Filme'!$A$5,2),0)</f>
        <v>466.58</v>
      </c>
      <c r="N3787" s="22" t="n">
        <f aca="false">IF(I3787&gt;0,ROUND(I3787*'UCO e Filme'!$A$11,2),0)</f>
        <v>0</v>
      </c>
      <c r="O3787" s="22" t="n">
        <f aca="false">ROUND(L3787+M3787+N3787,2)</f>
        <v>473.08</v>
      </c>
      <c r="P3787" s="36"/>
      <c r="Q3787" s="36"/>
    </row>
    <row r="3788" customFormat="false" ht="11.25" hidden="false" customHeight="true" outlineLevel="0" collapsed="false">
      <c r="A3788" s="17" t="n">
        <v>40314243</v>
      </c>
      <c r="B3788" s="17" t="s">
        <v>3799</v>
      </c>
      <c r="C3788" s="23" t="n">
        <v>0.25</v>
      </c>
      <c r="D3788" s="23" t="s">
        <v>133</v>
      </c>
      <c r="E3788" s="19" t="n">
        <v>9.7386</v>
      </c>
      <c r="F3788" s="21"/>
      <c r="G3788" s="21"/>
      <c r="H3788" s="21"/>
      <c r="I3788" s="21"/>
      <c r="J3788" s="21"/>
      <c r="K3788" s="22" t="n">
        <f aca="false">INDEX('Porte Honorário'!B:D,MATCH(TabJud!D3788,'Porte Honorário'!A:A,0),2)</f>
        <v>13</v>
      </c>
      <c r="L3788" s="22" t="n">
        <f aca="false">ROUND(C3788*K3788,2)</f>
        <v>3.25</v>
      </c>
      <c r="M3788" s="22" t="n">
        <f aca="false">IF(E3788&gt;0,ROUND(E3788*'UCO e Filme'!$A$5,2),0)</f>
        <v>145.49</v>
      </c>
      <c r="N3788" s="22" t="n">
        <f aca="false">IF(I3788&gt;0,ROUND(I3788*'UCO e Filme'!$A$11,2),0)</f>
        <v>0</v>
      </c>
      <c r="O3788" s="22" t="n">
        <f aca="false">ROUND(L3788+M3788+N3788,2)</f>
        <v>148.74</v>
      </c>
      <c r="P3788" s="36"/>
      <c r="Q3788" s="36"/>
    </row>
    <row r="3789" customFormat="false" ht="11.25" hidden="false" customHeight="true" outlineLevel="0" collapsed="false">
      <c r="A3789" s="17" t="n">
        <v>40314251</v>
      </c>
      <c r="B3789" s="17" t="s">
        <v>3800</v>
      </c>
      <c r="C3789" s="23" t="n">
        <v>0.5</v>
      </c>
      <c r="D3789" s="23" t="s">
        <v>133</v>
      </c>
      <c r="E3789" s="19" t="n">
        <v>31.23</v>
      </c>
      <c r="F3789" s="21"/>
      <c r="G3789" s="21"/>
      <c r="H3789" s="21"/>
      <c r="I3789" s="21"/>
      <c r="J3789" s="21"/>
      <c r="K3789" s="22" t="n">
        <f aca="false">INDEX('Porte Honorário'!B:D,MATCH(TabJud!D3789,'Porte Honorário'!A:A,0),2)</f>
        <v>13</v>
      </c>
      <c r="L3789" s="22" t="n">
        <f aca="false">ROUND(C3789*K3789,2)</f>
        <v>6.5</v>
      </c>
      <c r="M3789" s="22" t="n">
        <f aca="false">IF(E3789&gt;0,ROUND(E3789*'UCO e Filme'!$A$5,2),0)</f>
        <v>466.58</v>
      </c>
      <c r="N3789" s="22" t="n">
        <f aca="false">IF(I3789&gt;0,ROUND(I3789*'UCO e Filme'!$A$11,2),0)</f>
        <v>0</v>
      </c>
      <c r="O3789" s="22" t="n">
        <f aca="false">ROUND(L3789+M3789+N3789,2)</f>
        <v>473.08</v>
      </c>
      <c r="P3789" s="36"/>
      <c r="Q3789" s="36"/>
    </row>
    <row r="3790" customFormat="false" ht="11.25" hidden="false" customHeight="true" outlineLevel="0" collapsed="false">
      <c r="A3790" s="17" t="n">
        <v>40314260</v>
      </c>
      <c r="B3790" s="17" t="s">
        <v>3801</v>
      </c>
      <c r="C3790" s="23" t="n">
        <v>0.25</v>
      </c>
      <c r="D3790" s="23" t="s">
        <v>133</v>
      </c>
      <c r="E3790" s="19" t="n">
        <v>10.701</v>
      </c>
      <c r="F3790" s="21"/>
      <c r="G3790" s="21"/>
      <c r="H3790" s="21"/>
      <c r="I3790" s="21"/>
      <c r="J3790" s="21"/>
      <c r="K3790" s="22" t="n">
        <f aca="false">INDEX('Porte Honorário'!B:D,MATCH(TabJud!D3790,'Porte Honorário'!A:A,0),2)</f>
        <v>13</v>
      </c>
      <c r="L3790" s="22" t="n">
        <f aca="false">ROUND(C3790*K3790,2)</f>
        <v>3.25</v>
      </c>
      <c r="M3790" s="22" t="n">
        <f aca="false">IF(E3790&gt;0,ROUND(E3790*'UCO e Filme'!$A$5,2),0)</f>
        <v>159.87</v>
      </c>
      <c r="N3790" s="22" t="n">
        <f aca="false">IF(I3790&gt;0,ROUND(I3790*'UCO e Filme'!$A$11,2),0)</f>
        <v>0</v>
      </c>
      <c r="O3790" s="22" t="n">
        <f aca="false">ROUND(L3790+M3790+N3790,2)</f>
        <v>163.12</v>
      </c>
      <c r="P3790" s="36"/>
      <c r="Q3790" s="36"/>
    </row>
    <row r="3791" customFormat="false" ht="11.25" hidden="false" customHeight="true" outlineLevel="0" collapsed="false">
      <c r="A3791" s="17" t="n">
        <v>40314278</v>
      </c>
      <c r="B3791" s="17" t="s">
        <v>3802</v>
      </c>
      <c r="C3791" s="23" t="n">
        <v>0.25</v>
      </c>
      <c r="D3791" s="23" t="s">
        <v>133</v>
      </c>
      <c r="E3791" s="19" t="n">
        <v>10.701</v>
      </c>
      <c r="F3791" s="21"/>
      <c r="G3791" s="21"/>
      <c r="H3791" s="21"/>
      <c r="I3791" s="21"/>
      <c r="J3791" s="21"/>
      <c r="K3791" s="22" t="n">
        <f aca="false">INDEX('Porte Honorário'!B:D,MATCH(TabJud!D3791,'Porte Honorário'!A:A,0),2)</f>
        <v>13</v>
      </c>
      <c r="L3791" s="22" t="n">
        <f aca="false">ROUND(C3791*K3791,2)</f>
        <v>3.25</v>
      </c>
      <c r="M3791" s="22" t="n">
        <f aca="false">IF(E3791&gt;0,ROUND(E3791*'UCO e Filme'!$A$5,2),0)</f>
        <v>159.87</v>
      </c>
      <c r="N3791" s="22" t="n">
        <f aca="false">IF(I3791&gt;0,ROUND(I3791*'UCO e Filme'!$A$11,2),0)</f>
        <v>0</v>
      </c>
      <c r="O3791" s="22" t="n">
        <f aca="false">ROUND(L3791+M3791+N3791,2)</f>
        <v>163.12</v>
      </c>
      <c r="P3791" s="36"/>
      <c r="Q3791" s="36"/>
    </row>
    <row r="3792" customFormat="false" ht="11.25" hidden="false" customHeight="true" outlineLevel="0" collapsed="false">
      <c r="A3792" s="17" t="n">
        <v>40314286</v>
      </c>
      <c r="B3792" s="17" t="s">
        <v>3803</v>
      </c>
      <c r="C3792" s="23" t="n">
        <v>0.25</v>
      </c>
      <c r="D3792" s="23" t="s">
        <v>133</v>
      </c>
      <c r="E3792" s="19" t="n">
        <v>10.701</v>
      </c>
      <c r="F3792" s="21"/>
      <c r="G3792" s="21"/>
      <c r="H3792" s="21"/>
      <c r="I3792" s="21"/>
      <c r="J3792" s="21"/>
      <c r="K3792" s="22" t="n">
        <f aca="false">INDEX('Porte Honorário'!B:D,MATCH(TabJud!D3792,'Porte Honorário'!A:A,0),2)</f>
        <v>13</v>
      </c>
      <c r="L3792" s="22" t="n">
        <f aca="false">ROUND(C3792*K3792,2)</f>
        <v>3.25</v>
      </c>
      <c r="M3792" s="22" t="n">
        <f aca="false">IF(E3792&gt;0,ROUND(E3792*'UCO e Filme'!$A$5,2),0)</f>
        <v>159.87</v>
      </c>
      <c r="N3792" s="22" t="n">
        <f aca="false">IF(I3792&gt;0,ROUND(I3792*'UCO e Filme'!$A$11,2),0)</f>
        <v>0</v>
      </c>
      <c r="O3792" s="22" t="n">
        <f aca="false">ROUND(L3792+M3792+N3792,2)</f>
        <v>163.12</v>
      </c>
      <c r="P3792" s="36"/>
      <c r="Q3792" s="36"/>
    </row>
    <row r="3793" customFormat="false" ht="11.25" hidden="false" customHeight="true" outlineLevel="0" collapsed="false">
      <c r="A3793" s="17" t="n">
        <v>40314294</v>
      </c>
      <c r="B3793" s="17" t="s">
        <v>3804</v>
      </c>
      <c r="C3793" s="23" t="n">
        <v>0.5</v>
      </c>
      <c r="D3793" s="23" t="s">
        <v>133</v>
      </c>
      <c r="E3793" s="19" t="n">
        <v>31.23</v>
      </c>
      <c r="F3793" s="21"/>
      <c r="G3793" s="21"/>
      <c r="H3793" s="21"/>
      <c r="I3793" s="21"/>
      <c r="J3793" s="21"/>
      <c r="K3793" s="22" t="n">
        <f aca="false">INDEX('Porte Honorário'!B:D,MATCH(TabJud!D3793,'Porte Honorário'!A:A,0),2)</f>
        <v>13</v>
      </c>
      <c r="L3793" s="22" t="n">
        <f aca="false">ROUND(C3793*K3793,2)</f>
        <v>6.5</v>
      </c>
      <c r="M3793" s="22" t="n">
        <f aca="false">IF(E3793&gt;0,ROUND(E3793*'UCO e Filme'!$A$5,2),0)</f>
        <v>466.58</v>
      </c>
      <c r="N3793" s="22" t="n">
        <f aca="false">IF(I3793&gt;0,ROUND(I3793*'UCO e Filme'!$A$11,2),0)</f>
        <v>0</v>
      </c>
      <c r="O3793" s="22" t="n">
        <f aca="false">ROUND(L3793+M3793+N3793,2)</f>
        <v>473.08</v>
      </c>
      <c r="P3793" s="36"/>
      <c r="Q3793" s="36"/>
    </row>
    <row r="3794" customFormat="false" ht="11.25" hidden="false" customHeight="true" outlineLevel="0" collapsed="false">
      <c r="A3794" s="17" t="n">
        <v>40314308</v>
      </c>
      <c r="B3794" s="17" t="s">
        <v>3805</v>
      </c>
      <c r="C3794" s="23" t="n">
        <v>0.25</v>
      </c>
      <c r="D3794" s="23" t="s">
        <v>133</v>
      </c>
      <c r="E3794" s="19" t="n">
        <v>29.97</v>
      </c>
      <c r="F3794" s="21"/>
      <c r="G3794" s="21"/>
      <c r="H3794" s="21"/>
      <c r="I3794" s="21"/>
      <c r="J3794" s="21"/>
      <c r="K3794" s="22" t="n">
        <f aca="false">INDEX('Porte Honorário'!B:D,MATCH(TabJud!D3794,'Porte Honorário'!A:A,0),2)</f>
        <v>13</v>
      </c>
      <c r="L3794" s="22" t="n">
        <f aca="false">ROUND(C3794*K3794,2)</f>
        <v>3.25</v>
      </c>
      <c r="M3794" s="22" t="n">
        <f aca="false">IF(E3794&gt;0,ROUND(E3794*'UCO e Filme'!$A$5,2),0)</f>
        <v>447.75</v>
      </c>
      <c r="N3794" s="22" t="n">
        <f aca="false">IF(I3794&gt;0,ROUND(I3794*'UCO e Filme'!$A$11,2),0)</f>
        <v>0</v>
      </c>
      <c r="O3794" s="22" t="n">
        <f aca="false">ROUND(L3794+M3794+N3794,2)</f>
        <v>451</v>
      </c>
      <c r="P3794" s="36"/>
      <c r="Q3794" s="36"/>
    </row>
    <row r="3795" customFormat="false" ht="11.25" hidden="false" customHeight="true" outlineLevel="0" collapsed="false">
      <c r="A3795" s="17" t="n">
        <v>40314359</v>
      </c>
      <c r="B3795" s="17" t="s">
        <v>3806</v>
      </c>
      <c r="C3795" s="23" t="n">
        <v>0.01</v>
      </c>
      <c r="D3795" s="23" t="s">
        <v>133</v>
      </c>
      <c r="E3795" s="19" t="n">
        <v>15.344</v>
      </c>
      <c r="F3795" s="21"/>
      <c r="G3795" s="21"/>
      <c r="H3795" s="21"/>
      <c r="I3795" s="21"/>
      <c r="J3795" s="21"/>
      <c r="K3795" s="22" t="n">
        <f aca="false">INDEX('Porte Honorário'!B:D,MATCH(TabJud!D3795,'Porte Honorário'!A:A,0),2)</f>
        <v>13</v>
      </c>
      <c r="L3795" s="22" t="n">
        <f aca="false">ROUND(C3795*K3795,2)</f>
        <v>0.13</v>
      </c>
      <c r="M3795" s="22" t="n">
        <f aca="false">IF(E3795&gt;0,ROUND(E3795*'UCO e Filme'!$A$5,2),0)</f>
        <v>229.24</v>
      </c>
      <c r="N3795" s="22" t="n">
        <f aca="false">IF(I3795&gt;0,ROUND(I3795*'UCO e Filme'!$A$11,2),0)</f>
        <v>0</v>
      </c>
      <c r="O3795" s="22" t="n">
        <f aca="false">ROUND(L3795+M3795+N3795,2)</f>
        <v>229.37</v>
      </c>
      <c r="P3795" s="36"/>
      <c r="Q3795" s="36"/>
    </row>
    <row r="3796" customFormat="false" ht="11.25" hidden="false" customHeight="true" outlineLevel="0" collapsed="false">
      <c r="A3796" s="17" t="n">
        <v>40314430</v>
      </c>
      <c r="B3796" s="17" t="s">
        <v>3807</v>
      </c>
      <c r="C3796" s="23" t="n">
        <v>0.5</v>
      </c>
      <c r="D3796" s="23" t="s">
        <v>133</v>
      </c>
      <c r="E3796" s="19" t="n">
        <v>16.453</v>
      </c>
      <c r="F3796" s="21"/>
      <c r="G3796" s="21"/>
      <c r="H3796" s="21"/>
      <c r="I3796" s="21"/>
      <c r="J3796" s="21"/>
      <c r="K3796" s="22" t="n">
        <f aca="false">INDEX('Porte Honorário'!B:D,MATCH(TabJud!D3796,'Porte Honorário'!A:A,0),2)</f>
        <v>13</v>
      </c>
      <c r="L3796" s="22" t="n">
        <f aca="false">ROUND(C3796*K3796,2)</f>
        <v>6.5</v>
      </c>
      <c r="M3796" s="22" t="n">
        <f aca="false">IF(E3796&gt;0,ROUND(E3796*'UCO e Filme'!$A$5,2),0)</f>
        <v>245.81</v>
      </c>
      <c r="N3796" s="22" t="n">
        <f aca="false">IF(I3796&gt;0,ROUND(I3796*'UCO e Filme'!$A$11,2),0)</f>
        <v>0</v>
      </c>
      <c r="O3796" s="22" t="n">
        <f aca="false">ROUND(L3796+M3796+N3796,2)</f>
        <v>252.31</v>
      </c>
      <c r="P3796" s="36"/>
      <c r="Q3796" s="36"/>
    </row>
    <row r="3797" customFormat="false" ht="11.25" hidden="false" customHeight="true" outlineLevel="0" collapsed="false">
      <c r="A3797" s="17" t="n">
        <v>40314456</v>
      </c>
      <c r="B3797" s="17" t="s">
        <v>3808</v>
      </c>
      <c r="C3797" s="23" t="n">
        <v>0.5</v>
      </c>
      <c r="D3797" s="23" t="s">
        <v>133</v>
      </c>
      <c r="E3797" s="19" t="n">
        <v>24.3409</v>
      </c>
      <c r="F3797" s="21"/>
      <c r="G3797" s="21"/>
      <c r="H3797" s="21"/>
      <c r="I3797" s="21"/>
      <c r="J3797" s="21"/>
      <c r="K3797" s="22" t="n">
        <f aca="false">INDEX('Porte Honorário'!B:D,MATCH(TabJud!D3797,'Porte Honorário'!A:A,0),2)</f>
        <v>13</v>
      </c>
      <c r="L3797" s="22" t="n">
        <f aca="false">ROUND(C3797*K3797,2)</f>
        <v>6.5</v>
      </c>
      <c r="M3797" s="22" t="n">
        <f aca="false">IF(E3797&gt;0,ROUND(E3797*'UCO e Filme'!$A$5,2),0)</f>
        <v>363.65</v>
      </c>
      <c r="N3797" s="22" t="n">
        <f aca="false">IF(I3797&gt;0,ROUND(I3797*'UCO e Filme'!$A$11,2),0)</f>
        <v>0</v>
      </c>
      <c r="O3797" s="22" t="n">
        <f aca="false">ROUND(L3797+M3797+N3797,2)</f>
        <v>370.15</v>
      </c>
      <c r="P3797" s="36"/>
      <c r="Q3797" s="36"/>
    </row>
    <row r="3798" customFormat="false" ht="12.8" hidden="false" customHeight="false" outlineLevel="0" collapsed="false">
      <c r="A3798" s="17" t="s">
        <v>3809</v>
      </c>
      <c r="B3798" s="17" t="s">
        <v>3810</v>
      </c>
      <c r="C3798" s="23"/>
      <c r="D3798" s="23"/>
      <c r="E3798" s="19"/>
      <c r="F3798" s="21"/>
      <c r="G3798" s="21"/>
      <c r="H3798" s="21"/>
      <c r="I3798" s="21"/>
      <c r="J3798" s="21"/>
      <c r="K3798" s="22"/>
      <c r="L3798" s="22"/>
      <c r="M3798" s="22"/>
      <c r="N3798" s="22"/>
      <c r="O3798" s="22" t="n">
        <v>270.4</v>
      </c>
      <c r="P3798" s="36"/>
      <c r="Q3798" s="36"/>
    </row>
    <row r="3799" customFormat="false" ht="12.8" hidden="false" customHeight="false" outlineLevel="0" collapsed="false">
      <c r="A3799" s="17" t="n">
        <v>40314618</v>
      </c>
      <c r="B3799" s="17" t="s">
        <v>3811</v>
      </c>
      <c r="C3799" s="23"/>
      <c r="D3799" s="23"/>
      <c r="E3799" s="19"/>
      <c r="F3799" s="21"/>
      <c r="G3799" s="21"/>
      <c r="H3799" s="21"/>
      <c r="I3799" s="21"/>
      <c r="J3799" s="21"/>
      <c r="K3799" s="22"/>
      <c r="L3799" s="22"/>
      <c r="M3799" s="22"/>
      <c r="N3799" s="22"/>
      <c r="O3799" s="22" t="n">
        <v>218.4</v>
      </c>
      <c r="P3799" s="36"/>
      <c r="Q3799" s="36"/>
    </row>
    <row r="3800" customFormat="false" ht="11.25" hidden="false" customHeight="true" outlineLevel="0" collapsed="false">
      <c r="A3800" s="17" t="n">
        <v>40316017</v>
      </c>
      <c r="B3800" s="17" t="s">
        <v>3812</v>
      </c>
      <c r="C3800" s="23" t="n">
        <v>1</v>
      </c>
      <c r="D3800" s="23" t="s">
        <v>133</v>
      </c>
      <c r="E3800" s="19" t="n">
        <v>3</v>
      </c>
      <c r="F3800" s="21"/>
      <c r="G3800" s="21"/>
      <c r="H3800" s="21"/>
      <c r="I3800" s="21"/>
      <c r="J3800" s="21"/>
      <c r="K3800" s="22" t="n">
        <f aca="false">INDEX('Porte Honorário'!B:D,MATCH(TabJud!D3800,'Porte Honorário'!A:A,0),2)</f>
        <v>13</v>
      </c>
      <c r="L3800" s="22" t="n">
        <f aca="false">ROUND(C3800*K3800,2)</f>
        <v>13</v>
      </c>
      <c r="M3800" s="22" t="n">
        <f aca="false">IF(E3800&gt;0,ROUND(E3800*'UCO e Filme'!$A$5,2),0)</f>
        <v>44.82</v>
      </c>
      <c r="N3800" s="22" t="n">
        <f aca="false">IF(I3800&gt;0,ROUND(I3800*'UCO e Filme'!$A$11,2),0)</f>
        <v>0</v>
      </c>
      <c r="O3800" s="22" t="n">
        <f aca="false">ROUND(L3800+M3800+N3800,2)</f>
        <v>57.82</v>
      </c>
      <c r="P3800" s="36"/>
      <c r="Q3800" s="36"/>
    </row>
    <row r="3801" customFormat="false" ht="11.25" hidden="false" customHeight="true" outlineLevel="0" collapsed="false">
      <c r="A3801" s="17" t="n">
        <v>40316025</v>
      </c>
      <c r="B3801" s="17" t="s">
        <v>3813</v>
      </c>
      <c r="C3801" s="37" t="n">
        <v>0.1</v>
      </c>
      <c r="D3801" s="23" t="s">
        <v>133</v>
      </c>
      <c r="E3801" s="19" t="n">
        <v>4</v>
      </c>
      <c r="F3801" s="21"/>
      <c r="G3801" s="21"/>
      <c r="H3801" s="21"/>
      <c r="I3801" s="21"/>
      <c r="J3801" s="21"/>
      <c r="K3801" s="22" t="n">
        <f aca="false">INDEX('Porte Honorário'!B:D,MATCH(TabJud!D3801,'Porte Honorário'!A:A,0),2)</f>
        <v>13</v>
      </c>
      <c r="L3801" s="22" t="n">
        <f aca="false">ROUND(C3801*K3801,2)</f>
        <v>1.3</v>
      </c>
      <c r="M3801" s="22" t="n">
        <f aca="false">IF(E3801&gt;0,ROUND(E3801*'UCO e Filme'!$A$5,2),0)</f>
        <v>59.76</v>
      </c>
      <c r="N3801" s="22" t="n">
        <f aca="false">IF(I3801&gt;0,ROUND(I3801*'UCO e Filme'!$A$11,2),0)</f>
        <v>0</v>
      </c>
      <c r="O3801" s="22" t="n">
        <f aca="false">ROUND(L3801+M3801+N3801,2)</f>
        <v>61.06</v>
      </c>
      <c r="P3801" s="36"/>
      <c r="Q3801" s="36"/>
    </row>
    <row r="3802" customFormat="false" ht="11.25" hidden="false" customHeight="true" outlineLevel="0" collapsed="false">
      <c r="A3802" s="17" t="n">
        <v>40316033</v>
      </c>
      <c r="B3802" s="17" t="s">
        <v>3814</v>
      </c>
      <c r="C3802" s="23" t="n">
        <v>0.1</v>
      </c>
      <c r="D3802" s="23" t="s">
        <v>133</v>
      </c>
      <c r="E3802" s="19" t="n">
        <v>2.33</v>
      </c>
      <c r="F3802" s="21"/>
      <c r="G3802" s="21"/>
      <c r="H3802" s="21"/>
      <c r="I3802" s="21"/>
      <c r="J3802" s="21"/>
      <c r="K3802" s="22" t="n">
        <f aca="false">INDEX('Porte Honorário'!B:D,MATCH(TabJud!D3802,'Porte Honorário'!A:A,0),2)</f>
        <v>13</v>
      </c>
      <c r="L3802" s="22" t="n">
        <f aca="false">ROUND(C3802*K3802,2)</f>
        <v>1.3</v>
      </c>
      <c r="M3802" s="22" t="n">
        <f aca="false">IF(E3802&gt;0,ROUND(E3802*'UCO e Filme'!$A$5,2),0)</f>
        <v>34.81</v>
      </c>
      <c r="N3802" s="22" t="n">
        <f aca="false">IF(I3802&gt;0,ROUND(I3802*'UCO e Filme'!$A$11,2),0)</f>
        <v>0</v>
      </c>
      <c r="O3802" s="22" t="n">
        <f aca="false">ROUND(L3802+M3802+N3802,2)</f>
        <v>36.11</v>
      </c>
      <c r="P3802" s="36"/>
      <c r="Q3802" s="36"/>
    </row>
    <row r="3803" customFormat="false" ht="11.25" hidden="false" customHeight="true" outlineLevel="0" collapsed="false">
      <c r="A3803" s="17" t="n">
        <v>40316041</v>
      </c>
      <c r="B3803" s="17" t="s">
        <v>3815</v>
      </c>
      <c r="C3803" s="23" t="n">
        <v>0.04</v>
      </c>
      <c r="D3803" s="23" t="s">
        <v>133</v>
      </c>
      <c r="E3803" s="19" t="n">
        <v>6</v>
      </c>
      <c r="F3803" s="21"/>
      <c r="G3803" s="21"/>
      <c r="H3803" s="21"/>
      <c r="I3803" s="21"/>
      <c r="J3803" s="21"/>
      <c r="K3803" s="22" t="n">
        <f aca="false">INDEX('Porte Honorário'!B:D,MATCH(TabJud!D3803,'Porte Honorário'!A:A,0),2)</f>
        <v>13</v>
      </c>
      <c r="L3803" s="22" t="n">
        <f aca="false">ROUND(C3803*K3803,2)</f>
        <v>0.52</v>
      </c>
      <c r="M3803" s="22" t="n">
        <f aca="false">IF(E3803&gt;0,ROUND(E3803*'UCO e Filme'!$A$5,2),0)</f>
        <v>89.64</v>
      </c>
      <c r="N3803" s="22" t="n">
        <f aca="false">IF(I3803&gt;0,ROUND(I3803*'UCO e Filme'!$A$11,2),0)</f>
        <v>0</v>
      </c>
      <c r="O3803" s="22" t="n">
        <f aca="false">ROUND(L3803+M3803+N3803,2)</f>
        <v>90.16</v>
      </c>
      <c r="P3803" s="36"/>
      <c r="Q3803" s="36"/>
    </row>
    <row r="3804" customFormat="false" ht="11.25" hidden="false" customHeight="true" outlineLevel="0" collapsed="false">
      <c r="A3804" s="17" t="n">
        <v>40316050</v>
      </c>
      <c r="B3804" s="17" t="s">
        <v>3816</v>
      </c>
      <c r="C3804" s="23" t="n">
        <v>0.04</v>
      </c>
      <c r="D3804" s="23" t="s">
        <v>133</v>
      </c>
      <c r="E3804" s="19" t="n">
        <v>3.9</v>
      </c>
      <c r="F3804" s="21"/>
      <c r="G3804" s="21"/>
      <c r="H3804" s="21"/>
      <c r="I3804" s="21"/>
      <c r="J3804" s="21"/>
      <c r="K3804" s="22" t="n">
        <f aca="false">INDEX('Porte Honorário'!B:D,MATCH(TabJud!D3804,'Porte Honorário'!A:A,0),2)</f>
        <v>13</v>
      </c>
      <c r="L3804" s="22" t="n">
        <f aca="false">ROUND(C3804*K3804,2)</f>
        <v>0.52</v>
      </c>
      <c r="M3804" s="22" t="n">
        <f aca="false">IF(E3804&gt;0,ROUND(E3804*'UCO e Filme'!$A$5,2),0)</f>
        <v>58.27</v>
      </c>
      <c r="N3804" s="22" t="n">
        <f aca="false">IF(I3804&gt;0,ROUND(I3804*'UCO e Filme'!$A$11,2),0)</f>
        <v>0</v>
      </c>
      <c r="O3804" s="22" t="n">
        <f aca="false">ROUND(L3804+M3804+N3804,2)</f>
        <v>58.79</v>
      </c>
      <c r="P3804" s="36"/>
      <c r="Q3804" s="36"/>
    </row>
    <row r="3805" customFormat="false" ht="11.25" hidden="false" customHeight="true" outlineLevel="0" collapsed="false">
      <c r="A3805" s="17" t="n">
        <v>40316068</v>
      </c>
      <c r="B3805" s="17" t="s">
        <v>3817</v>
      </c>
      <c r="C3805" s="23" t="n">
        <v>0.04</v>
      </c>
      <c r="D3805" s="23" t="s">
        <v>133</v>
      </c>
      <c r="E3805" s="19" t="n">
        <v>2.844</v>
      </c>
      <c r="F3805" s="21"/>
      <c r="G3805" s="21"/>
      <c r="H3805" s="21"/>
      <c r="I3805" s="21"/>
      <c r="J3805" s="21"/>
      <c r="K3805" s="22" t="n">
        <f aca="false">INDEX('Porte Honorário'!B:D,MATCH(TabJud!D3805,'Porte Honorário'!A:A,0),2)</f>
        <v>13</v>
      </c>
      <c r="L3805" s="22" t="n">
        <f aca="false">ROUND(C3805*K3805,2)</f>
        <v>0.52</v>
      </c>
      <c r="M3805" s="22" t="n">
        <f aca="false">IF(E3805&gt;0,ROUND(E3805*'UCO e Filme'!$A$5,2),0)</f>
        <v>42.49</v>
      </c>
      <c r="N3805" s="22" t="n">
        <f aca="false">IF(I3805&gt;0,ROUND(I3805*'UCO e Filme'!$A$11,2),0)</f>
        <v>0</v>
      </c>
      <c r="O3805" s="22" t="n">
        <f aca="false">ROUND(L3805+M3805+N3805,2)</f>
        <v>43.01</v>
      </c>
      <c r="P3805" s="36"/>
      <c r="Q3805" s="36"/>
    </row>
    <row r="3806" customFormat="false" ht="11.25" hidden="false" customHeight="true" outlineLevel="0" collapsed="false">
      <c r="A3806" s="17" t="n">
        <v>40316076</v>
      </c>
      <c r="B3806" s="17" t="s">
        <v>3818</v>
      </c>
      <c r="C3806" s="23" t="n">
        <v>0.04</v>
      </c>
      <c r="D3806" s="23" t="s">
        <v>133</v>
      </c>
      <c r="E3806" s="19" t="n">
        <v>4.792</v>
      </c>
      <c r="F3806" s="21"/>
      <c r="G3806" s="21"/>
      <c r="H3806" s="21"/>
      <c r="I3806" s="21"/>
      <c r="J3806" s="21"/>
      <c r="K3806" s="22" t="n">
        <f aca="false">INDEX('Porte Honorário'!B:D,MATCH(TabJud!D3806,'Porte Honorário'!A:A,0),2)</f>
        <v>13</v>
      </c>
      <c r="L3806" s="22" t="n">
        <f aca="false">ROUND(C3806*K3806,2)</f>
        <v>0.52</v>
      </c>
      <c r="M3806" s="22" t="n">
        <f aca="false">IF(E3806&gt;0,ROUND(E3806*'UCO e Filme'!$A$5,2),0)</f>
        <v>71.59</v>
      </c>
      <c r="N3806" s="22" t="n">
        <f aca="false">IF(I3806&gt;0,ROUND(I3806*'UCO e Filme'!$A$11,2),0)</f>
        <v>0</v>
      </c>
      <c r="O3806" s="22" t="n">
        <f aca="false">ROUND(L3806+M3806+N3806,2)</f>
        <v>72.11</v>
      </c>
      <c r="P3806" s="36"/>
      <c r="Q3806" s="36"/>
    </row>
    <row r="3807" customFormat="false" ht="11.25" hidden="false" customHeight="true" outlineLevel="0" collapsed="false">
      <c r="A3807" s="17" t="n">
        <v>40316084</v>
      </c>
      <c r="B3807" s="17" t="s">
        <v>3819</v>
      </c>
      <c r="C3807" s="23" t="n">
        <v>0.25</v>
      </c>
      <c r="D3807" s="23" t="s">
        <v>133</v>
      </c>
      <c r="E3807" s="19" t="n">
        <v>6.66</v>
      </c>
      <c r="F3807" s="21"/>
      <c r="G3807" s="21"/>
      <c r="H3807" s="21"/>
      <c r="I3807" s="21"/>
      <c r="J3807" s="21"/>
      <c r="K3807" s="22" t="n">
        <f aca="false">INDEX('Porte Honorário'!B:D,MATCH(TabJud!D3807,'Porte Honorário'!A:A,0),2)</f>
        <v>13</v>
      </c>
      <c r="L3807" s="22" t="n">
        <f aca="false">ROUND(C3807*K3807,2)</f>
        <v>3.25</v>
      </c>
      <c r="M3807" s="22" t="n">
        <f aca="false">IF(E3807&gt;0,ROUND(E3807*'UCO e Filme'!$A$5,2),0)</f>
        <v>99.5</v>
      </c>
      <c r="N3807" s="22" t="n">
        <f aca="false">IF(I3807&gt;0,ROUND(I3807*'UCO e Filme'!$A$11,2),0)</f>
        <v>0</v>
      </c>
      <c r="O3807" s="22" t="n">
        <f aca="false">ROUND(L3807+M3807+N3807,2)</f>
        <v>102.75</v>
      </c>
      <c r="P3807" s="36"/>
      <c r="Q3807" s="36"/>
    </row>
    <row r="3808" customFormat="false" ht="11.25" hidden="false" customHeight="true" outlineLevel="0" collapsed="false">
      <c r="A3808" s="17" t="n">
        <v>40316092</v>
      </c>
      <c r="B3808" s="17" t="s">
        <v>3820</v>
      </c>
      <c r="C3808" s="23" t="n">
        <v>0.04</v>
      </c>
      <c r="D3808" s="23" t="s">
        <v>133</v>
      </c>
      <c r="E3808" s="19" t="n">
        <v>2.484</v>
      </c>
      <c r="F3808" s="21"/>
      <c r="G3808" s="21"/>
      <c r="H3808" s="21"/>
      <c r="I3808" s="21"/>
      <c r="J3808" s="21"/>
      <c r="K3808" s="22" t="n">
        <f aca="false">INDEX('Porte Honorário'!B:D,MATCH(TabJud!D3808,'Porte Honorário'!A:A,0),2)</f>
        <v>13</v>
      </c>
      <c r="L3808" s="22" t="n">
        <f aca="false">ROUND(C3808*K3808,2)</f>
        <v>0.52</v>
      </c>
      <c r="M3808" s="22" t="n">
        <f aca="false">IF(E3808&gt;0,ROUND(E3808*'UCO e Filme'!$A$5,2),0)</f>
        <v>37.11</v>
      </c>
      <c r="N3808" s="22" t="n">
        <f aca="false">IF(I3808&gt;0,ROUND(I3808*'UCO e Filme'!$A$11,2),0)</f>
        <v>0</v>
      </c>
      <c r="O3808" s="22" t="n">
        <f aca="false">ROUND(L3808+M3808+N3808,2)</f>
        <v>37.63</v>
      </c>
      <c r="P3808" s="36"/>
      <c r="Q3808" s="36"/>
    </row>
    <row r="3809" customFormat="false" ht="11.25" hidden="false" customHeight="true" outlineLevel="0" collapsed="false">
      <c r="A3809" s="17" t="n">
        <v>40316106</v>
      </c>
      <c r="B3809" s="17" t="s">
        <v>3821</v>
      </c>
      <c r="C3809" s="23" t="n">
        <v>0.04</v>
      </c>
      <c r="D3809" s="23" t="s">
        <v>133</v>
      </c>
      <c r="E3809" s="19" t="n">
        <v>3.9</v>
      </c>
      <c r="F3809" s="21"/>
      <c r="G3809" s="21"/>
      <c r="H3809" s="21"/>
      <c r="I3809" s="21"/>
      <c r="J3809" s="21"/>
      <c r="K3809" s="22" t="n">
        <f aca="false">INDEX('Porte Honorário'!B:D,MATCH(TabJud!D3809,'Porte Honorário'!A:A,0),2)</f>
        <v>13</v>
      </c>
      <c r="L3809" s="22" t="n">
        <f aca="false">ROUND(C3809*K3809,2)</f>
        <v>0.52</v>
      </c>
      <c r="M3809" s="22" t="n">
        <f aca="false">IF(E3809&gt;0,ROUND(E3809*'UCO e Filme'!$A$5,2),0)</f>
        <v>58.27</v>
      </c>
      <c r="N3809" s="22" t="n">
        <f aca="false">IF(I3809&gt;0,ROUND(I3809*'UCO e Filme'!$A$11,2),0)</f>
        <v>0</v>
      </c>
      <c r="O3809" s="22" t="n">
        <f aca="false">ROUND(L3809+M3809+N3809,2)</f>
        <v>58.79</v>
      </c>
      <c r="P3809" s="36"/>
      <c r="Q3809" s="36"/>
    </row>
    <row r="3810" customFormat="false" ht="11.25" hidden="false" customHeight="true" outlineLevel="0" collapsed="false">
      <c r="A3810" s="17" t="n">
        <v>40316114</v>
      </c>
      <c r="B3810" s="17" t="s">
        <v>3822</v>
      </c>
      <c r="C3810" s="23" t="n">
        <v>0.04</v>
      </c>
      <c r="D3810" s="23" t="s">
        <v>133</v>
      </c>
      <c r="E3810" s="19" t="n">
        <v>2.6</v>
      </c>
      <c r="F3810" s="21"/>
      <c r="G3810" s="21"/>
      <c r="H3810" s="21"/>
      <c r="I3810" s="21"/>
      <c r="J3810" s="21"/>
      <c r="K3810" s="22" t="n">
        <f aca="false">INDEX('Porte Honorário'!B:D,MATCH(TabJud!D3810,'Porte Honorário'!A:A,0),2)</f>
        <v>13</v>
      </c>
      <c r="L3810" s="22" t="n">
        <f aca="false">ROUND(C3810*K3810,2)</f>
        <v>0.52</v>
      </c>
      <c r="M3810" s="22" t="n">
        <f aca="false">IF(E3810&gt;0,ROUND(E3810*'UCO e Filme'!$A$5,2),0)</f>
        <v>38.84</v>
      </c>
      <c r="N3810" s="22" t="n">
        <f aca="false">IF(I3810&gt;0,ROUND(I3810*'UCO e Filme'!$A$11,2),0)</f>
        <v>0</v>
      </c>
      <c r="O3810" s="22" t="n">
        <f aca="false">ROUND(L3810+M3810+N3810,2)</f>
        <v>39.36</v>
      </c>
      <c r="P3810" s="36"/>
      <c r="Q3810" s="36"/>
    </row>
    <row r="3811" customFormat="false" ht="11.25" hidden="false" customHeight="true" outlineLevel="0" collapsed="false">
      <c r="A3811" s="17" t="n">
        <v>40316122</v>
      </c>
      <c r="B3811" s="17" t="s">
        <v>3823</v>
      </c>
      <c r="C3811" s="37" t="n">
        <v>0.1</v>
      </c>
      <c r="D3811" s="23" t="s">
        <v>133</v>
      </c>
      <c r="E3811" s="19" t="n">
        <v>3.294</v>
      </c>
      <c r="F3811" s="21"/>
      <c r="G3811" s="21"/>
      <c r="H3811" s="21"/>
      <c r="I3811" s="21"/>
      <c r="J3811" s="21"/>
      <c r="K3811" s="22" t="n">
        <f aca="false">INDEX('Porte Honorário'!B:D,MATCH(TabJud!D3811,'Porte Honorário'!A:A,0),2)</f>
        <v>13</v>
      </c>
      <c r="L3811" s="22" t="n">
        <f aca="false">ROUND(C3811*K3811,2)</f>
        <v>1.3</v>
      </c>
      <c r="M3811" s="22" t="n">
        <f aca="false">IF(E3811&gt;0,ROUND(E3811*'UCO e Filme'!$A$5,2),0)</f>
        <v>49.21</v>
      </c>
      <c r="N3811" s="22" t="n">
        <f aca="false">IF(I3811&gt;0,ROUND(I3811*'UCO e Filme'!$A$11,2),0)</f>
        <v>0</v>
      </c>
      <c r="O3811" s="22" t="n">
        <f aca="false">ROUND(L3811+M3811+N3811,2)</f>
        <v>50.51</v>
      </c>
      <c r="P3811" s="36"/>
      <c r="Q3811" s="36"/>
    </row>
    <row r="3812" customFormat="false" ht="11.25" hidden="false" customHeight="true" outlineLevel="0" collapsed="false">
      <c r="A3812" s="17" t="n">
        <v>40316130</v>
      </c>
      <c r="B3812" s="17" t="s">
        <v>3824</v>
      </c>
      <c r="C3812" s="23" t="n">
        <v>1</v>
      </c>
      <c r="D3812" s="23" t="s">
        <v>133</v>
      </c>
      <c r="E3812" s="19" t="n">
        <v>3.16</v>
      </c>
      <c r="F3812" s="21"/>
      <c r="G3812" s="21"/>
      <c r="H3812" s="21"/>
      <c r="I3812" s="21"/>
      <c r="J3812" s="21"/>
      <c r="K3812" s="22" t="n">
        <f aca="false">INDEX('Porte Honorário'!B:D,MATCH(TabJud!D3812,'Porte Honorário'!A:A,0),2)</f>
        <v>13</v>
      </c>
      <c r="L3812" s="22" t="n">
        <f aca="false">ROUND(C3812*K3812,2)</f>
        <v>13</v>
      </c>
      <c r="M3812" s="22" t="n">
        <f aca="false">IF(E3812&gt;0,ROUND(E3812*'UCO e Filme'!$A$5,2),0)</f>
        <v>47.21</v>
      </c>
      <c r="N3812" s="22" t="n">
        <f aca="false">IF(I3812&gt;0,ROUND(I3812*'UCO e Filme'!$A$11,2),0)</f>
        <v>0</v>
      </c>
      <c r="O3812" s="22" t="n">
        <f aca="false">ROUND(L3812+M3812+N3812,2)</f>
        <v>60.21</v>
      </c>
      <c r="P3812" s="36"/>
      <c r="Q3812" s="36"/>
    </row>
    <row r="3813" customFormat="false" ht="11.25" hidden="false" customHeight="true" outlineLevel="0" collapsed="false">
      <c r="A3813" s="17" t="n">
        <v>40316149</v>
      </c>
      <c r="B3813" s="17" t="s">
        <v>3825</v>
      </c>
      <c r="C3813" s="23" t="n">
        <v>0.04</v>
      </c>
      <c r="D3813" s="23" t="s">
        <v>133</v>
      </c>
      <c r="E3813" s="19" t="n">
        <v>2.43</v>
      </c>
      <c r="F3813" s="21"/>
      <c r="G3813" s="21"/>
      <c r="H3813" s="21"/>
      <c r="I3813" s="21"/>
      <c r="J3813" s="21"/>
      <c r="K3813" s="22" t="n">
        <f aca="false">INDEX('Porte Honorário'!B:D,MATCH(TabJud!D3813,'Porte Honorário'!A:A,0),2)</f>
        <v>13</v>
      </c>
      <c r="L3813" s="22" t="n">
        <f aca="false">ROUND(C3813*K3813,2)</f>
        <v>0.52</v>
      </c>
      <c r="M3813" s="22" t="n">
        <f aca="false">IF(E3813&gt;0,ROUND(E3813*'UCO e Filme'!$A$5,2),0)</f>
        <v>36.3</v>
      </c>
      <c r="N3813" s="22" t="n">
        <f aca="false">IF(I3813&gt;0,ROUND(I3813*'UCO e Filme'!$A$11,2),0)</f>
        <v>0</v>
      </c>
      <c r="O3813" s="22" t="n">
        <f aca="false">ROUND(L3813+M3813+N3813,2)</f>
        <v>36.82</v>
      </c>
      <c r="P3813" s="36"/>
      <c r="Q3813" s="36"/>
    </row>
    <row r="3814" customFormat="false" ht="11.25" hidden="false" customHeight="true" outlineLevel="0" collapsed="false">
      <c r="A3814" s="17" t="n">
        <v>40316157</v>
      </c>
      <c r="B3814" s="17" t="s">
        <v>3826</v>
      </c>
      <c r="C3814" s="23" t="n">
        <v>0.04</v>
      </c>
      <c r="D3814" s="23" t="s">
        <v>133</v>
      </c>
      <c r="E3814" s="19" t="n">
        <v>3.13</v>
      </c>
      <c r="F3814" s="21"/>
      <c r="G3814" s="21"/>
      <c r="H3814" s="21"/>
      <c r="I3814" s="21"/>
      <c r="J3814" s="21"/>
      <c r="K3814" s="22" t="n">
        <f aca="false">INDEX('Porte Honorário'!B:D,MATCH(TabJud!D3814,'Porte Honorário'!A:A,0),2)</f>
        <v>13</v>
      </c>
      <c r="L3814" s="22" t="n">
        <f aca="false">ROUND(C3814*K3814,2)</f>
        <v>0.52</v>
      </c>
      <c r="M3814" s="22" t="n">
        <f aca="false">IF(E3814&gt;0,ROUND(E3814*'UCO e Filme'!$A$5,2),0)</f>
        <v>46.76</v>
      </c>
      <c r="N3814" s="22" t="n">
        <f aca="false">IF(I3814&gt;0,ROUND(I3814*'UCO e Filme'!$A$11,2),0)</f>
        <v>0</v>
      </c>
      <c r="O3814" s="22" t="n">
        <f aca="false">ROUND(L3814+M3814+N3814,2)</f>
        <v>47.28</v>
      </c>
      <c r="P3814" s="36"/>
      <c r="Q3814" s="36"/>
    </row>
    <row r="3815" customFormat="false" ht="11.25" hidden="false" customHeight="true" outlineLevel="0" collapsed="false">
      <c r="A3815" s="17" t="n">
        <v>40316165</v>
      </c>
      <c r="B3815" s="17" t="s">
        <v>3827</v>
      </c>
      <c r="C3815" s="23" t="n">
        <v>0.1</v>
      </c>
      <c r="D3815" s="23" t="s">
        <v>133</v>
      </c>
      <c r="E3815" s="19" t="n">
        <v>6.93</v>
      </c>
      <c r="F3815" s="21"/>
      <c r="G3815" s="21"/>
      <c r="H3815" s="21"/>
      <c r="I3815" s="21"/>
      <c r="J3815" s="21"/>
      <c r="K3815" s="22" t="n">
        <f aca="false">INDEX('Porte Honorário'!B:D,MATCH(TabJud!D3815,'Porte Honorário'!A:A,0),2)</f>
        <v>13</v>
      </c>
      <c r="L3815" s="22" t="n">
        <f aca="false">ROUND(C3815*K3815,2)</f>
        <v>1.3</v>
      </c>
      <c r="M3815" s="22" t="n">
        <f aca="false">IF(E3815&gt;0,ROUND(E3815*'UCO e Filme'!$A$5,2),0)</f>
        <v>103.53</v>
      </c>
      <c r="N3815" s="22" t="n">
        <f aca="false">IF(I3815&gt;0,ROUND(I3815*'UCO e Filme'!$A$11,2),0)</f>
        <v>0</v>
      </c>
      <c r="O3815" s="22" t="n">
        <f aca="false">ROUND(L3815+M3815+N3815,2)</f>
        <v>104.83</v>
      </c>
      <c r="P3815" s="36"/>
      <c r="Q3815" s="36"/>
    </row>
    <row r="3816" customFormat="false" ht="11.25" hidden="false" customHeight="true" outlineLevel="0" collapsed="false">
      <c r="A3816" s="17" t="n">
        <v>40316173</v>
      </c>
      <c r="B3816" s="17" t="s">
        <v>3828</v>
      </c>
      <c r="C3816" s="23" t="n">
        <v>0.1</v>
      </c>
      <c r="D3816" s="23" t="s">
        <v>133</v>
      </c>
      <c r="E3816" s="19" t="n">
        <v>1.96</v>
      </c>
      <c r="F3816" s="21"/>
      <c r="G3816" s="21"/>
      <c r="H3816" s="21"/>
      <c r="I3816" s="21"/>
      <c r="J3816" s="21"/>
      <c r="K3816" s="22" t="n">
        <f aca="false">INDEX('Porte Honorário'!B:D,MATCH(TabJud!D3816,'Porte Honorário'!A:A,0),2)</f>
        <v>13</v>
      </c>
      <c r="L3816" s="22" t="n">
        <f aca="false">ROUND(C3816*K3816,2)</f>
        <v>1.3</v>
      </c>
      <c r="M3816" s="22" t="n">
        <f aca="false">IF(E3816&gt;0,ROUND(E3816*'UCO e Filme'!$A$5,2),0)</f>
        <v>29.28</v>
      </c>
      <c r="N3816" s="22" t="n">
        <f aca="false">IF(I3816&gt;0,ROUND(I3816*'UCO e Filme'!$A$11,2),0)</f>
        <v>0</v>
      </c>
      <c r="O3816" s="22" t="n">
        <f aca="false">ROUND(L3816+M3816+N3816,2)</f>
        <v>30.58</v>
      </c>
      <c r="P3816" s="36"/>
      <c r="Q3816" s="36"/>
    </row>
    <row r="3817" customFormat="false" ht="11.25" hidden="false" customHeight="true" outlineLevel="0" collapsed="false">
      <c r="A3817" s="17" t="n">
        <v>40316181</v>
      </c>
      <c r="B3817" s="17" t="s">
        <v>3829</v>
      </c>
      <c r="C3817" s="23" t="n">
        <v>0.1</v>
      </c>
      <c r="D3817" s="23" t="s">
        <v>133</v>
      </c>
      <c r="E3817" s="19" t="n">
        <v>4</v>
      </c>
      <c r="F3817" s="21"/>
      <c r="G3817" s="21"/>
      <c r="H3817" s="21"/>
      <c r="I3817" s="21"/>
      <c r="J3817" s="21"/>
      <c r="K3817" s="22" t="n">
        <f aca="false">INDEX('Porte Honorário'!B:D,MATCH(TabJud!D3817,'Porte Honorário'!A:A,0),2)</f>
        <v>13</v>
      </c>
      <c r="L3817" s="22" t="n">
        <f aca="false">ROUND(C3817*K3817,2)</f>
        <v>1.3</v>
      </c>
      <c r="M3817" s="22" t="n">
        <f aca="false">IF(E3817&gt;0,ROUND(E3817*'UCO e Filme'!$A$5,2),0)</f>
        <v>59.76</v>
      </c>
      <c r="N3817" s="22" t="n">
        <f aca="false">IF(I3817&gt;0,ROUND(I3817*'UCO e Filme'!$A$11,2),0)</f>
        <v>0</v>
      </c>
      <c r="O3817" s="22" t="n">
        <f aca="false">ROUND(L3817+M3817+N3817,2)</f>
        <v>61.06</v>
      </c>
      <c r="P3817" s="36"/>
      <c r="Q3817" s="36"/>
    </row>
    <row r="3818" customFormat="false" ht="11.25" hidden="false" customHeight="true" outlineLevel="0" collapsed="false">
      <c r="A3818" s="17" t="n">
        <v>40316190</v>
      </c>
      <c r="B3818" s="17" t="s">
        <v>3830</v>
      </c>
      <c r="C3818" s="23" t="n">
        <v>0.01</v>
      </c>
      <c r="D3818" s="23" t="s">
        <v>133</v>
      </c>
      <c r="E3818" s="19" t="n">
        <v>3.03</v>
      </c>
      <c r="F3818" s="21"/>
      <c r="G3818" s="21"/>
      <c r="H3818" s="21"/>
      <c r="I3818" s="21"/>
      <c r="J3818" s="21"/>
      <c r="K3818" s="22" t="n">
        <f aca="false">INDEX('Porte Honorário'!B:D,MATCH(TabJud!D3818,'Porte Honorário'!A:A,0),2)</f>
        <v>13</v>
      </c>
      <c r="L3818" s="22" t="n">
        <f aca="false">ROUND(C3818*K3818,2)</f>
        <v>0.13</v>
      </c>
      <c r="M3818" s="22" t="n">
        <f aca="false">IF(E3818&gt;0,ROUND(E3818*'UCO e Filme'!$A$5,2),0)</f>
        <v>45.27</v>
      </c>
      <c r="N3818" s="22" t="n">
        <f aca="false">IF(I3818&gt;0,ROUND(I3818*'UCO e Filme'!$A$11,2),0)</f>
        <v>0</v>
      </c>
      <c r="O3818" s="22" t="n">
        <f aca="false">ROUND(L3818+M3818+N3818,2)</f>
        <v>45.4</v>
      </c>
      <c r="P3818" s="36"/>
      <c r="Q3818" s="36"/>
    </row>
    <row r="3819" customFormat="false" ht="11.25" hidden="false" customHeight="true" outlineLevel="0" collapsed="false">
      <c r="A3819" s="17" t="n">
        <v>40316203</v>
      </c>
      <c r="B3819" s="17" t="s">
        <v>3831</v>
      </c>
      <c r="C3819" s="23" t="n">
        <v>0.01</v>
      </c>
      <c r="D3819" s="23" t="s">
        <v>133</v>
      </c>
      <c r="E3819" s="19" t="n">
        <v>2.33</v>
      </c>
      <c r="F3819" s="21"/>
      <c r="G3819" s="21"/>
      <c r="H3819" s="21"/>
      <c r="I3819" s="21"/>
      <c r="J3819" s="21"/>
      <c r="K3819" s="22" t="n">
        <f aca="false">INDEX('Porte Honorário'!B:D,MATCH(TabJud!D3819,'Porte Honorário'!A:A,0),2)</f>
        <v>13</v>
      </c>
      <c r="L3819" s="22" t="n">
        <f aca="false">ROUND(C3819*K3819,2)</f>
        <v>0.13</v>
      </c>
      <c r="M3819" s="22" t="n">
        <f aca="false">IF(E3819&gt;0,ROUND(E3819*'UCO e Filme'!$A$5,2),0)</f>
        <v>34.81</v>
      </c>
      <c r="N3819" s="22" t="n">
        <f aca="false">IF(I3819&gt;0,ROUND(I3819*'UCO e Filme'!$A$11,2),0)</f>
        <v>0</v>
      </c>
      <c r="O3819" s="22" t="n">
        <f aca="false">ROUND(L3819+M3819+N3819,2)</f>
        <v>34.94</v>
      </c>
      <c r="P3819" s="36"/>
      <c r="Q3819" s="36"/>
    </row>
    <row r="3820" customFormat="false" ht="11.25" hidden="false" customHeight="true" outlineLevel="0" collapsed="false">
      <c r="A3820" s="17" t="n">
        <v>40316211</v>
      </c>
      <c r="B3820" s="17" t="s">
        <v>3832</v>
      </c>
      <c r="C3820" s="23" t="n">
        <v>0.04</v>
      </c>
      <c r="D3820" s="23" t="s">
        <v>133</v>
      </c>
      <c r="E3820" s="19" t="n">
        <v>3.9</v>
      </c>
      <c r="F3820" s="21"/>
      <c r="G3820" s="21"/>
      <c r="H3820" s="21"/>
      <c r="I3820" s="21"/>
      <c r="J3820" s="21"/>
      <c r="K3820" s="22" t="n">
        <f aca="false">INDEX('Porte Honorário'!B:D,MATCH(TabJud!D3820,'Porte Honorário'!A:A,0),2)</f>
        <v>13</v>
      </c>
      <c r="L3820" s="22" t="n">
        <f aca="false">ROUND(C3820*K3820,2)</f>
        <v>0.52</v>
      </c>
      <c r="M3820" s="22" t="n">
        <f aca="false">IF(E3820&gt;0,ROUND(E3820*'UCO e Filme'!$A$5,2),0)</f>
        <v>58.27</v>
      </c>
      <c r="N3820" s="22" t="n">
        <f aca="false">IF(I3820&gt;0,ROUND(I3820*'UCO e Filme'!$A$11,2),0)</f>
        <v>0</v>
      </c>
      <c r="O3820" s="22" t="n">
        <f aca="false">ROUND(L3820+M3820+N3820,2)</f>
        <v>58.79</v>
      </c>
      <c r="P3820" s="36"/>
      <c r="Q3820" s="36"/>
    </row>
    <row r="3821" customFormat="false" ht="11.25" hidden="false" customHeight="true" outlineLevel="0" collapsed="false">
      <c r="A3821" s="17" t="n">
        <v>40316220</v>
      </c>
      <c r="B3821" s="17" t="s">
        <v>3833</v>
      </c>
      <c r="C3821" s="23" t="n">
        <v>0.04</v>
      </c>
      <c r="D3821" s="23" t="s">
        <v>133</v>
      </c>
      <c r="E3821" s="19" t="n">
        <v>3.3096</v>
      </c>
      <c r="F3821" s="21"/>
      <c r="G3821" s="21"/>
      <c r="H3821" s="21"/>
      <c r="I3821" s="21"/>
      <c r="J3821" s="21"/>
      <c r="K3821" s="22" t="n">
        <f aca="false">INDEX('Porte Honorário'!B:D,MATCH(TabJud!D3821,'Porte Honorário'!A:A,0),2)</f>
        <v>13</v>
      </c>
      <c r="L3821" s="22" t="n">
        <f aca="false">ROUND(C3821*K3821,2)</f>
        <v>0.52</v>
      </c>
      <c r="M3821" s="22" t="n">
        <f aca="false">IF(E3821&gt;0,ROUND(E3821*'UCO e Filme'!$A$5,2),0)</f>
        <v>49.45</v>
      </c>
      <c r="N3821" s="22" t="n">
        <f aca="false">IF(I3821&gt;0,ROUND(I3821*'UCO e Filme'!$A$11,2),0)</f>
        <v>0</v>
      </c>
      <c r="O3821" s="22" t="n">
        <f aca="false">ROUND(L3821+M3821+N3821,2)</f>
        <v>49.97</v>
      </c>
      <c r="P3821" s="36"/>
      <c r="Q3821" s="36"/>
    </row>
    <row r="3822" customFormat="false" ht="11.25" hidden="false" customHeight="true" outlineLevel="0" collapsed="false">
      <c r="A3822" s="17" t="n">
        <v>40316238</v>
      </c>
      <c r="B3822" s="17" t="s">
        <v>3834</v>
      </c>
      <c r="C3822" s="23" t="n">
        <v>0.1</v>
      </c>
      <c r="D3822" s="23" t="s">
        <v>133</v>
      </c>
      <c r="E3822" s="19" t="n">
        <v>3.267</v>
      </c>
      <c r="F3822" s="21"/>
      <c r="G3822" s="21"/>
      <c r="H3822" s="21"/>
      <c r="I3822" s="21"/>
      <c r="J3822" s="21"/>
      <c r="K3822" s="22" t="n">
        <f aca="false">INDEX('Porte Honorário'!B:D,MATCH(TabJud!D3822,'Porte Honorário'!A:A,0),2)</f>
        <v>13</v>
      </c>
      <c r="L3822" s="22" t="n">
        <f aca="false">ROUND(C3822*K3822,2)</f>
        <v>1.3</v>
      </c>
      <c r="M3822" s="22" t="n">
        <f aca="false">IF(E3822&gt;0,ROUND(E3822*'UCO e Filme'!$A$5,2),0)</f>
        <v>48.81</v>
      </c>
      <c r="N3822" s="22" t="n">
        <f aca="false">IF(I3822&gt;0,ROUND(I3822*'UCO e Filme'!$A$11,2),0)</f>
        <v>0</v>
      </c>
      <c r="O3822" s="22" t="n">
        <f aca="false">ROUND(L3822+M3822+N3822,2)</f>
        <v>50.11</v>
      </c>
      <c r="P3822" s="36"/>
      <c r="Q3822" s="36"/>
    </row>
    <row r="3823" customFormat="false" ht="11.25" hidden="false" customHeight="true" outlineLevel="0" collapsed="false">
      <c r="A3823" s="17" t="n">
        <v>40316246</v>
      </c>
      <c r="B3823" s="17" t="s">
        <v>3835</v>
      </c>
      <c r="C3823" s="23" t="n">
        <v>0.01</v>
      </c>
      <c r="D3823" s="23" t="s">
        <v>133</v>
      </c>
      <c r="E3823" s="19" t="n">
        <v>3.03</v>
      </c>
      <c r="F3823" s="21"/>
      <c r="G3823" s="21"/>
      <c r="H3823" s="21"/>
      <c r="I3823" s="21"/>
      <c r="J3823" s="21"/>
      <c r="K3823" s="22" t="n">
        <f aca="false">INDEX('Porte Honorário'!B:D,MATCH(TabJud!D3823,'Porte Honorário'!A:A,0),2)</f>
        <v>13</v>
      </c>
      <c r="L3823" s="22" t="n">
        <f aca="false">ROUND(C3823*K3823,2)</f>
        <v>0.13</v>
      </c>
      <c r="M3823" s="22" t="n">
        <f aca="false">IF(E3823&gt;0,ROUND(E3823*'UCO e Filme'!$A$5,2),0)</f>
        <v>45.27</v>
      </c>
      <c r="N3823" s="22" t="n">
        <f aca="false">IF(I3823&gt;0,ROUND(I3823*'UCO e Filme'!$A$11,2),0)</f>
        <v>0</v>
      </c>
      <c r="O3823" s="22" t="n">
        <f aca="false">ROUND(L3823+M3823+N3823,2)</f>
        <v>45.4</v>
      </c>
      <c r="P3823" s="36"/>
      <c r="Q3823" s="36"/>
    </row>
    <row r="3824" customFormat="false" ht="11.25" hidden="false" customHeight="true" outlineLevel="0" collapsed="false">
      <c r="A3824" s="17" t="n">
        <v>40316254</v>
      </c>
      <c r="B3824" s="17" t="s">
        <v>3836</v>
      </c>
      <c r="C3824" s="23" t="n">
        <v>0.04</v>
      </c>
      <c r="D3824" s="23" t="s">
        <v>133</v>
      </c>
      <c r="E3824" s="19" t="n">
        <v>3.1906</v>
      </c>
      <c r="F3824" s="21"/>
      <c r="G3824" s="21"/>
      <c r="H3824" s="21"/>
      <c r="I3824" s="21"/>
      <c r="J3824" s="21"/>
      <c r="K3824" s="22" t="n">
        <f aca="false">INDEX('Porte Honorário'!B:D,MATCH(TabJud!D3824,'Porte Honorário'!A:A,0),2)</f>
        <v>13</v>
      </c>
      <c r="L3824" s="22" t="n">
        <f aca="false">ROUND(C3824*K3824,2)</f>
        <v>0.52</v>
      </c>
      <c r="M3824" s="22" t="n">
        <f aca="false">IF(E3824&gt;0,ROUND(E3824*'UCO e Filme'!$A$5,2),0)</f>
        <v>47.67</v>
      </c>
      <c r="N3824" s="22" t="n">
        <f aca="false">IF(I3824&gt;0,ROUND(I3824*'UCO e Filme'!$A$11,2),0)</f>
        <v>0</v>
      </c>
      <c r="O3824" s="22" t="n">
        <f aca="false">ROUND(L3824+M3824+N3824,2)</f>
        <v>48.19</v>
      </c>
      <c r="P3824" s="36"/>
      <c r="Q3824" s="36"/>
    </row>
    <row r="3825" customFormat="false" ht="11.25" hidden="false" customHeight="true" outlineLevel="0" collapsed="false">
      <c r="A3825" s="17" t="n">
        <v>40316262</v>
      </c>
      <c r="B3825" s="17" t="s">
        <v>3837</v>
      </c>
      <c r="C3825" s="23" t="n">
        <v>0.04</v>
      </c>
      <c r="D3825" s="23" t="s">
        <v>133</v>
      </c>
      <c r="E3825" s="19" t="n">
        <v>3.9</v>
      </c>
      <c r="F3825" s="21"/>
      <c r="G3825" s="21"/>
      <c r="H3825" s="21"/>
      <c r="I3825" s="21"/>
      <c r="J3825" s="21"/>
      <c r="K3825" s="22" t="n">
        <f aca="false">INDEX('Porte Honorário'!B:D,MATCH(TabJud!D3825,'Porte Honorário'!A:A,0),2)</f>
        <v>13</v>
      </c>
      <c r="L3825" s="22" t="n">
        <f aca="false">ROUND(C3825*K3825,2)</f>
        <v>0.52</v>
      </c>
      <c r="M3825" s="22" t="n">
        <f aca="false">IF(E3825&gt;0,ROUND(E3825*'UCO e Filme'!$A$5,2),0)</f>
        <v>58.27</v>
      </c>
      <c r="N3825" s="22" t="n">
        <f aca="false">IF(I3825&gt;0,ROUND(I3825*'UCO e Filme'!$A$11,2),0)</f>
        <v>0</v>
      </c>
      <c r="O3825" s="22" t="n">
        <f aca="false">ROUND(L3825+M3825+N3825,2)</f>
        <v>58.79</v>
      </c>
      <c r="P3825" s="36"/>
      <c r="Q3825" s="36"/>
    </row>
    <row r="3826" customFormat="false" ht="11.25" hidden="false" customHeight="true" outlineLevel="0" collapsed="false">
      <c r="A3826" s="17" t="n">
        <v>40316270</v>
      </c>
      <c r="B3826" s="17" t="s">
        <v>3838</v>
      </c>
      <c r="C3826" s="23" t="n">
        <v>0.01</v>
      </c>
      <c r="D3826" s="23" t="s">
        <v>133</v>
      </c>
      <c r="E3826" s="19" t="n">
        <v>2.097</v>
      </c>
      <c r="F3826" s="21"/>
      <c r="G3826" s="21"/>
      <c r="H3826" s="21"/>
      <c r="I3826" s="21"/>
      <c r="J3826" s="21"/>
      <c r="K3826" s="22" t="n">
        <f aca="false">INDEX('Porte Honorário'!B:D,MATCH(TabJud!D3826,'Porte Honorário'!A:A,0),2)</f>
        <v>13</v>
      </c>
      <c r="L3826" s="22" t="n">
        <f aca="false">ROUND(C3826*K3826,2)</f>
        <v>0.13</v>
      </c>
      <c r="M3826" s="22" t="n">
        <f aca="false">IF(E3826&gt;0,ROUND(E3826*'UCO e Filme'!$A$5,2),0)</f>
        <v>31.33</v>
      </c>
      <c r="N3826" s="22" t="n">
        <f aca="false">IF(I3826&gt;0,ROUND(I3826*'UCO e Filme'!$A$11,2),0)</f>
        <v>0</v>
      </c>
      <c r="O3826" s="22" t="n">
        <f aca="false">ROUND(L3826+M3826+N3826,2)</f>
        <v>31.46</v>
      </c>
      <c r="P3826" s="36"/>
      <c r="Q3826" s="36"/>
    </row>
    <row r="3827" customFormat="false" ht="11.25" hidden="false" customHeight="true" outlineLevel="0" collapsed="false">
      <c r="A3827" s="17" t="n">
        <v>40316289</v>
      </c>
      <c r="B3827" s="17" t="s">
        <v>3839</v>
      </c>
      <c r="C3827" s="23" t="n">
        <v>0.1</v>
      </c>
      <c r="D3827" s="23" t="s">
        <v>133</v>
      </c>
      <c r="E3827" s="19" t="n">
        <v>2.17</v>
      </c>
      <c r="F3827" s="21"/>
      <c r="G3827" s="21"/>
      <c r="H3827" s="21"/>
      <c r="I3827" s="21"/>
      <c r="J3827" s="21"/>
      <c r="K3827" s="22" t="n">
        <f aca="false">INDEX('Porte Honorário'!B:D,MATCH(TabJud!D3827,'Porte Honorário'!A:A,0),2)</f>
        <v>13</v>
      </c>
      <c r="L3827" s="22" t="n">
        <f aca="false">ROUND(C3827*K3827,2)</f>
        <v>1.3</v>
      </c>
      <c r="M3827" s="22" t="n">
        <f aca="false">IF(E3827&gt;0,ROUND(E3827*'UCO e Filme'!$A$5,2),0)</f>
        <v>32.42</v>
      </c>
      <c r="N3827" s="22" t="n">
        <f aca="false">IF(I3827&gt;0,ROUND(I3827*'UCO e Filme'!$A$11,2),0)</f>
        <v>0</v>
      </c>
      <c r="O3827" s="22" t="n">
        <f aca="false">ROUND(L3827+M3827+N3827,2)</f>
        <v>33.72</v>
      </c>
      <c r="P3827" s="36"/>
      <c r="Q3827" s="36"/>
    </row>
    <row r="3828" customFormat="false" ht="11.25" hidden="false" customHeight="true" outlineLevel="0" collapsed="false">
      <c r="A3828" s="17" t="n">
        <v>40316297</v>
      </c>
      <c r="B3828" s="17" t="s">
        <v>3840</v>
      </c>
      <c r="C3828" s="23" t="n">
        <v>0.1</v>
      </c>
      <c r="D3828" s="23" t="s">
        <v>133</v>
      </c>
      <c r="E3828" s="19" t="n">
        <v>3.9</v>
      </c>
      <c r="F3828" s="21"/>
      <c r="G3828" s="21"/>
      <c r="H3828" s="21"/>
      <c r="I3828" s="21"/>
      <c r="J3828" s="21"/>
      <c r="K3828" s="22" t="n">
        <f aca="false">INDEX('Porte Honorário'!B:D,MATCH(TabJud!D3828,'Porte Honorário'!A:A,0),2)</f>
        <v>13</v>
      </c>
      <c r="L3828" s="22" t="n">
        <f aca="false">ROUND(C3828*K3828,2)</f>
        <v>1.3</v>
      </c>
      <c r="M3828" s="22" t="n">
        <f aca="false">IF(E3828&gt;0,ROUND(E3828*'UCO e Filme'!$A$5,2),0)</f>
        <v>58.27</v>
      </c>
      <c r="N3828" s="22" t="n">
        <f aca="false">IF(I3828&gt;0,ROUND(I3828*'UCO e Filme'!$A$11,2),0)</f>
        <v>0</v>
      </c>
      <c r="O3828" s="22" t="n">
        <f aca="false">ROUND(L3828+M3828+N3828,2)</f>
        <v>59.57</v>
      </c>
      <c r="P3828" s="36"/>
      <c r="Q3828" s="36"/>
    </row>
    <row r="3829" customFormat="false" ht="11.25" hidden="false" customHeight="true" outlineLevel="0" collapsed="false">
      <c r="A3829" s="17" t="n">
        <v>40316300</v>
      </c>
      <c r="B3829" s="17" t="s">
        <v>3841</v>
      </c>
      <c r="C3829" s="23" t="n">
        <v>0.1</v>
      </c>
      <c r="D3829" s="23" t="s">
        <v>133</v>
      </c>
      <c r="E3829" s="19" t="n">
        <v>5.33</v>
      </c>
      <c r="F3829" s="21"/>
      <c r="G3829" s="21"/>
      <c r="H3829" s="21"/>
      <c r="I3829" s="21"/>
      <c r="J3829" s="21"/>
      <c r="K3829" s="22" t="n">
        <f aca="false">INDEX('Porte Honorário'!B:D,MATCH(TabJud!D3829,'Porte Honorário'!A:A,0),2)</f>
        <v>13</v>
      </c>
      <c r="L3829" s="22" t="n">
        <f aca="false">ROUND(C3829*K3829,2)</f>
        <v>1.3</v>
      </c>
      <c r="M3829" s="22" t="n">
        <f aca="false">IF(E3829&gt;0,ROUND(E3829*'UCO e Filme'!$A$5,2),0)</f>
        <v>79.63</v>
      </c>
      <c r="N3829" s="22" t="n">
        <f aca="false">IF(I3829&gt;0,ROUND(I3829*'UCO e Filme'!$A$11,2),0)</f>
        <v>0</v>
      </c>
      <c r="O3829" s="22" t="n">
        <f aca="false">ROUND(L3829+M3829+N3829,2)</f>
        <v>80.93</v>
      </c>
      <c r="P3829" s="36"/>
      <c r="Q3829" s="36"/>
    </row>
    <row r="3830" customFormat="false" ht="11.25" hidden="false" customHeight="true" outlineLevel="0" collapsed="false">
      <c r="A3830" s="17" t="n">
        <v>40316319</v>
      </c>
      <c r="B3830" s="17" t="s">
        <v>3842</v>
      </c>
      <c r="C3830" s="23" t="n">
        <v>0.1</v>
      </c>
      <c r="D3830" s="23" t="s">
        <v>133</v>
      </c>
      <c r="E3830" s="19" t="n">
        <v>4</v>
      </c>
      <c r="F3830" s="21"/>
      <c r="G3830" s="21"/>
      <c r="H3830" s="21"/>
      <c r="I3830" s="21"/>
      <c r="J3830" s="21"/>
      <c r="K3830" s="22" t="n">
        <f aca="false">INDEX('Porte Honorário'!B:D,MATCH(TabJud!D3830,'Porte Honorário'!A:A,0),2)</f>
        <v>13</v>
      </c>
      <c r="L3830" s="22" t="n">
        <f aca="false">ROUND(C3830*K3830,2)</f>
        <v>1.3</v>
      </c>
      <c r="M3830" s="22" t="n">
        <f aca="false">IF(E3830&gt;0,ROUND(E3830*'UCO e Filme'!$A$5,2),0)</f>
        <v>59.76</v>
      </c>
      <c r="N3830" s="22" t="n">
        <f aca="false">IF(I3830&gt;0,ROUND(I3830*'UCO e Filme'!$A$11,2),0)</f>
        <v>0</v>
      </c>
      <c r="O3830" s="22" t="n">
        <f aca="false">ROUND(L3830+M3830+N3830,2)</f>
        <v>61.06</v>
      </c>
      <c r="P3830" s="36"/>
      <c r="Q3830" s="36"/>
    </row>
    <row r="3831" customFormat="false" ht="11.25" hidden="false" customHeight="true" outlineLevel="0" collapsed="false">
      <c r="A3831" s="17" t="n">
        <v>40316327</v>
      </c>
      <c r="B3831" s="17" t="s">
        <v>3843</v>
      </c>
      <c r="C3831" s="23" t="n">
        <v>0.01</v>
      </c>
      <c r="D3831" s="23" t="s">
        <v>133</v>
      </c>
      <c r="E3831" s="19" t="n">
        <v>1.67</v>
      </c>
      <c r="F3831" s="21"/>
      <c r="G3831" s="21"/>
      <c r="H3831" s="21"/>
      <c r="I3831" s="21"/>
      <c r="J3831" s="21"/>
      <c r="K3831" s="22" t="n">
        <f aca="false">INDEX('Porte Honorário'!B:D,MATCH(TabJud!D3831,'Porte Honorário'!A:A,0),2)</f>
        <v>13</v>
      </c>
      <c r="L3831" s="22" t="n">
        <f aca="false">ROUND(C3831*K3831,2)</f>
        <v>0.13</v>
      </c>
      <c r="M3831" s="22" t="n">
        <f aca="false">IF(E3831&gt;0,ROUND(E3831*'UCO e Filme'!$A$5,2),0)</f>
        <v>24.95</v>
      </c>
      <c r="N3831" s="22" t="n">
        <f aca="false">IF(I3831&gt;0,ROUND(I3831*'UCO e Filme'!$A$11,2),0)</f>
        <v>0</v>
      </c>
      <c r="O3831" s="22" t="n">
        <f aca="false">ROUND(L3831+M3831+N3831,2)</f>
        <v>25.08</v>
      </c>
      <c r="P3831" s="36"/>
      <c r="Q3831" s="36"/>
    </row>
    <row r="3832" customFormat="false" ht="11.25" hidden="false" customHeight="true" outlineLevel="0" collapsed="false">
      <c r="A3832" s="17" t="n">
        <v>40316335</v>
      </c>
      <c r="B3832" s="17" t="s">
        <v>3844</v>
      </c>
      <c r="C3832" s="23" t="n">
        <v>0.01</v>
      </c>
      <c r="D3832" s="23" t="s">
        <v>133</v>
      </c>
      <c r="E3832" s="19" t="n">
        <v>2.17</v>
      </c>
      <c r="F3832" s="21"/>
      <c r="G3832" s="21"/>
      <c r="H3832" s="21"/>
      <c r="I3832" s="21"/>
      <c r="J3832" s="21"/>
      <c r="K3832" s="22" t="n">
        <f aca="false">INDEX('Porte Honorário'!B:D,MATCH(TabJud!D3832,'Porte Honorário'!A:A,0),2)</f>
        <v>13</v>
      </c>
      <c r="L3832" s="22" t="n">
        <f aca="false">ROUND(C3832*K3832,2)</f>
        <v>0.13</v>
      </c>
      <c r="M3832" s="22" t="n">
        <f aca="false">IF(E3832&gt;0,ROUND(E3832*'UCO e Filme'!$A$5,2),0)</f>
        <v>32.42</v>
      </c>
      <c r="N3832" s="22" t="n">
        <f aca="false">IF(I3832&gt;0,ROUND(I3832*'UCO e Filme'!$A$11,2),0)</f>
        <v>0</v>
      </c>
      <c r="O3832" s="22" t="n">
        <f aca="false">ROUND(L3832+M3832+N3832,2)</f>
        <v>32.55</v>
      </c>
      <c r="P3832" s="36"/>
      <c r="Q3832" s="36"/>
    </row>
    <row r="3833" customFormat="false" ht="11.25" hidden="false" customHeight="true" outlineLevel="0" collapsed="false">
      <c r="A3833" s="17" t="n">
        <v>40316343</v>
      </c>
      <c r="B3833" s="17" t="s">
        <v>3845</v>
      </c>
      <c r="C3833" s="23" t="n">
        <v>0.04</v>
      </c>
      <c r="D3833" s="23" t="s">
        <v>133</v>
      </c>
      <c r="E3833" s="19" t="n">
        <v>2.041</v>
      </c>
      <c r="F3833" s="21"/>
      <c r="G3833" s="21"/>
      <c r="H3833" s="21"/>
      <c r="I3833" s="21"/>
      <c r="J3833" s="21"/>
      <c r="K3833" s="22" t="n">
        <f aca="false">INDEX('Porte Honorário'!B:D,MATCH(TabJud!D3833,'Porte Honorário'!A:A,0),2)</f>
        <v>13</v>
      </c>
      <c r="L3833" s="22" t="n">
        <f aca="false">ROUND(C3833*K3833,2)</f>
        <v>0.52</v>
      </c>
      <c r="M3833" s="22" t="n">
        <f aca="false">IF(E3833&gt;0,ROUND(E3833*'UCO e Filme'!$A$5,2),0)</f>
        <v>30.49</v>
      </c>
      <c r="N3833" s="22" t="n">
        <f aca="false">IF(I3833&gt;0,ROUND(I3833*'UCO e Filme'!$A$11,2),0)</f>
        <v>0</v>
      </c>
      <c r="O3833" s="22" t="n">
        <f aca="false">ROUND(L3833+M3833+N3833,2)</f>
        <v>31.01</v>
      </c>
      <c r="P3833" s="36"/>
      <c r="Q3833" s="36"/>
    </row>
    <row r="3834" customFormat="false" ht="11.25" hidden="false" customHeight="true" outlineLevel="0" collapsed="false">
      <c r="A3834" s="17" t="n">
        <v>40316351</v>
      </c>
      <c r="B3834" s="17" t="s">
        <v>3846</v>
      </c>
      <c r="C3834" s="23" t="n">
        <v>0.01</v>
      </c>
      <c r="D3834" s="23" t="s">
        <v>133</v>
      </c>
      <c r="E3834" s="19" t="n">
        <v>2.553</v>
      </c>
      <c r="F3834" s="21"/>
      <c r="G3834" s="21"/>
      <c r="H3834" s="21"/>
      <c r="I3834" s="21"/>
      <c r="J3834" s="21"/>
      <c r="K3834" s="22" t="n">
        <f aca="false">INDEX('Porte Honorário'!B:D,MATCH(TabJud!D3834,'Porte Honorário'!A:A,0),2)</f>
        <v>13</v>
      </c>
      <c r="L3834" s="22" t="n">
        <f aca="false">ROUND(C3834*K3834,2)</f>
        <v>0.13</v>
      </c>
      <c r="M3834" s="22" t="n">
        <f aca="false">IF(E3834&gt;0,ROUND(E3834*'UCO e Filme'!$A$5,2),0)</f>
        <v>38.14</v>
      </c>
      <c r="N3834" s="22" t="n">
        <f aca="false">IF(I3834&gt;0,ROUND(I3834*'UCO e Filme'!$A$11,2),0)</f>
        <v>0</v>
      </c>
      <c r="O3834" s="22" t="n">
        <f aca="false">ROUND(L3834+M3834+N3834,2)</f>
        <v>38.27</v>
      </c>
      <c r="P3834" s="36"/>
      <c r="Q3834" s="36"/>
    </row>
    <row r="3835" customFormat="false" ht="11.25" hidden="false" customHeight="true" outlineLevel="0" collapsed="false">
      <c r="A3835" s="17" t="n">
        <v>40316360</v>
      </c>
      <c r="B3835" s="17" t="s">
        <v>3847</v>
      </c>
      <c r="C3835" s="23" t="n">
        <v>0.01</v>
      </c>
      <c r="D3835" s="23" t="s">
        <v>133</v>
      </c>
      <c r="E3835" s="19" t="n">
        <v>2.17</v>
      </c>
      <c r="F3835" s="21"/>
      <c r="G3835" s="21"/>
      <c r="H3835" s="21"/>
      <c r="I3835" s="21"/>
      <c r="J3835" s="21"/>
      <c r="K3835" s="22" t="n">
        <f aca="false">INDEX('Porte Honorário'!B:D,MATCH(TabJud!D3835,'Porte Honorário'!A:A,0),2)</f>
        <v>13</v>
      </c>
      <c r="L3835" s="22" t="n">
        <f aca="false">ROUND(C3835*K3835,2)</f>
        <v>0.13</v>
      </c>
      <c r="M3835" s="22" t="n">
        <f aca="false">IF(E3835&gt;0,ROUND(E3835*'UCO e Filme'!$A$5,2),0)</f>
        <v>32.42</v>
      </c>
      <c r="N3835" s="22" t="n">
        <f aca="false">IF(I3835&gt;0,ROUND(I3835*'UCO e Filme'!$A$11,2),0)</f>
        <v>0</v>
      </c>
      <c r="O3835" s="22" t="n">
        <f aca="false">ROUND(L3835+M3835+N3835,2)</f>
        <v>32.55</v>
      </c>
      <c r="P3835" s="36"/>
      <c r="Q3835" s="36"/>
    </row>
    <row r="3836" customFormat="false" ht="11.25" hidden="false" customHeight="true" outlineLevel="0" collapsed="false">
      <c r="A3836" s="17" t="n">
        <v>40316378</v>
      </c>
      <c r="B3836" s="17" t="s">
        <v>3848</v>
      </c>
      <c r="C3836" s="23" t="n">
        <v>0.1</v>
      </c>
      <c r="D3836" s="23" t="s">
        <v>133</v>
      </c>
      <c r="E3836" s="19" t="n">
        <v>3.294</v>
      </c>
      <c r="F3836" s="21"/>
      <c r="G3836" s="21"/>
      <c r="H3836" s="21"/>
      <c r="I3836" s="21"/>
      <c r="J3836" s="21"/>
      <c r="K3836" s="22" t="n">
        <f aca="false">INDEX('Porte Honorário'!B:D,MATCH(TabJud!D3836,'Porte Honorário'!A:A,0),2)</f>
        <v>13</v>
      </c>
      <c r="L3836" s="22" t="n">
        <f aca="false">ROUND(C3836*K3836,2)</f>
        <v>1.3</v>
      </c>
      <c r="M3836" s="22" t="n">
        <f aca="false">IF(E3836&gt;0,ROUND(E3836*'UCO e Filme'!$A$5,2),0)</f>
        <v>49.21</v>
      </c>
      <c r="N3836" s="22" t="n">
        <f aca="false">IF(I3836&gt;0,ROUND(I3836*'UCO e Filme'!$A$11,2),0)</f>
        <v>0</v>
      </c>
      <c r="O3836" s="22" t="n">
        <f aca="false">ROUND(L3836+M3836+N3836,2)</f>
        <v>50.51</v>
      </c>
      <c r="P3836" s="36"/>
      <c r="Q3836" s="36"/>
    </row>
    <row r="3837" customFormat="false" ht="11.25" hidden="false" customHeight="true" outlineLevel="0" collapsed="false">
      <c r="A3837" s="17" t="n">
        <v>40316386</v>
      </c>
      <c r="B3837" s="17" t="s">
        <v>3849</v>
      </c>
      <c r="C3837" s="23" t="n">
        <v>0.1</v>
      </c>
      <c r="D3837" s="23" t="s">
        <v>133</v>
      </c>
      <c r="E3837" s="19" t="n">
        <v>5.33</v>
      </c>
      <c r="F3837" s="21"/>
      <c r="G3837" s="21"/>
      <c r="H3837" s="21"/>
      <c r="I3837" s="21"/>
      <c r="J3837" s="21"/>
      <c r="K3837" s="22" t="n">
        <f aca="false">INDEX('Porte Honorário'!B:D,MATCH(TabJud!D3837,'Porte Honorário'!A:A,0),2)</f>
        <v>13</v>
      </c>
      <c r="L3837" s="22" t="n">
        <f aca="false">ROUND(C3837*K3837,2)</f>
        <v>1.3</v>
      </c>
      <c r="M3837" s="22" t="n">
        <f aca="false">IF(E3837&gt;0,ROUND(E3837*'UCO e Filme'!$A$5,2),0)</f>
        <v>79.63</v>
      </c>
      <c r="N3837" s="22" t="n">
        <f aca="false">IF(I3837&gt;0,ROUND(I3837*'UCO e Filme'!$A$11,2),0)</f>
        <v>0</v>
      </c>
      <c r="O3837" s="22" t="n">
        <f aca="false">ROUND(L3837+M3837+N3837,2)</f>
        <v>80.93</v>
      </c>
      <c r="P3837" s="36"/>
      <c r="Q3837" s="36"/>
    </row>
    <row r="3838" customFormat="false" ht="11.25" hidden="false" customHeight="true" outlineLevel="0" collapsed="false">
      <c r="A3838" s="17" t="n">
        <v>40316394</v>
      </c>
      <c r="B3838" s="17" t="s">
        <v>3850</v>
      </c>
      <c r="C3838" s="23" t="n">
        <v>0.04</v>
      </c>
      <c r="D3838" s="23" t="s">
        <v>133</v>
      </c>
      <c r="E3838" s="19" t="n">
        <v>2.33</v>
      </c>
      <c r="F3838" s="21"/>
      <c r="G3838" s="21"/>
      <c r="H3838" s="21"/>
      <c r="I3838" s="21"/>
      <c r="J3838" s="21"/>
      <c r="K3838" s="22" t="n">
        <f aca="false">INDEX('Porte Honorário'!B:D,MATCH(TabJud!D3838,'Porte Honorário'!A:A,0),2)</f>
        <v>13</v>
      </c>
      <c r="L3838" s="22" t="n">
        <f aca="false">ROUND(C3838*K3838,2)</f>
        <v>0.52</v>
      </c>
      <c r="M3838" s="22" t="n">
        <f aca="false">IF(E3838&gt;0,ROUND(E3838*'UCO e Filme'!$A$5,2),0)</f>
        <v>34.81</v>
      </c>
      <c r="N3838" s="22" t="n">
        <f aca="false">IF(I3838&gt;0,ROUND(I3838*'UCO e Filme'!$A$11,2),0)</f>
        <v>0</v>
      </c>
      <c r="O3838" s="22" t="n">
        <f aca="false">ROUND(L3838+M3838+N3838,2)</f>
        <v>35.33</v>
      </c>
      <c r="P3838" s="36"/>
      <c r="Q3838" s="36"/>
    </row>
    <row r="3839" customFormat="false" ht="11.25" hidden="false" customHeight="true" outlineLevel="0" collapsed="false">
      <c r="A3839" s="17" t="n">
        <v>40316408</v>
      </c>
      <c r="B3839" s="17" t="s">
        <v>3851</v>
      </c>
      <c r="C3839" s="23" t="n">
        <v>0.01</v>
      </c>
      <c r="D3839" s="23" t="s">
        <v>133</v>
      </c>
      <c r="E3839" s="19" t="n">
        <v>2.33</v>
      </c>
      <c r="F3839" s="21"/>
      <c r="G3839" s="21"/>
      <c r="H3839" s="21"/>
      <c r="I3839" s="21"/>
      <c r="J3839" s="21"/>
      <c r="K3839" s="22" t="n">
        <f aca="false">INDEX('Porte Honorário'!B:D,MATCH(TabJud!D3839,'Porte Honorário'!A:A,0),2)</f>
        <v>13</v>
      </c>
      <c r="L3839" s="22" t="n">
        <f aca="false">ROUND(C3839*K3839,2)</f>
        <v>0.13</v>
      </c>
      <c r="M3839" s="22" t="n">
        <f aca="false">IF(E3839&gt;0,ROUND(E3839*'UCO e Filme'!$A$5,2),0)</f>
        <v>34.81</v>
      </c>
      <c r="N3839" s="22" t="n">
        <f aca="false">IF(I3839&gt;0,ROUND(I3839*'UCO e Filme'!$A$11,2),0)</f>
        <v>0</v>
      </c>
      <c r="O3839" s="22" t="n">
        <f aca="false">ROUND(L3839+M3839+N3839,2)</f>
        <v>34.94</v>
      </c>
      <c r="P3839" s="36"/>
      <c r="Q3839" s="36"/>
    </row>
    <row r="3840" customFormat="false" ht="11.25" hidden="false" customHeight="true" outlineLevel="0" collapsed="false">
      <c r="A3840" s="17" t="n">
        <v>40316416</v>
      </c>
      <c r="B3840" s="17" t="s">
        <v>3852</v>
      </c>
      <c r="C3840" s="23" t="n">
        <v>0.01</v>
      </c>
      <c r="D3840" s="23" t="s">
        <v>133</v>
      </c>
      <c r="E3840" s="19" t="n">
        <v>2.783</v>
      </c>
      <c r="F3840" s="21"/>
      <c r="G3840" s="21"/>
      <c r="H3840" s="21"/>
      <c r="I3840" s="21"/>
      <c r="J3840" s="21"/>
      <c r="K3840" s="22" t="n">
        <f aca="false">INDEX('Porte Honorário'!B:D,MATCH(TabJud!D3840,'Porte Honorário'!A:A,0),2)</f>
        <v>13</v>
      </c>
      <c r="L3840" s="22" t="n">
        <f aca="false">ROUND(C3840*K3840,2)</f>
        <v>0.13</v>
      </c>
      <c r="M3840" s="22" t="n">
        <f aca="false">IF(E3840&gt;0,ROUND(E3840*'UCO e Filme'!$A$5,2),0)</f>
        <v>41.58</v>
      </c>
      <c r="N3840" s="22" t="n">
        <f aca="false">IF(I3840&gt;0,ROUND(I3840*'UCO e Filme'!$A$11,2),0)</f>
        <v>0</v>
      </c>
      <c r="O3840" s="22" t="n">
        <f aca="false">ROUND(L3840+M3840+N3840,2)</f>
        <v>41.71</v>
      </c>
      <c r="P3840" s="36"/>
      <c r="Q3840" s="36"/>
    </row>
    <row r="3841" customFormat="false" ht="11.25" hidden="false" customHeight="true" outlineLevel="0" collapsed="false">
      <c r="A3841" s="17" t="n">
        <v>40316424</v>
      </c>
      <c r="B3841" s="17" t="s">
        <v>3853</v>
      </c>
      <c r="C3841" s="23" t="n">
        <v>0.25</v>
      </c>
      <c r="D3841" s="23" t="s">
        <v>133</v>
      </c>
      <c r="E3841" s="19" t="n">
        <v>6.66</v>
      </c>
      <c r="F3841" s="21"/>
      <c r="G3841" s="21"/>
      <c r="H3841" s="21"/>
      <c r="I3841" s="21"/>
      <c r="J3841" s="21"/>
      <c r="K3841" s="22" t="n">
        <f aca="false">INDEX('Porte Honorário'!B:D,MATCH(TabJud!D3841,'Porte Honorário'!A:A,0),2)</f>
        <v>13</v>
      </c>
      <c r="L3841" s="22" t="n">
        <f aca="false">ROUND(C3841*K3841,2)</f>
        <v>3.25</v>
      </c>
      <c r="M3841" s="22" t="n">
        <f aca="false">IF(E3841&gt;0,ROUND(E3841*'UCO e Filme'!$A$5,2),0)</f>
        <v>99.5</v>
      </c>
      <c r="N3841" s="22" t="n">
        <f aca="false">IF(I3841&gt;0,ROUND(I3841*'UCO e Filme'!$A$11,2),0)</f>
        <v>0</v>
      </c>
      <c r="O3841" s="22" t="n">
        <f aca="false">ROUND(L3841+M3841+N3841,2)</f>
        <v>102.75</v>
      </c>
      <c r="P3841" s="36"/>
      <c r="Q3841" s="36"/>
    </row>
    <row r="3842" customFormat="false" ht="11.25" hidden="false" customHeight="true" outlineLevel="0" collapsed="false">
      <c r="A3842" s="17" t="n">
        <v>40316432</v>
      </c>
      <c r="B3842" s="17" t="s">
        <v>3854</v>
      </c>
      <c r="C3842" s="37" t="n">
        <v>0.1</v>
      </c>
      <c r="D3842" s="23" t="s">
        <v>133</v>
      </c>
      <c r="E3842" s="19" t="n">
        <v>5.331</v>
      </c>
      <c r="F3842" s="21"/>
      <c r="G3842" s="21"/>
      <c r="H3842" s="21"/>
      <c r="I3842" s="21"/>
      <c r="J3842" s="21"/>
      <c r="K3842" s="22" t="n">
        <f aca="false">INDEX('Porte Honorário'!B:D,MATCH(TabJud!D3842,'Porte Honorário'!A:A,0),2)</f>
        <v>13</v>
      </c>
      <c r="L3842" s="22" t="n">
        <f aca="false">ROUND(C3842*K3842,2)</f>
        <v>1.3</v>
      </c>
      <c r="M3842" s="22" t="n">
        <f aca="false">IF(E3842&gt;0,ROUND(E3842*'UCO e Filme'!$A$5,2),0)</f>
        <v>79.65</v>
      </c>
      <c r="N3842" s="22" t="n">
        <f aca="false">IF(I3842&gt;0,ROUND(I3842*'UCO e Filme'!$A$11,2),0)</f>
        <v>0</v>
      </c>
      <c r="O3842" s="22" t="n">
        <f aca="false">ROUND(L3842+M3842+N3842,2)</f>
        <v>80.95</v>
      </c>
      <c r="P3842" s="36"/>
      <c r="Q3842" s="36"/>
    </row>
    <row r="3843" customFormat="false" ht="11.25" hidden="false" customHeight="true" outlineLevel="0" collapsed="false">
      <c r="A3843" s="17" t="n">
        <v>40316440</v>
      </c>
      <c r="B3843" s="17" t="s">
        <v>3855</v>
      </c>
      <c r="C3843" s="37" t="n">
        <v>0.1</v>
      </c>
      <c r="D3843" s="23" t="s">
        <v>133</v>
      </c>
      <c r="E3843" s="19" t="n">
        <v>5.33</v>
      </c>
      <c r="F3843" s="21"/>
      <c r="G3843" s="21"/>
      <c r="H3843" s="21"/>
      <c r="I3843" s="21"/>
      <c r="J3843" s="21"/>
      <c r="K3843" s="22" t="n">
        <f aca="false">INDEX('Porte Honorário'!B:D,MATCH(TabJud!D3843,'Porte Honorário'!A:A,0),2)</f>
        <v>13</v>
      </c>
      <c r="L3843" s="22" t="n">
        <f aca="false">ROUND(C3843*K3843,2)</f>
        <v>1.3</v>
      </c>
      <c r="M3843" s="22" t="n">
        <f aca="false">IF(E3843&gt;0,ROUND(E3843*'UCO e Filme'!$A$5,2),0)</f>
        <v>79.63</v>
      </c>
      <c r="N3843" s="22" t="n">
        <f aca="false">IF(I3843&gt;0,ROUND(I3843*'UCO e Filme'!$A$11,2),0)</f>
        <v>0</v>
      </c>
      <c r="O3843" s="22" t="n">
        <f aca="false">ROUND(L3843+M3843+N3843,2)</f>
        <v>80.93</v>
      </c>
      <c r="P3843" s="36"/>
      <c r="Q3843" s="36"/>
    </row>
    <row r="3844" customFormat="false" ht="11.25" hidden="false" customHeight="true" outlineLevel="0" collapsed="false">
      <c r="A3844" s="17" t="n">
        <v>40316459</v>
      </c>
      <c r="B3844" s="17" t="s">
        <v>3856</v>
      </c>
      <c r="C3844" s="23" t="n">
        <v>0.04</v>
      </c>
      <c r="D3844" s="23" t="s">
        <v>133</v>
      </c>
      <c r="E3844" s="19" t="n">
        <v>3</v>
      </c>
      <c r="F3844" s="21"/>
      <c r="G3844" s="21"/>
      <c r="H3844" s="21"/>
      <c r="I3844" s="21"/>
      <c r="J3844" s="21"/>
      <c r="K3844" s="22" t="n">
        <f aca="false">INDEX('Porte Honorário'!B:D,MATCH(TabJud!D3844,'Porte Honorário'!A:A,0),2)</f>
        <v>13</v>
      </c>
      <c r="L3844" s="22" t="n">
        <f aca="false">ROUND(C3844*K3844,2)</f>
        <v>0.52</v>
      </c>
      <c r="M3844" s="22" t="n">
        <f aca="false">IF(E3844&gt;0,ROUND(E3844*'UCO e Filme'!$A$5,2),0)</f>
        <v>44.82</v>
      </c>
      <c r="N3844" s="22" t="n">
        <f aca="false">IF(I3844&gt;0,ROUND(I3844*'UCO e Filme'!$A$11,2),0)</f>
        <v>0</v>
      </c>
      <c r="O3844" s="22" t="n">
        <f aca="false">ROUND(L3844+M3844+N3844,2)</f>
        <v>45.34</v>
      </c>
      <c r="P3844" s="36"/>
      <c r="Q3844" s="36"/>
    </row>
    <row r="3845" customFormat="false" ht="11.25" hidden="false" customHeight="true" outlineLevel="0" collapsed="false">
      <c r="A3845" s="17" t="n">
        <v>40316467</v>
      </c>
      <c r="B3845" s="17" t="s">
        <v>3857</v>
      </c>
      <c r="C3845" s="23" t="n">
        <v>0.25</v>
      </c>
      <c r="D3845" s="23" t="s">
        <v>133</v>
      </c>
      <c r="E3845" s="19" t="n">
        <v>2.33</v>
      </c>
      <c r="F3845" s="21"/>
      <c r="G3845" s="21"/>
      <c r="H3845" s="21"/>
      <c r="I3845" s="21"/>
      <c r="J3845" s="21"/>
      <c r="K3845" s="22" t="n">
        <f aca="false">INDEX('Porte Honorário'!B:D,MATCH(TabJud!D3845,'Porte Honorário'!A:A,0),2)</f>
        <v>13</v>
      </c>
      <c r="L3845" s="22" t="n">
        <f aca="false">ROUND(C3845*K3845,2)</f>
        <v>3.25</v>
      </c>
      <c r="M3845" s="22" t="n">
        <f aca="false">IF(E3845&gt;0,ROUND(E3845*'UCO e Filme'!$A$5,2),0)</f>
        <v>34.81</v>
      </c>
      <c r="N3845" s="22" t="n">
        <f aca="false">IF(I3845&gt;0,ROUND(I3845*'UCO e Filme'!$A$11,2),0)</f>
        <v>0</v>
      </c>
      <c r="O3845" s="22" t="n">
        <f aca="false">ROUND(L3845+M3845+N3845,2)</f>
        <v>38.06</v>
      </c>
      <c r="P3845" s="36"/>
      <c r="Q3845" s="36"/>
    </row>
    <row r="3846" customFormat="false" ht="11.25" hidden="false" customHeight="true" outlineLevel="0" collapsed="false">
      <c r="A3846" s="17" t="n">
        <v>40316475</v>
      </c>
      <c r="B3846" s="17" t="s">
        <v>3858</v>
      </c>
      <c r="C3846" s="23" t="n">
        <v>0.01</v>
      </c>
      <c r="D3846" s="23" t="s">
        <v>133</v>
      </c>
      <c r="E3846" s="19" t="n">
        <v>2.041</v>
      </c>
      <c r="F3846" s="21"/>
      <c r="G3846" s="21"/>
      <c r="H3846" s="21"/>
      <c r="I3846" s="21"/>
      <c r="J3846" s="21"/>
      <c r="K3846" s="22" t="n">
        <f aca="false">INDEX('Porte Honorário'!B:D,MATCH(TabJud!D3846,'Porte Honorário'!A:A,0),2)</f>
        <v>13</v>
      </c>
      <c r="L3846" s="22" t="n">
        <f aca="false">ROUND(C3846*K3846,2)</f>
        <v>0.13</v>
      </c>
      <c r="M3846" s="22" t="n">
        <f aca="false">IF(E3846&gt;0,ROUND(E3846*'UCO e Filme'!$A$5,2),0)</f>
        <v>30.49</v>
      </c>
      <c r="N3846" s="22" t="n">
        <f aca="false">IF(I3846&gt;0,ROUND(I3846*'UCO e Filme'!$A$11,2),0)</f>
        <v>0</v>
      </c>
      <c r="O3846" s="22" t="n">
        <f aca="false">ROUND(L3846+M3846+N3846,2)</f>
        <v>30.62</v>
      </c>
      <c r="P3846" s="36"/>
      <c r="Q3846" s="36"/>
    </row>
    <row r="3847" customFormat="false" ht="11.25" hidden="false" customHeight="true" outlineLevel="0" collapsed="false">
      <c r="A3847" s="17" t="n">
        <v>40316483</v>
      </c>
      <c r="B3847" s="17" t="s">
        <v>3859</v>
      </c>
      <c r="C3847" s="37" t="n">
        <v>0.1</v>
      </c>
      <c r="D3847" s="23" t="s">
        <v>133</v>
      </c>
      <c r="E3847" s="19" t="n">
        <v>6.93</v>
      </c>
      <c r="F3847" s="21"/>
      <c r="G3847" s="21"/>
      <c r="H3847" s="21"/>
      <c r="I3847" s="21"/>
      <c r="J3847" s="21"/>
      <c r="K3847" s="22" t="n">
        <f aca="false">INDEX('Porte Honorário'!B:D,MATCH(TabJud!D3847,'Porte Honorário'!A:A,0),2)</f>
        <v>13</v>
      </c>
      <c r="L3847" s="22" t="n">
        <f aca="false">ROUND(C3847*K3847,2)</f>
        <v>1.3</v>
      </c>
      <c r="M3847" s="22" t="n">
        <f aca="false">IF(E3847&gt;0,ROUND(E3847*'UCO e Filme'!$A$5,2),0)</f>
        <v>103.53</v>
      </c>
      <c r="N3847" s="22" t="n">
        <f aca="false">IF(I3847&gt;0,ROUND(I3847*'UCO e Filme'!$A$11,2),0)</f>
        <v>0</v>
      </c>
      <c r="O3847" s="22" t="n">
        <f aca="false">ROUND(L3847+M3847+N3847,2)</f>
        <v>104.83</v>
      </c>
      <c r="P3847" s="36"/>
      <c r="Q3847" s="36"/>
    </row>
    <row r="3848" customFormat="false" ht="11.25" hidden="false" customHeight="true" outlineLevel="0" collapsed="false">
      <c r="A3848" s="17" t="n">
        <v>40316491</v>
      </c>
      <c r="B3848" s="17" t="s">
        <v>3860</v>
      </c>
      <c r="C3848" s="23" t="n">
        <v>0.01</v>
      </c>
      <c r="D3848" s="23" t="s">
        <v>133</v>
      </c>
      <c r="E3848" s="19" t="n">
        <v>2.553</v>
      </c>
      <c r="F3848" s="21"/>
      <c r="G3848" s="21"/>
      <c r="H3848" s="21"/>
      <c r="I3848" s="21"/>
      <c r="J3848" s="21"/>
      <c r="K3848" s="22" t="n">
        <f aca="false">INDEX('Porte Honorário'!B:D,MATCH(TabJud!D3848,'Porte Honorário'!A:A,0),2)</f>
        <v>13</v>
      </c>
      <c r="L3848" s="22" t="n">
        <f aca="false">ROUND(C3848*K3848,2)</f>
        <v>0.13</v>
      </c>
      <c r="M3848" s="22" t="n">
        <f aca="false">IF(E3848&gt;0,ROUND(E3848*'UCO e Filme'!$A$5,2),0)</f>
        <v>38.14</v>
      </c>
      <c r="N3848" s="22" t="n">
        <f aca="false">IF(I3848&gt;0,ROUND(I3848*'UCO e Filme'!$A$11,2),0)</f>
        <v>0</v>
      </c>
      <c r="O3848" s="22" t="n">
        <f aca="false">ROUND(L3848+M3848+N3848,2)</f>
        <v>38.27</v>
      </c>
      <c r="P3848" s="36"/>
      <c r="Q3848" s="36"/>
    </row>
    <row r="3849" customFormat="false" ht="11.25" hidden="false" customHeight="true" outlineLevel="0" collapsed="false">
      <c r="A3849" s="17" t="n">
        <v>40316505</v>
      </c>
      <c r="B3849" s="17" t="s">
        <v>3861</v>
      </c>
      <c r="C3849" s="23" t="n">
        <v>0.1</v>
      </c>
      <c r="D3849" s="23" t="s">
        <v>133</v>
      </c>
      <c r="E3849" s="19" t="n">
        <v>4</v>
      </c>
      <c r="F3849" s="21"/>
      <c r="G3849" s="21"/>
      <c r="H3849" s="21"/>
      <c r="I3849" s="21"/>
      <c r="J3849" s="21"/>
      <c r="K3849" s="22" t="n">
        <f aca="false">INDEX('Porte Honorário'!B:D,MATCH(TabJud!D3849,'Porte Honorário'!A:A,0),2)</f>
        <v>13</v>
      </c>
      <c r="L3849" s="22" t="n">
        <f aca="false">ROUND(C3849*K3849,2)</f>
        <v>1.3</v>
      </c>
      <c r="M3849" s="22" t="n">
        <f aca="false">IF(E3849&gt;0,ROUND(E3849*'UCO e Filme'!$A$5,2),0)</f>
        <v>59.76</v>
      </c>
      <c r="N3849" s="22" t="n">
        <f aca="false">IF(I3849&gt;0,ROUND(I3849*'UCO e Filme'!$A$11,2),0)</f>
        <v>0</v>
      </c>
      <c r="O3849" s="22" t="n">
        <f aca="false">ROUND(L3849+M3849+N3849,2)</f>
        <v>61.06</v>
      </c>
      <c r="P3849" s="36"/>
      <c r="Q3849" s="36"/>
    </row>
    <row r="3850" customFormat="false" ht="11.25" hidden="false" customHeight="true" outlineLevel="0" collapsed="false">
      <c r="A3850" s="17" t="n">
        <v>40316513</v>
      </c>
      <c r="B3850" s="17" t="s">
        <v>3862</v>
      </c>
      <c r="C3850" s="23" t="n">
        <v>0.01</v>
      </c>
      <c r="D3850" s="23" t="s">
        <v>133</v>
      </c>
      <c r="E3850" s="19" t="n">
        <v>3.03</v>
      </c>
      <c r="F3850" s="21"/>
      <c r="G3850" s="21"/>
      <c r="H3850" s="21"/>
      <c r="I3850" s="21"/>
      <c r="J3850" s="21"/>
      <c r="K3850" s="22" t="n">
        <f aca="false">INDEX('Porte Honorário'!B:D,MATCH(TabJud!D3850,'Porte Honorário'!A:A,0),2)</f>
        <v>13</v>
      </c>
      <c r="L3850" s="22" t="n">
        <f aca="false">ROUND(C3850*K3850,2)</f>
        <v>0.13</v>
      </c>
      <c r="M3850" s="22" t="n">
        <f aca="false">IF(E3850&gt;0,ROUND(E3850*'UCO e Filme'!$A$5,2),0)</f>
        <v>45.27</v>
      </c>
      <c r="N3850" s="22" t="n">
        <f aca="false">IF(I3850&gt;0,ROUND(I3850*'UCO e Filme'!$A$11,2),0)</f>
        <v>0</v>
      </c>
      <c r="O3850" s="22" t="n">
        <f aca="false">ROUND(L3850+M3850+N3850,2)</f>
        <v>45.4</v>
      </c>
      <c r="P3850" s="36"/>
      <c r="Q3850" s="36"/>
    </row>
    <row r="3851" customFormat="false" ht="11.25" hidden="false" customHeight="true" outlineLevel="0" collapsed="false">
      <c r="A3851" s="17" t="n">
        <v>40316521</v>
      </c>
      <c r="B3851" s="17" t="s">
        <v>3863</v>
      </c>
      <c r="C3851" s="23" t="n">
        <v>0.01</v>
      </c>
      <c r="D3851" s="23" t="s">
        <v>133</v>
      </c>
      <c r="E3851" s="19" t="n">
        <v>2.041</v>
      </c>
      <c r="F3851" s="21"/>
      <c r="G3851" s="21"/>
      <c r="H3851" s="21"/>
      <c r="I3851" s="21"/>
      <c r="J3851" s="21"/>
      <c r="K3851" s="22" t="n">
        <f aca="false">INDEX('Porte Honorário'!B:D,MATCH(TabJud!D3851,'Porte Honorário'!A:A,0),2)</f>
        <v>13</v>
      </c>
      <c r="L3851" s="22" t="n">
        <f aca="false">ROUND(C3851*K3851,2)</f>
        <v>0.13</v>
      </c>
      <c r="M3851" s="22" t="n">
        <f aca="false">IF(E3851&gt;0,ROUND(E3851*'UCO e Filme'!$A$5,2),0)</f>
        <v>30.49</v>
      </c>
      <c r="N3851" s="22" t="n">
        <f aca="false">IF(I3851&gt;0,ROUND(I3851*'UCO e Filme'!$A$11,2),0)</f>
        <v>0</v>
      </c>
      <c r="O3851" s="22" t="n">
        <f aca="false">ROUND(L3851+M3851+N3851,2)</f>
        <v>30.62</v>
      </c>
      <c r="P3851" s="36"/>
      <c r="Q3851" s="36"/>
    </row>
    <row r="3852" customFormat="false" ht="11.25" hidden="false" customHeight="true" outlineLevel="0" collapsed="false">
      <c r="A3852" s="17" t="n">
        <v>40316530</v>
      </c>
      <c r="B3852" s="17" t="s">
        <v>3864</v>
      </c>
      <c r="C3852" s="23" t="n">
        <v>0.04</v>
      </c>
      <c r="D3852" s="23" t="s">
        <v>133</v>
      </c>
      <c r="E3852" s="19" t="n">
        <v>3.9</v>
      </c>
      <c r="F3852" s="21"/>
      <c r="G3852" s="21"/>
      <c r="H3852" s="21"/>
      <c r="I3852" s="21"/>
      <c r="J3852" s="21"/>
      <c r="K3852" s="22" t="n">
        <f aca="false">INDEX('Porte Honorário'!B:D,MATCH(TabJud!D3852,'Porte Honorário'!A:A,0),2)</f>
        <v>13</v>
      </c>
      <c r="L3852" s="22" t="n">
        <f aca="false">ROUND(C3852*K3852,2)</f>
        <v>0.52</v>
      </c>
      <c r="M3852" s="22" t="n">
        <f aca="false">IF(E3852&gt;0,ROUND(E3852*'UCO e Filme'!$A$5,2),0)</f>
        <v>58.27</v>
      </c>
      <c r="N3852" s="22" t="n">
        <f aca="false">IF(I3852&gt;0,ROUND(I3852*'UCO e Filme'!$A$11,2),0)</f>
        <v>0</v>
      </c>
      <c r="O3852" s="22" t="n">
        <f aca="false">ROUND(L3852+M3852+N3852,2)</f>
        <v>58.79</v>
      </c>
      <c r="P3852" s="36"/>
      <c r="Q3852" s="36"/>
    </row>
    <row r="3853" customFormat="false" ht="11.25" hidden="false" customHeight="true" outlineLevel="0" collapsed="false">
      <c r="A3853" s="17" t="n">
        <v>40316548</v>
      </c>
      <c r="B3853" s="17" t="s">
        <v>3865</v>
      </c>
      <c r="C3853" s="23" t="n">
        <v>0.01</v>
      </c>
      <c r="D3853" s="23" t="s">
        <v>133</v>
      </c>
      <c r="E3853" s="19" t="n">
        <v>2.041</v>
      </c>
      <c r="F3853" s="21"/>
      <c r="G3853" s="21"/>
      <c r="H3853" s="21"/>
      <c r="I3853" s="21"/>
      <c r="J3853" s="21"/>
      <c r="K3853" s="22" t="n">
        <f aca="false">INDEX('Porte Honorário'!B:D,MATCH(TabJud!D3853,'Porte Honorário'!A:A,0),2)</f>
        <v>13</v>
      </c>
      <c r="L3853" s="22" t="n">
        <f aca="false">ROUND(C3853*K3853,2)</f>
        <v>0.13</v>
      </c>
      <c r="M3853" s="22" t="n">
        <f aca="false">IF(E3853&gt;0,ROUND(E3853*'UCO e Filme'!$A$5,2),0)</f>
        <v>30.49</v>
      </c>
      <c r="N3853" s="22" t="n">
        <f aca="false">IF(I3853&gt;0,ROUND(I3853*'UCO e Filme'!$A$11,2),0)</f>
        <v>0</v>
      </c>
      <c r="O3853" s="22" t="n">
        <f aca="false">ROUND(L3853+M3853+N3853,2)</f>
        <v>30.62</v>
      </c>
      <c r="P3853" s="36"/>
      <c r="Q3853" s="36"/>
    </row>
    <row r="3854" customFormat="false" ht="11.25" hidden="false" customHeight="true" outlineLevel="0" collapsed="false">
      <c r="A3854" s="17" t="n">
        <v>40316556</v>
      </c>
      <c r="B3854" s="17" t="s">
        <v>3866</v>
      </c>
      <c r="C3854" s="23" t="n">
        <v>0.01</v>
      </c>
      <c r="D3854" s="23" t="s">
        <v>133</v>
      </c>
      <c r="E3854" s="19" t="n">
        <v>2.041</v>
      </c>
      <c r="F3854" s="21"/>
      <c r="G3854" s="21"/>
      <c r="H3854" s="21"/>
      <c r="I3854" s="21"/>
      <c r="J3854" s="21"/>
      <c r="K3854" s="22" t="n">
        <f aca="false">INDEX('Porte Honorário'!B:D,MATCH(TabJud!D3854,'Porte Honorário'!A:A,0),2)</f>
        <v>13</v>
      </c>
      <c r="L3854" s="22" t="n">
        <f aca="false">ROUND(C3854*K3854,2)</f>
        <v>0.13</v>
      </c>
      <c r="M3854" s="22" t="n">
        <f aca="false">IF(E3854&gt;0,ROUND(E3854*'UCO e Filme'!$A$5,2),0)</f>
        <v>30.49</v>
      </c>
      <c r="N3854" s="22" t="n">
        <f aca="false">IF(I3854&gt;0,ROUND(I3854*'UCO e Filme'!$A$11,2),0)</f>
        <v>0</v>
      </c>
      <c r="O3854" s="22" t="n">
        <f aca="false">ROUND(L3854+M3854+N3854,2)</f>
        <v>30.62</v>
      </c>
      <c r="P3854" s="36"/>
      <c r="Q3854" s="36"/>
    </row>
    <row r="3855" customFormat="false" ht="11.25" hidden="false" customHeight="true" outlineLevel="0" collapsed="false">
      <c r="A3855" s="17" t="n">
        <v>40316564</v>
      </c>
      <c r="B3855" s="17" t="s">
        <v>3867</v>
      </c>
      <c r="C3855" s="37" t="n">
        <v>0.1</v>
      </c>
      <c r="D3855" s="23" t="s">
        <v>133</v>
      </c>
      <c r="E3855" s="19" t="n">
        <v>4</v>
      </c>
      <c r="F3855" s="21"/>
      <c r="G3855" s="21"/>
      <c r="H3855" s="21"/>
      <c r="I3855" s="21"/>
      <c r="J3855" s="21"/>
      <c r="K3855" s="22" t="n">
        <f aca="false">INDEX('Porte Honorário'!B:D,MATCH(TabJud!D3855,'Porte Honorário'!A:A,0),2)</f>
        <v>13</v>
      </c>
      <c r="L3855" s="22" t="n">
        <f aca="false">ROUND(C3855*K3855,2)</f>
        <v>1.3</v>
      </c>
      <c r="M3855" s="22" t="n">
        <f aca="false">IF(E3855&gt;0,ROUND(E3855*'UCO e Filme'!$A$5,2),0)</f>
        <v>59.76</v>
      </c>
      <c r="N3855" s="22" t="n">
        <f aca="false">IF(I3855&gt;0,ROUND(I3855*'UCO e Filme'!$A$11,2),0)</f>
        <v>0</v>
      </c>
      <c r="O3855" s="22" t="n">
        <f aca="false">ROUND(L3855+M3855+N3855,2)</f>
        <v>61.06</v>
      </c>
      <c r="P3855" s="36"/>
      <c r="Q3855" s="36"/>
    </row>
    <row r="3856" customFormat="false" ht="11.25" hidden="false" customHeight="true" outlineLevel="0" collapsed="false">
      <c r="A3856" s="17" t="n">
        <v>40316572</v>
      </c>
      <c r="B3856" s="17" t="s">
        <v>3868</v>
      </c>
      <c r="C3856" s="23" t="n">
        <v>0.01</v>
      </c>
      <c r="D3856" s="23" t="s">
        <v>133</v>
      </c>
      <c r="E3856" s="19" t="n">
        <v>1.764</v>
      </c>
      <c r="F3856" s="21"/>
      <c r="G3856" s="21"/>
      <c r="H3856" s="21"/>
      <c r="I3856" s="21"/>
      <c r="J3856" s="21"/>
      <c r="K3856" s="22" t="n">
        <f aca="false">INDEX('Porte Honorário'!B:D,MATCH(TabJud!D3856,'Porte Honorário'!A:A,0),2)</f>
        <v>13</v>
      </c>
      <c r="L3856" s="22" t="n">
        <f aca="false">ROUND(C3856*K3856,2)</f>
        <v>0.13</v>
      </c>
      <c r="M3856" s="22" t="n">
        <f aca="false">IF(E3856&gt;0,ROUND(E3856*'UCO e Filme'!$A$5,2),0)</f>
        <v>26.35</v>
      </c>
      <c r="N3856" s="22" t="n">
        <f aca="false">IF(I3856&gt;0,ROUND(I3856*'UCO e Filme'!$A$11,2),0)</f>
        <v>0</v>
      </c>
      <c r="O3856" s="22" t="n">
        <f aca="false">ROUND(L3856+M3856+N3856,2)</f>
        <v>26.48</v>
      </c>
      <c r="P3856" s="36"/>
      <c r="Q3856" s="36"/>
    </row>
    <row r="3857" customFormat="false" ht="11.25" hidden="false" customHeight="true" outlineLevel="0" collapsed="false">
      <c r="A3857" s="17" t="n">
        <v>40316890</v>
      </c>
      <c r="B3857" s="17" t="s">
        <v>3869</v>
      </c>
      <c r="C3857" s="23" t="n">
        <v>1</v>
      </c>
      <c r="D3857" s="23" t="s">
        <v>133</v>
      </c>
      <c r="E3857" s="19" t="n">
        <v>18.3646</v>
      </c>
      <c r="F3857" s="21"/>
      <c r="G3857" s="21"/>
      <c r="H3857" s="21"/>
      <c r="I3857" s="21"/>
      <c r="J3857" s="21"/>
      <c r="K3857" s="22" t="n">
        <f aca="false">INDEX('Porte Honorário'!B:D,MATCH(TabJud!D3857,'Porte Honorário'!A:A,0),2)</f>
        <v>13</v>
      </c>
      <c r="L3857" s="22" t="n">
        <f aca="false">ROUND(C3857*K3857,2)</f>
        <v>13</v>
      </c>
      <c r="M3857" s="22" t="n">
        <f aca="false">IF(E3857&gt;0,ROUND(E3857*'UCO e Filme'!$A$5,2),0)</f>
        <v>274.37</v>
      </c>
      <c r="N3857" s="22" t="n">
        <f aca="false">IF(I3857&gt;0,ROUND(I3857*'UCO e Filme'!$A$11,2),0)</f>
        <v>0</v>
      </c>
      <c r="O3857" s="22" t="n">
        <f aca="false">ROUND(L3857+M3857+N3857,2)</f>
        <v>287.37</v>
      </c>
      <c r="P3857" s="36"/>
      <c r="Q3857" s="36"/>
    </row>
    <row r="3858" customFormat="false" ht="11.25" hidden="false" customHeight="true" outlineLevel="0" collapsed="false">
      <c r="A3858" s="17" t="n">
        <v>40319270</v>
      </c>
      <c r="B3858" s="17" t="s">
        <v>3870</v>
      </c>
      <c r="C3858" s="21" t="n">
        <v>0.5</v>
      </c>
      <c r="D3858" s="21" t="s">
        <v>133</v>
      </c>
      <c r="E3858" s="19" t="n">
        <v>10</v>
      </c>
      <c r="F3858" s="17"/>
      <c r="G3858" s="17"/>
      <c r="H3858" s="17"/>
      <c r="I3858" s="17"/>
      <c r="J3858" s="17"/>
      <c r="K3858" s="22" t="n">
        <f aca="false">INDEX('Porte Honorário'!B:D,MATCH(TabJud!D3858,'Porte Honorário'!A:A,0),2)</f>
        <v>13</v>
      </c>
      <c r="L3858" s="22" t="n">
        <f aca="false">ROUND(C3858*K3858,2)</f>
        <v>6.5</v>
      </c>
      <c r="M3858" s="22" t="n">
        <f aca="false">IF(E3858&gt;0,ROUND(E3858*'UCO e Filme'!$A$5,2),0)</f>
        <v>149.4</v>
      </c>
      <c r="N3858" s="22" t="n">
        <f aca="false">IF(I3858&gt;0,ROUND(I3858*'UCO e Filme'!$A$11,2),0)</f>
        <v>0</v>
      </c>
      <c r="O3858" s="22" t="n">
        <f aca="false">ROUND(L3858+M3858+N3858,2)</f>
        <v>155.9</v>
      </c>
      <c r="P3858" s="36"/>
      <c r="Q3858" s="36"/>
    </row>
    <row r="3859" customFormat="false" ht="11.25" hidden="false" customHeight="true" outlineLevel="0" collapsed="false">
      <c r="A3859" s="17" t="n">
        <v>40319318</v>
      </c>
      <c r="B3859" s="17" t="s">
        <v>3871</v>
      </c>
      <c r="C3859" s="21" t="n">
        <v>1</v>
      </c>
      <c r="D3859" s="21" t="s">
        <v>146</v>
      </c>
      <c r="E3859" s="19" t="n">
        <v>33.38</v>
      </c>
      <c r="F3859" s="17"/>
      <c r="G3859" s="17"/>
      <c r="H3859" s="17"/>
      <c r="I3859" s="17"/>
      <c r="J3859" s="17"/>
      <c r="K3859" s="22" t="n">
        <f aca="false">INDEX('Porte Honorário'!B:D,MATCH(TabJud!D3859,'Porte Honorário'!A:A,0),2)</f>
        <v>83.19</v>
      </c>
      <c r="L3859" s="22" t="n">
        <f aca="false">ROUND(C3859*K3859,2)</f>
        <v>83.19</v>
      </c>
      <c r="M3859" s="22" t="n">
        <f aca="false">IF(E3859&gt;0,ROUND(E3859*'UCO e Filme'!$A$5,2),0)</f>
        <v>498.7</v>
      </c>
      <c r="N3859" s="22" t="n">
        <f aca="false">IF(I3859&gt;0,ROUND(I3859*'UCO e Filme'!$A$11,2),0)</f>
        <v>0</v>
      </c>
      <c r="O3859" s="22" t="n">
        <f aca="false">ROUND(L3859+M3859+N3859,2)</f>
        <v>581.89</v>
      </c>
      <c r="P3859" s="36"/>
      <c r="Q3859" s="36"/>
    </row>
    <row r="3860" customFormat="false" ht="11.25" hidden="false" customHeight="true" outlineLevel="0" collapsed="false">
      <c r="A3860" s="17" t="n">
        <v>40319326</v>
      </c>
      <c r="B3860" s="17" t="s">
        <v>3872</v>
      </c>
      <c r="C3860" s="21" t="n">
        <v>1</v>
      </c>
      <c r="D3860" s="21" t="s">
        <v>133</v>
      </c>
      <c r="E3860" s="19" t="n">
        <v>12.8455</v>
      </c>
      <c r="F3860" s="17"/>
      <c r="G3860" s="17"/>
      <c r="H3860" s="17"/>
      <c r="I3860" s="17"/>
      <c r="J3860" s="17"/>
      <c r="K3860" s="22" t="n">
        <f aca="false">INDEX('Porte Honorário'!B:D,MATCH(TabJud!D3860,'Porte Honorário'!A:A,0),2)</f>
        <v>13</v>
      </c>
      <c r="L3860" s="22" t="n">
        <f aca="false">ROUND(C3860*K3860,2)</f>
        <v>13</v>
      </c>
      <c r="M3860" s="22" t="n">
        <f aca="false">IF(E3860&gt;0,ROUND(E3860*'UCO e Filme'!$A$5,2),0)</f>
        <v>191.91</v>
      </c>
      <c r="N3860" s="22" t="n">
        <f aca="false">IF(I3860&gt;0,ROUND(I3860*'UCO e Filme'!$A$11,2),0)</f>
        <v>0</v>
      </c>
      <c r="O3860" s="22" t="n">
        <f aca="false">ROUND(L3860+M3860+N3860,2)</f>
        <v>204.91</v>
      </c>
      <c r="P3860" s="36"/>
      <c r="Q3860" s="36"/>
    </row>
    <row r="3861" customFormat="false" ht="11.25" hidden="false" customHeight="true" outlineLevel="0" collapsed="false">
      <c r="A3861" s="17" t="n">
        <v>40319040</v>
      </c>
      <c r="B3861" s="17" t="s">
        <v>3873</v>
      </c>
      <c r="C3861" s="21" t="n">
        <v>0.5</v>
      </c>
      <c r="D3861" s="21" t="s">
        <v>133</v>
      </c>
      <c r="E3861" s="19" t="n">
        <v>12.2783</v>
      </c>
      <c r="F3861" s="17"/>
      <c r="G3861" s="17"/>
      <c r="H3861" s="17"/>
      <c r="I3861" s="17"/>
      <c r="J3861" s="17"/>
      <c r="K3861" s="22" t="n">
        <f aca="false">INDEX('Porte Honorário'!B:D,MATCH(TabJud!D3861,'Porte Honorário'!A:A,0),2)</f>
        <v>13</v>
      </c>
      <c r="L3861" s="22" t="n">
        <f aca="false">ROUND(C3861*K3861,2)</f>
        <v>6.5</v>
      </c>
      <c r="M3861" s="22" t="n">
        <f aca="false">IF(E3861&gt;0,ROUND(E3861*'UCO e Filme'!$A$5,2),0)</f>
        <v>183.44</v>
      </c>
      <c r="N3861" s="22" t="n">
        <f aca="false">IF(I3861&gt;0,ROUND(I3861*'UCO e Filme'!$A$11,2),0)</f>
        <v>0</v>
      </c>
      <c r="O3861" s="22" t="n">
        <f aca="false">ROUND(L3861+M3861+N3861,2)</f>
        <v>189.94</v>
      </c>
      <c r="P3861" s="36"/>
      <c r="Q3861" s="36"/>
    </row>
    <row r="3862" customFormat="false" ht="11.25" hidden="false" customHeight="true" outlineLevel="0" collapsed="false">
      <c r="A3862" s="17" t="n">
        <v>40322424</v>
      </c>
      <c r="B3862" s="17" t="s">
        <v>3874</v>
      </c>
      <c r="C3862" s="23" t="n">
        <v>0.1</v>
      </c>
      <c r="D3862" s="23" t="s">
        <v>133</v>
      </c>
      <c r="E3862" s="19" t="n">
        <v>1.819</v>
      </c>
      <c r="F3862" s="21"/>
      <c r="G3862" s="21"/>
      <c r="H3862" s="21"/>
      <c r="I3862" s="21"/>
      <c r="J3862" s="21"/>
      <c r="K3862" s="22" t="n">
        <f aca="false">INDEX('Porte Honorário'!B:D,MATCH(TabJud!D3862,'Porte Honorário'!A:A,0),2)</f>
        <v>13</v>
      </c>
      <c r="L3862" s="22" t="n">
        <f aca="false">ROUND(C3862*K3862,2)</f>
        <v>1.3</v>
      </c>
      <c r="M3862" s="22" t="n">
        <f aca="false">IF(E3862&gt;0,ROUND(E3862*'UCO e Filme'!$A$5,2),0)</f>
        <v>27.18</v>
      </c>
      <c r="N3862" s="22" t="n">
        <f aca="false">IF(I3862&gt;0,ROUND(I3862*'UCO e Filme'!$A$11,2),0)</f>
        <v>0</v>
      </c>
      <c r="O3862" s="22" t="n">
        <f aca="false">ROUND(L3862+M3862+N3862,2)</f>
        <v>28.48</v>
      </c>
      <c r="P3862" s="36"/>
      <c r="Q3862" s="36"/>
    </row>
    <row r="3863" customFormat="false" ht="11.25" hidden="false" customHeight="true" outlineLevel="0" collapsed="false">
      <c r="A3863" s="17" t="n">
        <v>40323030</v>
      </c>
      <c r="B3863" s="17" t="s">
        <v>3875</v>
      </c>
      <c r="C3863" s="23" t="n">
        <v>1</v>
      </c>
      <c r="D3863" s="23" t="s">
        <v>133</v>
      </c>
      <c r="E3863" s="19" t="n">
        <v>26.0132</v>
      </c>
      <c r="F3863" s="21"/>
      <c r="G3863" s="21"/>
      <c r="H3863" s="21"/>
      <c r="I3863" s="21"/>
      <c r="J3863" s="21"/>
      <c r="K3863" s="22" t="n">
        <f aca="false">INDEX('Porte Honorário'!B:D,MATCH(TabJud!D3863,'Porte Honorário'!A:A,0),2)</f>
        <v>13</v>
      </c>
      <c r="L3863" s="22" t="n">
        <f aca="false">ROUND(C3863*K3863,2)</f>
        <v>13</v>
      </c>
      <c r="M3863" s="22" t="n">
        <f aca="false">IF(E3863&gt;0,ROUND(E3863*'UCO e Filme'!$A$5,2),0)</f>
        <v>388.64</v>
      </c>
      <c r="N3863" s="22" t="n">
        <f aca="false">IF(I3863&gt;0,ROUND(I3863*'UCO e Filme'!$A$11,2),0)</f>
        <v>0</v>
      </c>
      <c r="O3863" s="22" t="n">
        <f aca="false">ROUND(L3863+M3863+N3863,2)</f>
        <v>401.64</v>
      </c>
      <c r="P3863" s="36"/>
      <c r="Q3863" s="36"/>
    </row>
    <row r="3864" customFormat="false" ht="11.25" hidden="false" customHeight="true" outlineLevel="0" collapsed="false">
      <c r="A3864" s="17" t="n">
        <v>40323048</v>
      </c>
      <c r="B3864" s="17" t="s">
        <v>3876</v>
      </c>
      <c r="C3864" s="23" t="n">
        <v>1</v>
      </c>
      <c r="D3864" s="23" t="s">
        <v>133</v>
      </c>
      <c r="E3864" s="19" t="n">
        <v>44.1</v>
      </c>
      <c r="F3864" s="21"/>
      <c r="G3864" s="21"/>
      <c r="H3864" s="21"/>
      <c r="I3864" s="21"/>
      <c r="J3864" s="21"/>
      <c r="K3864" s="22" t="n">
        <f aca="false">INDEX('Porte Honorário'!B:D,MATCH(TabJud!D3864,'Porte Honorário'!A:A,0),2)</f>
        <v>13</v>
      </c>
      <c r="L3864" s="22" t="n">
        <f aca="false">ROUND(C3864*K3864,2)</f>
        <v>13</v>
      </c>
      <c r="M3864" s="22" t="n">
        <f aca="false">IF(E3864&gt;0,ROUND(E3864*'UCO e Filme'!$A$5,2),0)</f>
        <v>658.85</v>
      </c>
      <c r="N3864" s="22" t="n">
        <f aca="false">IF(I3864&gt;0,ROUND(I3864*'UCO e Filme'!$A$11,2),0)</f>
        <v>0</v>
      </c>
      <c r="O3864" s="22" t="n">
        <f aca="false">ROUND(L3864+M3864+N3864,2)</f>
        <v>671.85</v>
      </c>
      <c r="P3864" s="36"/>
      <c r="Q3864" s="36"/>
    </row>
    <row r="3865" customFormat="false" ht="11.25" hidden="false" customHeight="true" outlineLevel="0" collapsed="false">
      <c r="A3865" s="17" t="n">
        <v>40323110</v>
      </c>
      <c r="B3865" s="17" t="s">
        <v>3877</v>
      </c>
      <c r="C3865" s="23" t="n">
        <v>0.1</v>
      </c>
      <c r="D3865" s="23" t="s">
        <v>133</v>
      </c>
      <c r="E3865" s="19" t="n">
        <v>25.762</v>
      </c>
      <c r="F3865" s="21"/>
      <c r="G3865" s="21"/>
      <c r="H3865" s="21"/>
      <c r="I3865" s="21"/>
      <c r="J3865" s="21"/>
      <c r="K3865" s="22" t="n">
        <f aca="false">INDEX('Porte Honorário'!B:D,MATCH(TabJud!D3865,'Porte Honorário'!A:A,0),2)</f>
        <v>13</v>
      </c>
      <c r="L3865" s="22" t="n">
        <f aca="false">ROUND(C3865*K3865,2)</f>
        <v>1.3</v>
      </c>
      <c r="M3865" s="22" t="n">
        <f aca="false">IF(E3865&gt;0,ROUND(E3865*'UCO e Filme'!$A$5,2),0)</f>
        <v>384.88</v>
      </c>
      <c r="N3865" s="22" t="n">
        <f aca="false">IF(I3865&gt;0,ROUND(I3865*'UCO e Filme'!$A$11,2),0)</f>
        <v>0</v>
      </c>
      <c r="O3865" s="22" t="n">
        <f aca="false">ROUND(L3865+M3865+N3865,2)</f>
        <v>386.18</v>
      </c>
      <c r="P3865" s="36"/>
      <c r="Q3865" s="36"/>
    </row>
    <row r="3866" customFormat="false" ht="11.25" hidden="false" customHeight="true" outlineLevel="0" collapsed="false">
      <c r="A3866" s="17" t="n">
        <v>40323404</v>
      </c>
      <c r="B3866" s="17" t="s">
        <v>3878</v>
      </c>
      <c r="C3866" s="23" t="n">
        <v>1</v>
      </c>
      <c r="D3866" s="23" t="s">
        <v>82</v>
      </c>
      <c r="E3866" s="19" t="n">
        <v>18.008</v>
      </c>
      <c r="F3866" s="21"/>
      <c r="G3866" s="21"/>
      <c r="H3866" s="21"/>
      <c r="I3866" s="21"/>
      <c r="J3866" s="21"/>
      <c r="K3866" s="22" t="n">
        <f aca="false">INDEX('Porte Honorário'!B:D,MATCH(TabJud!D3866,'Porte Honorário'!A:A,0),2)</f>
        <v>70.19</v>
      </c>
      <c r="L3866" s="22" t="n">
        <f aca="false">ROUND(C3866*K3866,2)</f>
        <v>70.19</v>
      </c>
      <c r="M3866" s="22" t="n">
        <f aca="false">IF(E3866&gt;0,ROUND(E3866*'UCO e Filme'!$A$5,2),0)</f>
        <v>269.04</v>
      </c>
      <c r="N3866" s="22" t="n">
        <f aca="false">IF(I3866&gt;0,ROUND(I3866*'UCO e Filme'!$A$11,2),0)</f>
        <v>0</v>
      </c>
      <c r="O3866" s="22" t="n">
        <f aca="false">ROUND(L3866+M3866+N3866,2)</f>
        <v>339.23</v>
      </c>
      <c r="P3866" s="36"/>
      <c r="Q3866" s="36"/>
    </row>
    <row r="3867" customFormat="false" ht="11.25" hidden="false" customHeight="true" outlineLevel="0" collapsed="false">
      <c r="A3867" s="17" t="n">
        <v>40323552</v>
      </c>
      <c r="B3867" s="17" t="s">
        <v>3879</v>
      </c>
      <c r="C3867" s="21" t="n">
        <v>0.5</v>
      </c>
      <c r="D3867" s="21" t="s">
        <v>133</v>
      </c>
      <c r="E3867" s="19" t="n">
        <v>40.909</v>
      </c>
      <c r="F3867" s="21"/>
      <c r="G3867" s="21"/>
      <c r="H3867" s="21"/>
      <c r="I3867" s="21"/>
      <c r="J3867" s="21"/>
      <c r="K3867" s="22" t="n">
        <f aca="false">INDEX('Porte Honorário'!B:D,MATCH(TabJud!D3867,'Porte Honorário'!A:A,0),2)</f>
        <v>13</v>
      </c>
      <c r="L3867" s="22" t="n">
        <f aca="false">ROUND(C3867*K3867,2)</f>
        <v>6.5</v>
      </c>
      <c r="M3867" s="22" t="n">
        <f aca="false">IF(E3867&gt;0,ROUND(E3867*'UCO e Filme'!$A$5,2),0)</f>
        <v>611.18</v>
      </c>
      <c r="N3867" s="22" t="n">
        <f aca="false">IF(I3867&gt;0,ROUND(I3867*'UCO e Filme'!$A$11,2),0)</f>
        <v>0</v>
      </c>
      <c r="O3867" s="22" t="n">
        <f aca="false">ROUND(L3867+M3867+N3867,2)</f>
        <v>617.68</v>
      </c>
      <c r="P3867" s="36"/>
      <c r="Q3867" s="36"/>
    </row>
    <row r="3868" customFormat="false" ht="11.25" hidden="false" customHeight="true" outlineLevel="0" collapsed="false">
      <c r="A3868" s="17" t="n">
        <v>40323676</v>
      </c>
      <c r="B3868" s="17" t="s">
        <v>3880</v>
      </c>
      <c r="C3868" s="23" t="n">
        <v>0.1</v>
      </c>
      <c r="D3868" s="23" t="s">
        <v>133</v>
      </c>
      <c r="E3868" s="19" t="n">
        <v>10.354</v>
      </c>
      <c r="F3868" s="21"/>
      <c r="G3868" s="21"/>
      <c r="H3868" s="21"/>
      <c r="I3868" s="21"/>
      <c r="J3868" s="21"/>
      <c r="K3868" s="22" t="n">
        <f aca="false">INDEX('Porte Honorário'!B:D,MATCH(TabJud!D3868,'Porte Honorário'!A:A,0),2)</f>
        <v>13</v>
      </c>
      <c r="L3868" s="22" t="n">
        <f aca="false">ROUND(C3868*K3868,2)</f>
        <v>1.3</v>
      </c>
      <c r="M3868" s="22" t="n">
        <f aca="false">IF(E3868&gt;0,ROUND(E3868*'UCO e Filme'!$A$5,2),0)</f>
        <v>154.69</v>
      </c>
      <c r="N3868" s="22" t="n">
        <f aca="false">IF(I3868&gt;0,ROUND(I3868*'UCO e Filme'!$A$11,2),0)</f>
        <v>0</v>
      </c>
      <c r="O3868" s="22" t="n">
        <f aca="false">ROUND(L3868+M3868+N3868,2)</f>
        <v>155.99</v>
      </c>
      <c r="P3868" s="36"/>
      <c r="Q3868" s="36"/>
    </row>
    <row r="3869" customFormat="false" ht="11.25" hidden="false" customHeight="true" outlineLevel="0" collapsed="false">
      <c r="A3869" s="17" t="n">
        <v>40323684</v>
      </c>
      <c r="B3869" s="38" t="s">
        <v>3881</v>
      </c>
      <c r="C3869" s="23" t="n">
        <v>0.1</v>
      </c>
      <c r="D3869" s="23" t="s">
        <v>133</v>
      </c>
      <c r="E3869" s="19" t="n">
        <v>6.8009</v>
      </c>
      <c r="F3869" s="21"/>
      <c r="G3869" s="21"/>
      <c r="H3869" s="21"/>
      <c r="I3869" s="21"/>
      <c r="J3869" s="21"/>
      <c r="K3869" s="22" t="n">
        <f aca="false">INDEX('Porte Honorário'!B:D,MATCH(TabJud!D3869,'Porte Honorário'!A:A,0),2)</f>
        <v>13</v>
      </c>
      <c r="L3869" s="22" t="n">
        <f aca="false">ROUND(C3869*K3869,2)</f>
        <v>1.3</v>
      </c>
      <c r="M3869" s="22" t="n">
        <f aca="false">IF(E3869&gt;0,ROUND(E3869*'UCO e Filme'!$A$5,2),0)</f>
        <v>101.61</v>
      </c>
      <c r="N3869" s="22" t="n">
        <f aca="false">IF(I3869&gt;0,ROUND(I3869*'UCO e Filme'!$A$11,2),0)</f>
        <v>0</v>
      </c>
      <c r="O3869" s="22" t="n">
        <f aca="false">ROUND(L3869+M3869+N3869,2)</f>
        <v>102.91</v>
      </c>
      <c r="P3869" s="36"/>
      <c r="Q3869" s="36"/>
    </row>
    <row r="3870" customFormat="false" ht="11.25" hidden="false" customHeight="true" outlineLevel="0" collapsed="false">
      <c r="A3870" s="17" t="n">
        <v>40323897</v>
      </c>
      <c r="B3870" s="17" t="s">
        <v>3882</v>
      </c>
      <c r="C3870" s="23" t="n">
        <v>1</v>
      </c>
      <c r="D3870" s="23" t="s">
        <v>146</v>
      </c>
      <c r="E3870" s="19" t="n">
        <v>21.9679</v>
      </c>
      <c r="F3870" s="21"/>
      <c r="G3870" s="21"/>
      <c r="H3870" s="21"/>
      <c r="I3870" s="21"/>
      <c r="J3870" s="21"/>
      <c r="K3870" s="22" t="n">
        <f aca="false">INDEX('Porte Honorário'!B:D,MATCH(TabJud!D3870,'Porte Honorário'!A:A,0),2)</f>
        <v>83.19</v>
      </c>
      <c r="L3870" s="22" t="n">
        <f aca="false">ROUND(C3870*K3870,2)</f>
        <v>83.19</v>
      </c>
      <c r="M3870" s="22" t="n">
        <f aca="false">IF(E3870&gt;0,ROUND(E3870*'UCO e Filme'!$A$5,2),0)</f>
        <v>328.2</v>
      </c>
      <c r="N3870" s="22" t="n">
        <f aca="false">IF(I3870&gt;0,ROUND(I3870*'UCO e Filme'!$A$11,2),0)</f>
        <v>0</v>
      </c>
      <c r="O3870" s="22" t="n">
        <f aca="false">ROUND(L3870+M3870+N3870,2)</f>
        <v>411.39</v>
      </c>
      <c r="P3870" s="36"/>
      <c r="Q3870" s="36"/>
    </row>
    <row r="3871" customFormat="false" ht="11.25" hidden="false" customHeight="true" outlineLevel="0" collapsed="false">
      <c r="A3871" s="17" t="n">
        <v>40323900</v>
      </c>
      <c r="B3871" s="17" t="s">
        <v>3883</v>
      </c>
      <c r="C3871" s="37" t="n">
        <v>0.5</v>
      </c>
      <c r="D3871" s="23" t="s">
        <v>133</v>
      </c>
      <c r="E3871" s="19" t="n">
        <v>6.57</v>
      </c>
      <c r="F3871" s="21"/>
      <c r="G3871" s="21"/>
      <c r="H3871" s="21"/>
      <c r="I3871" s="21"/>
      <c r="J3871" s="21"/>
      <c r="K3871" s="22" t="n">
        <f aca="false">INDEX('Porte Honorário'!B:D,MATCH(TabJud!D3871,'Porte Honorário'!A:A,0),2)</f>
        <v>13</v>
      </c>
      <c r="L3871" s="22" t="n">
        <f aca="false">ROUND(C3871*K3871,2)</f>
        <v>6.5</v>
      </c>
      <c r="M3871" s="22" t="n">
        <f aca="false">IF(E3871&gt;0,ROUND(E3871*'UCO e Filme'!$A$5,2),0)</f>
        <v>98.16</v>
      </c>
      <c r="N3871" s="22" t="n">
        <f aca="false">IF(I3871&gt;0,ROUND(I3871*'UCO e Filme'!$A$11,2),0)</f>
        <v>0</v>
      </c>
      <c r="O3871" s="22" t="n">
        <f aca="false">ROUND(L3871+M3871+N3871,2)</f>
        <v>104.66</v>
      </c>
      <c r="P3871" s="36"/>
      <c r="Q3871" s="36"/>
    </row>
    <row r="3872" customFormat="false" ht="11.25" hidden="false" customHeight="true" outlineLevel="0" collapsed="false">
      <c r="A3872" s="17" t="n">
        <v>40323919</v>
      </c>
      <c r="B3872" s="17" t="s">
        <v>3884</v>
      </c>
      <c r="C3872" s="37" t="n">
        <v>0.1</v>
      </c>
      <c r="D3872" s="23" t="s">
        <v>133</v>
      </c>
      <c r="E3872" s="19" t="n">
        <v>4.71</v>
      </c>
      <c r="F3872" s="21"/>
      <c r="G3872" s="21"/>
      <c r="H3872" s="21"/>
      <c r="I3872" s="21"/>
      <c r="J3872" s="21"/>
      <c r="K3872" s="22" t="n">
        <f aca="false">INDEX('Porte Honorário'!B:D,MATCH(TabJud!D3872,'Porte Honorário'!A:A,0),2)</f>
        <v>13</v>
      </c>
      <c r="L3872" s="22" t="n">
        <f aca="false">ROUND(C3872*K3872,2)</f>
        <v>1.3</v>
      </c>
      <c r="M3872" s="22" t="n">
        <f aca="false">IF(E3872&gt;0,ROUND(E3872*'UCO e Filme'!$A$5,2),0)</f>
        <v>70.37</v>
      </c>
      <c r="N3872" s="22" t="n">
        <f aca="false">IF(I3872&gt;0,ROUND(I3872*'UCO e Filme'!$A$11,2),0)</f>
        <v>0</v>
      </c>
      <c r="O3872" s="22" t="n">
        <f aca="false">ROUND(L3872+M3872+N3872,2)</f>
        <v>71.67</v>
      </c>
      <c r="P3872" s="36"/>
      <c r="Q3872" s="36"/>
    </row>
    <row r="3873" customFormat="false" ht="11.25" hidden="false" customHeight="true" outlineLevel="0" collapsed="false">
      <c r="A3873" s="17" t="n">
        <v>40323986</v>
      </c>
      <c r="B3873" s="17" t="s">
        <v>3885</v>
      </c>
      <c r="C3873" s="23" t="n">
        <v>0.1</v>
      </c>
      <c r="D3873" s="23" t="s">
        <v>133</v>
      </c>
      <c r="E3873" s="19" t="n">
        <v>4.5038</v>
      </c>
      <c r="F3873" s="21"/>
      <c r="G3873" s="21"/>
      <c r="H3873" s="21"/>
      <c r="I3873" s="21"/>
      <c r="J3873" s="21"/>
      <c r="K3873" s="22" t="n">
        <f aca="false">INDEX('Porte Honorário'!B:D,MATCH(TabJud!D3873,'Porte Honorário'!A:A,0),2)</f>
        <v>13</v>
      </c>
      <c r="L3873" s="22" t="n">
        <f aca="false">ROUND(C3873*K3873,2)</f>
        <v>1.3</v>
      </c>
      <c r="M3873" s="22" t="n">
        <f aca="false">IF(E3873&gt;0,ROUND(E3873*'UCO e Filme'!$A$5,2),0)</f>
        <v>67.29</v>
      </c>
      <c r="N3873" s="22" t="n">
        <f aca="false">IF(I3873&gt;0,ROUND(I3873*'UCO e Filme'!$A$11,2),0)</f>
        <v>0</v>
      </c>
      <c r="O3873" s="22" t="n">
        <f aca="false">ROUND(L3873+M3873+N3873,2)</f>
        <v>68.59</v>
      </c>
      <c r="P3873" s="36"/>
      <c r="Q3873" s="36"/>
    </row>
    <row r="3874" customFormat="false" ht="11.25" hidden="false" customHeight="true" outlineLevel="0" collapsed="false">
      <c r="A3874" s="17" t="n">
        <v>40324176</v>
      </c>
      <c r="B3874" s="17" t="s">
        <v>3886</v>
      </c>
      <c r="C3874" s="37" t="n">
        <v>0.1</v>
      </c>
      <c r="D3874" s="21" t="s">
        <v>133</v>
      </c>
      <c r="E3874" s="19" t="n">
        <v>19.859</v>
      </c>
      <c r="F3874" s="21"/>
      <c r="G3874" s="21"/>
      <c r="H3874" s="21"/>
      <c r="I3874" s="21"/>
      <c r="J3874" s="21"/>
      <c r="K3874" s="22" t="n">
        <f aca="false">INDEX('Porte Honorário'!B:D,MATCH(TabJud!D3874,'Porte Honorário'!A:A,0),2)</f>
        <v>13</v>
      </c>
      <c r="L3874" s="22" t="n">
        <f aca="false">ROUND(C3874*K3874,2)</f>
        <v>1.3</v>
      </c>
      <c r="M3874" s="22" t="n">
        <f aca="false">IF(E3874&gt;0,ROUND(E3874*'UCO e Filme'!$A$5,2),0)</f>
        <v>296.69</v>
      </c>
      <c r="N3874" s="22" t="n">
        <f aca="false">IF(I3874&gt;0,ROUND(I3874*'UCO e Filme'!$A$11,2),0)</f>
        <v>0</v>
      </c>
      <c r="O3874" s="22" t="n">
        <f aca="false">ROUND(L3874+M3874+N3874,2)</f>
        <v>297.99</v>
      </c>
      <c r="P3874" s="36"/>
      <c r="Q3874" s="36"/>
    </row>
    <row r="3875" customFormat="false" ht="11.25" hidden="false" customHeight="true" outlineLevel="0" collapsed="false">
      <c r="A3875" s="17" t="n">
        <v>40324192</v>
      </c>
      <c r="B3875" s="17" t="s">
        <v>3887</v>
      </c>
      <c r="C3875" s="37" t="n">
        <v>0.1</v>
      </c>
      <c r="D3875" s="21" t="s">
        <v>133</v>
      </c>
      <c r="E3875" s="19" t="n">
        <v>6.202</v>
      </c>
      <c r="F3875" s="21"/>
      <c r="G3875" s="21"/>
      <c r="H3875" s="21"/>
      <c r="I3875" s="21"/>
      <c r="J3875" s="21"/>
      <c r="K3875" s="22" t="n">
        <f aca="false">INDEX('Porte Honorário'!B:D,MATCH(TabJud!D3875,'Porte Honorário'!A:A,0),2)</f>
        <v>13</v>
      </c>
      <c r="L3875" s="22" t="n">
        <f aca="false">ROUND(C3875*K3875,2)</f>
        <v>1.3</v>
      </c>
      <c r="M3875" s="22" t="n">
        <f aca="false">IF(E3875&gt;0,ROUND(E3875*'UCO e Filme'!$A$5,2),0)</f>
        <v>92.66</v>
      </c>
      <c r="N3875" s="22" t="n">
        <f aca="false">IF(I3875&gt;0,ROUND(I3875*'UCO e Filme'!$A$11,2),0)</f>
        <v>0</v>
      </c>
      <c r="O3875" s="22" t="n">
        <f aca="false">ROUND(L3875+M3875+N3875,2)</f>
        <v>93.96</v>
      </c>
      <c r="P3875" s="36"/>
      <c r="Q3875" s="36"/>
    </row>
    <row r="3876" customFormat="false" ht="11.25" hidden="false" customHeight="true" outlineLevel="0" collapsed="false">
      <c r="A3876" s="17" t="n">
        <v>40324362</v>
      </c>
      <c r="B3876" s="17" t="s">
        <v>3888</v>
      </c>
      <c r="C3876" s="25" t="n">
        <v>1</v>
      </c>
      <c r="D3876" s="37" t="s">
        <v>82</v>
      </c>
      <c r="E3876" s="19" t="n">
        <v>6.657</v>
      </c>
      <c r="F3876" s="21"/>
      <c r="G3876" s="21"/>
      <c r="H3876" s="21"/>
      <c r="I3876" s="21"/>
      <c r="J3876" s="21"/>
      <c r="K3876" s="22" t="n">
        <f aca="false">INDEX('Porte Honorário'!B:D,MATCH(TabJud!D3876,'Porte Honorário'!A:A,0),2)</f>
        <v>70.19</v>
      </c>
      <c r="L3876" s="22" t="n">
        <f aca="false">ROUND(C3876*K3876,2)</f>
        <v>70.19</v>
      </c>
      <c r="M3876" s="22" t="n">
        <f aca="false">IF(E3876&gt;0,ROUND(E3876*'UCO e Filme'!$A$5,2),0)</f>
        <v>99.46</v>
      </c>
      <c r="N3876" s="22" t="n">
        <f aca="false">IF(I3876&gt;0,ROUND(I3876*'UCO e Filme'!$A$11,2),0)</f>
        <v>0</v>
      </c>
      <c r="O3876" s="22" t="n">
        <f aca="false">ROUND(L3876+M3876+N3876,2)</f>
        <v>169.65</v>
      </c>
      <c r="P3876" s="36"/>
      <c r="Q3876" s="36"/>
    </row>
    <row r="3877" customFormat="false" ht="11.25" hidden="false" customHeight="true" outlineLevel="0" collapsed="false">
      <c r="A3877" s="17" t="n">
        <v>40324370</v>
      </c>
      <c r="B3877" s="17" t="s">
        <v>3889</v>
      </c>
      <c r="C3877" s="25" t="n">
        <v>1</v>
      </c>
      <c r="D3877" s="37" t="s">
        <v>82</v>
      </c>
      <c r="E3877" s="19" t="n">
        <v>6.657</v>
      </c>
      <c r="F3877" s="21"/>
      <c r="G3877" s="21"/>
      <c r="H3877" s="21"/>
      <c r="I3877" s="21"/>
      <c r="J3877" s="21"/>
      <c r="K3877" s="22" t="n">
        <f aca="false">INDEX('Porte Honorário'!B:D,MATCH(TabJud!D3877,'Porte Honorário'!A:A,0),2)</f>
        <v>70.19</v>
      </c>
      <c r="L3877" s="22" t="n">
        <f aca="false">ROUND(C3877*K3877,2)</f>
        <v>70.19</v>
      </c>
      <c r="M3877" s="22" t="n">
        <f aca="false">IF(E3877&gt;0,ROUND(E3877*'UCO e Filme'!$A$5,2),0)</f>
        <v>99.46</v>
      </c>
      <c r="N3877" s="22" t="n">
        <f aca="false">IF(I3877&gt;0,ROUND(I3877*'UCO e Filme'!$A$11,2),0)</f>
        <v>0</v>
      </c>
      <c r="O3877" s="22" t="n">
        <f aca="false">ROUND(L3877+M3877+N3877,2)</f>
        <v>169.65</v>
      </c>
      <c r="P3877" s="36"/>
      <c r="Q3877" s="36"/>
    </row>
    <row r="3878" customFormat="false" ht="11.25" hidden="false" customHeight="true" outlineLevel="0" collapsed="false">
      <c r="A3878" s="17" t="n">
        <v>40324559</v>
      </c>
      <c r="B3878" s="17" t="s">
        <v>3890</v>
      </c>
      <c r="C3878" s="37" t="n">
        <v>0.1</v>
      </c>
      <c r="D3878" s="23" t="s">
        <v>133</v>
      </c>
      <c r="E3878" s="19" t="n">
        <v>5.458</v>
      </c>
      <c r="F3878" s="21"/>
      <c r="G3878" s="21"/>
      <c r="H3878" s="21"/>
      <c r="I3878" s="21"/>
      <c r="J3878" s="21"/>
      <c r="K3878" s="22" t="n">
        <f aca="false">INDEX('Porte Honorário'!B:D,MATCH(TabJud!D3878,'Porte Honorário'!A:A,0),2)</f>
        <v>13</v>
      </c>
      <c r="L3878" s="22" t="n">
        <f aca="false">ROUND(C3878*K3878,2)</f>
        <v>1.3</v>
      </c>
      <c r="M3878" s="22" t="n">
        <f aca="false">IF(E3878&gt;0,ROUND(E3878*'UCO e Filme'!$A$5,2),0)</f>
        <v>81.54</v>
      </c>
      <c r="N3878" s="22" t="n">
        <f aca="false">IF(I3878&gt;0,ROUND(I3878*'UCO e Filme'!$A$11,2),0)</f>
        <v>0</v>
      </c>
      <c r="O3878" s="22" t="n">
        <f aca="false">ROUND(L3878+M3878+N3878,2)</f>
        <v>82.84</v>
      </c>
      <c r="P3878" s="36"/>
      <c r="Q3878" s="36"/>
    </row>
    <row r="3879" customFormat="false" ht="11.25" hidden="false" customHeight="true" outlineLevel="0" collapsed="false">
      <c r="A3879" s="17" t="n">
        <v>40324567</v>
      </c>
      <c r="B3879" s="17" t="s">
        <v>3891</v>
      </c>
      <c r="C3879" s="37" t="n">
        <v>0.1</v>
      </c>
      <c r="D3879" s="23" t="s">
        <v>133</v>
      </c>
      <c r="E3879" s="19" t="n">
        <v>5.852</v>
      </c>
      <c r="F3879" s="21"/>
      <c r="G3879" s="21"/>
      <c r="H3879" s="21"/>
      <c r="I3879" s="21"/>
      <c r="J3879" s="21"/>
      <c r="K3879" s="22" t="n">
        <f aca="false">INDEX('Porte Honorário'!B:D,MATCH(TabJud!D3879,'Porte Honorário'!A:A,0),2)</f>
        <v>13</v>
      </c>
      <c r="L3879" s="22" t="n">
        <f aca="false">ROUND(C3879*K3879,2)</f>
        <v>1.3</v>
      </c>
      <c r="M3879" s="22" t="n">
        <f aca="false">IF(E3879&gt;0,ROUND(E3879*'UCO e Filme'!$A$5,2),0)</f>
        <v>87.43</v>
      </c>
      <c r="N3879" s="22" t="n">
        <f aca="false">IF(I3879&gt;0,ROUND(I3879*'UCO e Filme'!$A$11,2),0)</f>
        <v>0</v>
      </c>
      <c r="O3879" s="22" t="n">
        <f aca="false">ROUND(L3879+M3879+N3879,2)</f>
        <v>88.73</v>
      </c>
      <c r="P3879" s="36"/>
      <c r="Q3879" s="36"/>
    </row>
    <row r="3880" customFormat="false" ht="11.25" hidden="false" customHeight="true" outlineLevel="0" collapsed="false">
      <c r="A3880" s="39" t="n">
        <v>40324591</v>
      </c>
      <c r="B3880" s="38" t="s">
        <v>3892</v>
      </c>
      <c r="C3880" s="37" t="n">
        <v>0.1</v>
      </c>
      <c r="D3880" s="23" t="s">
        <v>133</v>
      </c>
      <c r="E3880" s="19" t="n">
        <v>18.785</v>
      </c>
      <c r="F3880" s="21"/>
      <c r="G3880" s="21"/>
      <c r="H3880" s="21"/>
      <c r="I3880" s="21"/>
      <c r="J3880" s="21"/>
      <c r="K3880" s="22" t="n">
        <f aca="false">INDEX('Porte Honorário'!B:D,MATCH(TabJud!D3880,'Porte Honorário'!A:A,0),2)</f>
        <v>13</v>
      </c>
      <c r="L3880" s="22" t="n">
        <f aca="false">ROUND(C3880*K3880,2)</f>
        <v>1.3</v>
      </c>
      <c r="M3880" s="22" t="n">
        <f aca="false">IF(E3880&gt;0,ROUND(E3880*'UCO e Filme'!$A$5,2),0)</f>
        <v>280.65</v>
      </c>
      <c r="N3880" s="22" t="n">
        <f aca="false">IF(I3880&gt;0,ROUND(I3880*'UCO e Filme'!$A$11,2),0)</f>
        <v>0</v>
      </c>
      <c r="O3880" s="22" t="n">
        <f aca="false">ROUND(L3880+M3880+N3880,2)</f>
        <v>281.95</v>
      </c>
      <c r="P3880" s="36"/>
      <c r="Q3880" s="36"/>
    </row>
    <row r="3881" customFormat="false" ht="11.25" hidden="false" customHeight="true" outlineLevel="0" collapsed="false">
      <c r="A3881" s="39" t="n">
        <v>40324605</v>
      </c>
      <c r="B3881" s="38" t="s">
        <v>3893</v>
      </c>
      <c r="C3881" s="37" t="n">
        <v>0.1</v>
      </c>
      <c r="D3881" s="23" t="s">
        <v>133</v>
      </c>
      <c r="E3881" s="19" t="n">
        <v>18.785</v>
      </c>
      <c r="F3881" s="21"/>
      <c r="G3881" s="21"/>
      <c r="H3881" s="21"/>
      <c r="I3881" s="21"/>
      <c r="J3881" s="21"/>
      <c r="K3881" s="22" t="n">
        <f aca="false">INDEX('Porte Honorário'!B:D,MATCH(TabJud!D3881,'Porte Honorário'!A:A,0),2)</f>
        <v>13</v>
      </c>
      <c r="L3881" s="22" t="n">
        <f aca="false">ROUND(C3881*K3881,2)</f>
        <v>1.3</v>
      </c>
      <c r="M3881" s="22" t="n">
        <f aca="false">IF(E3881&gt;0,ROUND(E3881*'UCO e Filme'!$A$5,2),0)</f>
        <v>280.65</v>
      </c>
      <c r="N3881" s="22" t="n">
        <f aca="false">IF(I3881&gt;0,ROUND(I3881*'UCO e Filme'!$A$11,2),0)</f>
        <v>0</v>
      </c>
      <c r="O3881" s="22" t="n">
        <f aca="false">ROUND(L3881+M3881+N3881,2)</f>
        <v>281.95</v>
      </c>
      <c r="P3881" s="36"/>
      <c r="Q3881" s="36"/>
    </row>
    <row r="3882" customFormat="false" ht="11.25" hidden="false" customHeight="true" outlineLevel="0" collapsed="false">
      <c r="A3882" s="17" t="n">
        <v>40324788</v>
      </c>
      <c r="B3882" s="17" t="s">
        <v>3894</v>
      </c>
      <c r="C3882" s="37"/>
      <c r="D3882" s="23"/>
      <c r="E3882" s="19"/>
      <c r="F3882" s="21"/>
      <c r="G3882" s="21"/>
      <c r="H3882" s="21"/>
      <c r="I3882" s="21"/>
      <c r="J3882" s="21"/>
      <c r="K3882" s="22"/>
      <c r="L3882" s="22"/>
      <c r="M3882" s="22"/>
      <c r="N3882" s="22"/>
      <c r="O3882" s="22" t="n">
        <v>104</v>
      </c>
      <c r="P3882" s="36"/>
      <c r="Q3882" s="36"/>
    </row>
    <row r="3883" customFormat="false" ht="11.25" hidden="false" customHeight="true" outlineLevel="0" collapsed="false">
      <c r="A3883" s="17" t="n">
        <v>40324796</v>
      </c>
      <c r="B3883" s="17" t="s">
        <v>3895</v>
      </c>
      <c r="C3883" s="37"/>
      <c r="D3883" s="23"/>
      <c r="E3883" s="19"/>
      <c r="F3883" s="21"/>
      <c r="G3883" s="21"/>
      <c r="H3883" s="21"/>
      <c r="I3883" s="21"/>
      <c r="J3883" s="21"/>
      <c r="K3883" s="22"/>
      <c r="L3883" s="22"/>
      <c r="M3883" s="22"/>
      <c r="N3883" s="22"/>
      <c r="O3883" s="22" t="n">
        <v>104</v>
      </c>
      <c r="P3883" s="36"/>
      <c r="Q3883" s="36"/>
    </row>
    <row r="3884" customFormat="false" ht="11.25" hidden="false" customHeight="true" outlineLevel="0" collapsed="false">
      <c r="A3884" s="39" t="n">
        <v>40324561</v>
      </c>
      <c r="B3884" s="38" t="s">
        <v>3896</v>
      </c>
      <c r="C3884" s="37" t="n">
        <v>1</v>
      </c>
      <c r="D3884" s="23" t="s">
        <v>133</v>
      </c>
      <c r="E3884" s="19" t="n">
        <v>23.4439</v>
      </c>
      <c r="F3884" s="21"/>
      <c r="G3884" s="21"/>
      <c r="H3884" s="21"/>
      <c r="I3884" s="21"/>
      <c r="J3884" s="21"/>
      <c r="K3884" s="22" t="n">
        <f aca="false">INDEX('Porte Honorário'!B:D,MATCH(TabJud!D3884,'Porte Honorário'!A:A,0),2)</f>
        <v>13</v>
      </c>
      <c r="L3884" s="22" t="n">
        <f aca="false">ROUND(C3884*K3884,2)</f>
        <v>13</v>
      </c>
      <c r="M3884" s="22" t="n">
        <f aca="false">IF(E3884&gt;0,ROUND(E3884*'UCO e Filme'!$A$5,2),0)</f>
        <v>350.25</v>
      </c>
      <c r="N3884" s="22" t="n">
        <f aca="false">IF(I3884&gt;0,ROUND(I3884*'UCO e Filme'!$A$11,2),0)</f>
        <v>0</v>
      </c>
      <c r="O3884" s="22" t="n">
        <f aca="false">ROUND(L3884+M3884+N3884,2)</f>
        <v>363.25</v>
      </c>
      <c r="P3884" s="36"/>
      <c r="Q3884" s="36"/>
    </row>
    <row r="3885" customFormat="false" ht="30.95" hidden="false" customHeight="true" outlineLevel="0" collapsed="false">
      <c r="A3885" s="14" t="s">
        <v>3897</v>
      </c>
      <c r="B3885" s="14"/>
      <c r="C3885" s="14"/>
      <c r="D3885" s="14"/>
      <c r="E3885" s="14"/>
      <c r="F3885" s="14"/>
      <c r="G3885" s="14"/>
      <c r="H3885" s="14"/>
      <c r="I3885" s="14"/>
      <c r="J3885" s="14"/>
      <c r="K3885" s="14"/>
      <c r="L3885" s="14"/>
      <c r="M3885" s="14"/>
      <c r="N3885" s="14"/>
      <c r="O3885" s="14"/>
      <c r="P3885" s="36"/>
      <c r="Q3885" s="36"/>
    </row>
    <row r="3886" customFormat="false" ht="32.25" hidden="false" customHeight="true" outlineLevel="0" collapsed="false">
      <c r="A3886" s="17" t="n">
        <v>40401014</v>
      </c>
      <c r="B3886" s="17" t="s">
        <v>3898</v>
      </c>
      <c r="C3886" s="23" t="n">
        <v>1</v>
      </c>
      <c r="D3886" s="23" t="s">
        <v>133</v>
      </c>
      <c r="E3886" s="19"/>
      <c r="F3886" s="16"/>
      <c r="G3886" s="21"/>
      <c r="H3886" s="21"/>
      <c r="I3886" s="21"/>
      <c r="J3886" s="21"/>
      <c r="K3886" s="22" t="n">
        <f aca="false">INDEX('Porte Honorário'!B:D,MATCH(TabJud!D3886,'Porte Honorário'!A:A,0),1)</f>
        <v>16.38</v>
      </c>
      <c r="L3886" s="22" t="n">
        <f aca="false">ROUND(C3886*K3886,2)</f>
        <v>16.38</v>
      </c>
      <c r="M3886" s="22" t="n">
        <f aca="false">IF(E3886&gt;0,ROUND(E3886*'UCO e Filme'!$A$2,2),0)</f>
        <v>0</v>
      </c>
      <c r="N3886" s="22" t="n">
        <f aca="false">IF(I3886&gt;0,ROUND(I3886*'UCO e Filme'!$A$11,2),0)</f>
        <v>0</v>
      </c>
      <c r="O3886" s="22" t="n">
        <f aca="false">ROUND(L3886+M3886+N3886,2)</f>
        <v>16.38</v>
      </c>
      <c r="P3886" s="36"/>
      <c r="Q3886" s="36"/>
    </row>
    <row r="3887" customFormat="false" ht="11.25" hidden="false" customHeight="true" outlineLevel="0" collapsed="false">
      <c r="A3887" s="17" t="n">
        <v>40401022</v>
      </c>
      <c r="B3887" s="17" t="s">
        <v>3899</v>
      </c>
      <c r="C3887" s="23" t="n">
        <v>1</v>
      </c>
      <c r="D3887" s="23" t="s">
        <v>141</v>
      </c>
      <c r="E3887" s="19"/>
      <c r="F3887" s="16"/>
      <c r="G3887" s="21"/>
      <c r="H3887" s="21"/>
      <c r="I3887" s="21"/>
      <c r="J3887" s="21"/>
      <c r="K3887" s="22" t="n">
        <f aca="false">INDEX('Porte Honorário'!B:D,MATCH(TabJud!D3887,'Porte Honorário'!A:A,0),1)</f>
        <v>334.24</v>
      </c>
      <c r="L3887" s="22" t="n">
        <f aca="false">ROUND(C3887*K3887,2)</f>
        <v>334.24</v>
      </c>
      <c r="M3887" s="22" t="n">
        <f aca="false">IF(E3887&gt;0,ROUND(E3887*'UCO e Filme'!$A$2,2),0)</f>
        <v>0</v>
      </c>
      <c r="N3887" s="22" t="n">
        <f aca="false">IF(I3887&gt;0,ROUND(I3887*'UCO e Filme'!$A$11,2),0)</f>
        <v>0</v>
      </c>
      <c r="O3887" s="22" t="n">
        <f aca="false">ROUND(L3887+M3887+N3887,2)</f>
        <v>334.24</v>
      </c>
      <c r="P3887" s="36"/>
      <c r="Q3887" s="36"/>
    </row>
    <row r="3888" customFormat="false" ht="30.95" hidden="false" customHeight="true" outlineLevel="0" collapsed="false">
      <c r="A3888" s="14" t="s">
        <v>3900</v>
      </c>
      <c r="B3888" s="14"/>
      <c r="C3888" s="14"/>
      <c r="D3888" s="14"/>
      <c r="E3888" s="14"/>
      <c r="F3888" s="14"/>
      <c r="G3888" s="14"/>
      <c r="H3888" s="14"/>
      <c r="I3888" s="14"/>
      <c r="J3888" s="14"/>
      <c r="K3888" s="14"/>
      <c r="L3888" s="14"/>
      <c r="M3888" s="14"/>
      <c r="N3888" s="14"/>
      <c r="O3888" s="14"/>
      <c r="P3888" s="36"/>
      <c r="Q3888" s="36"/>
    </row>
    <row r="3889" customFormat="false" ht="25.5" hidden="false" customHeight="true" outlineLevel="0" collapsed="false">
      <c r="A3889" s="17" t="n">
        <v>40402010</v>
      </c>
      <c r="B3889" s="17" t="s">
        <v>3901</v>
      </c>
      <c r="C3889" s="23" t="n">
        <v>0.1</v>
      </c>
      <c r="D3889" s="23" t="s">
        <v>133</v>
      </c>
      <c r="E3889" s="19" t="n">
        <v>104</v>
      </c>
      <c r="F3889" s="16"/>
      <c r="G3889" s="21"/>
      <c r="H3889" s="21"/>
      <c r="I3889" s="21"/>
      <c r="J3889" s="21"/>
      <c r="K3889" s="22" t="n">
        <f aca="false">INDEX('Porte Honorário'!B:D,MATCH(TabJud!D3889,'Porte Honorário'!A:A,0),1)</f>
        <v>16.38</v>
      </c>
      <c r="L3889" s="22" t="n">
        <f aca="false">ROUND(C3889*K3889,2)</f>
        <v>1.64</v>
      </c>
      <c r="M3889" s="22" t="n">
        <f aca="false">IF(E3889&gt;0,ROUND(E3889*'UCO e Filme'!$A$2,2),0)</f>
        <v>1961.44</v>
      </c>
      <c r="N3889" s="22" t="n">
        <f aca="false">IF(I3889&gt;0,ROUND(I3889*'UCO e Filme'!$A$11,2),0)</f>
        <v>0</v>
      </c>
      <c r="O3889" s="22" t="n">
        <f aca="false">ROUND(L3889+M3889+N3889,2)</f>
        <v>1963.08</v>
      </c>
      <c r="P3889" s="36"/>
      <c r="Q3889" s="36"/>
    </row>
    <row r="3890" customFormat="false" ht="22.5" hidden="false" customHeight="true" outlineLevel="0" collapsed="false">
      <c r="A3890" s="17" t="n">
        <v>40402029</v>
      </c>
      <c r="B3890" s="17" t="s">
        <v>3902</v>
      </c>
      <c r="C3890" s="23" t="n">
        <v>0.1</v>
      </c>
      <c r="D3890" s="23" t="s">
        <v>133</v>
      </c>
      <c r="E3890" s="19" t="n">
        <v>100</v>
      </c>
      <c r="F3890" s="16"/>
      <c r="G3890" s="21"/>
      <c r="H3890" s="21"/>
      <c r="I3890" s="21"/>
      <c r="J3890" s="21"/>
      <c r="K3890" s="22" t="n">
        <f aca="false">INDEX('Porte Honorário'!B:D,MATCH(TabJud!D3890,'Porte Honorário'!A:A,0),1)</f>
        <v>16.38</v>
      </c>
      <c r="L3890" s="22" t="n">
        <f aca="false">ROUND(C3890*K3890,2)</f>
        <v>1.64</v>
      </c>
      <c r="M3890" s="22" t="n">
        <f aca="false">IF(E3890&gt;0,ROUND(E3890*'UCO e Filme'!$A$2,2),0)</f>
        <v>1886</v>
      </c>
      <c r="N3890" s="22" t="n">
        <f aca="false">IF(I3890&gt;0,ROUND(I3890*'UCO e Filme'!$A$11,2),0)</f>
        <v>0</v>
      </c>
      <c r="O3890" s="22" t="n">
        <f aca="false">ROUND(L3890+M3890+N3890,2)</f>
        <v>1887.64</v>
      </c>
      <c r="P3890" s="36"/>
      <c r="Q3890" s="36"/>
    </row>
    <row r="3891" customFormat="false" ht="11.25" hidden="false" customHeight="true" outlineLevel="0" collapsed="false">
      <c r="A3891" s="17" t="n">
        <v>40402037</v>
      </c>
      <c r="B3891" s="17" t="s">
        <v>3903</v>
      </c>
      <c r="C3891" s="23" t="n">
        <v>1</v>
      </c>
      <c r="D3891" s="23" t="s">
        <v>133</v>
      </c>
      <c r="E3891" s="19" t="n">
        <v>3.04</v>
      </c>
      <c r="F3891" s="16"/>
      <c r="G3891" s="21"/>
      <c r="H3891" s="21"/>
      <c r="I3891" s="21"/>
      <c r="J3891" s="21"/>
      <c r="K3891" s="22" t="n">
        <f aca="false">INDEX('Porte Honorário'!B:D,MATCH(TabJud!D3891,'Porte Honorário'!A:A,0),1)</f>
        <v>16.38</v>
      </c>
      <c r="L3891" s="22" t="n">
        <f aca="false">ROUND(C3891*K3891,2)</f>
        <v>16.38</v>
      </c>
      <c r="M3891" s="22" t="n">
        <f aca="false">IF(E3891&gt;0,ROUND(E3891*'UCO e Filme'!$A$2,2),0)</f>
        <v>57.33</v>
      </c>
      <c r="N3891" s="22" t="n">
        <f aca="false">IF(I3891&gt;0,ROUND(I3891*'UCO e Filme'!$A$11,2),0)</f>
        <v>0</v>
      </c>
      <c r="O3891" s="22" t="n">
        <f aca="false">ROUND(L3891+M3891+N3891,2)</f>
        <v>73.71</v>
      </c>
      <c r="P3891" s="36"/>
      <c r="Q3891" s="36"/>
    </row>
    <row r="3892" customFormat="false" ht="11.25" hidden="false" customHeight="true" outlineLevel="0" collapsed="false">
      <c r="A3892" s="17" t="n">
        <v>40402045</v>
      </c>
      <c r="B3892" s="17" t="s">
        <v>3904</v>
      </c>
      <c r="C3892" s="23" t="n">
        <v>1</v>
      </c>
      <c r="D3892" s="23" t="s">
        <v>133</v>
      </c>
      <c r="E3892" s="19" t="n">
        <v>5.28</v>
      </c>
      <c r="F3892" s="16"/>
      <c r="G3892" s="21"/>
      <c r="H3892" s="21"/>
      <c r="I3892" s="21"/>
      <c r="J3892" s="21"/>
      <c r="K3892" s="22" t="n">
        <f aca="false">INDEX('Porte Honorário'!B:D,MATCH(TabJud!D3892,'Porte Honorário'!A:A,0),1)</f>
        <v>16.38</v>
      </c>
      <c r="L3892" s="22" t="n">
        <f aca="false">ROUND(C3892*K3892,2)</f>
        <v>16.38</v>
      </c>
      <c r="M3892" s="22" t="n">
        <f aca="false">IF(E3892&gt;0,ROUND(E3892*'UCO e Filme'!$A$2,2),0)</f>
        <v>99.58</v>
      </c>
      <c r="N3892" s="22" t="n">
        <f aca="false">IF(I3892&gt;0,ROUND(I3892*'UCO e Filme'!$A$11,2),0)</f>
        <v>0</v>
      </c>
      <c r="O3892" s="22" t="n">
        <f aca="false">ROUND(L3892+M3892+N3892,2)</f>
        <v>115.96</v>
      </c>
      <c r="P3892" s="36"/>
      <c r="Q3892" s="36"/>
    </row>
    <row r="3893" customFormat="false" ht="11.25" hidden="false" customHeight="true" outlineLevel="0" collapsed="false">
      <c r="A3893" s="17" t="n">
        <v>40402053</v>
      </c>
      <c r="B3893" s="17" t="s">
        <v>3905</v>
      </c>
      <c r="C3893" s="23" t="n">
        <v>1</v>
      </c>
      <c r="D3893" s="23" t="s">
        <v>133</v>
      </c>
      <c r="E3893" s="19" t="n">
        <v>6.69</v>
      </c>
      <c r="F3893" s="16"/>
      <c r="G3893" s="21"/>
      <c r="H3893" s="21"/>
      <c r="I3893" s="21"/>
      <c r="J3893" s="21"/>
      <c r="K3893" s="22" t="n">
        <f aca="false">INDEX('Porte Honorário'!B:D,MATCH(TabJud!D3893,'Porte Honorário'!A:A,0),1)</f>
        <v>16.38</v>
      </c>
      <c r="L3893" s="22" t="n">
        <f aca="false">ROUND(C3893*K3893,2)</f>
        <v>16.38</v>
      </c>
      <c r="M3893" s="22" t="n">
        <f aca="false">IF(E3893&gt;0,ROUND(E3893*'UCO e Filme'!$A$2,2),0)</f>
        <v>126.17</v>
      </c>
      <c r="N3893" s="22" t="n">
        <f aca="false">IF(I3893&gt;0,ROUND(I3893*'UCO e Filme'!$A$11,2),0)</f>
        <v>0</v>
      </c>
      <c r="O3893" s="22" t="n">
        <f aca="false">ROUND(L3893+M3893+N3893,2)</f>
        <v>142.55</v>
      </c>
      <c r="P3893" s="36"/>
      <c r="Q3893" s="36"/>
    </row>
    <row r="3894" customFormat="false" ht="11.25" hidden="false" customHeight="true" outlineLevel="0" collapsed="false">
      <c r="A3894" s="17" t="n">
        <v>40402061</v>
      </c>
      <c r="B3894" s="17" t="s">
        <v>3906</v>
      </c>
      <c r="C3894" s="23" t="n">
        <v>1</v>
      </c>
      <c r="D3894" s="23" t="s">
        <v>133</v>
      </c>
      <c r="E3894" s="19" t="n">
        <v>2.28</v>
      </c>
      <c r="F3894" s="16"/>
      <c r="G3894" s="21"/>
      <c r="H3894" s="21"/>
      <c r="I3894" s="21"/>
      <c r="J3894" s="21"/>
      <c r="K3894" s="22" t="n">
        <f aca="false">INDEX('Porte Honorário'!B:D,MATCH(TabJud!D3894,'Porte Honorário'!A:A,0),1)</f>
        <v>16.38</v>
      </c>
      <c r="L3894" s="22" t="n">
        <f aca="false">ROUND(C3894*K3894,2)</f>
        <v>16.38</v>
      </c>
      <c r="M3894" s="22" t="n">
        <f aca="false">IF(E3894&gt;0,ROUND(E3894*'UCO e Filme'!$A$2,2),0)</f>
        <v>43</v>
      </c>
      <c r="N3894" s="22" t="n">
        <f aca="false">IF(I3894&gt;0,ROUND(I3894*'UCO e Filme'!$A$11,2),0)</f>
        <v>0</v>
      </c>
      <c r="O3894" s="22" t="n">
        <f aca="false">ROUND(L3894+M3894+N3894,2)</f>
        <v>59.38</v>
      </c>
      <c r="P3894" s="36"/>
      <c r="Q3894" s="36"/>
    </row>
    <row r="3895" customFormat="false" ht="11.25" hidden="false" customHeight="true" outlineLevel="0" collapsed="false">
      <c r="A3895" s="17" t="n">
        <v>40402070</v>
      </c>
      <c r="B3895" s="17" t="s">
        <v>3907</v>
      </c>
      <c r="C3895" s="23" t="n">
        <v>1</v>
      </c>
      <c r="D3895" s="23" t="s">
        <v>133</v>
      </c>
      <c r="E3895" s="19" t="n">
        <v>4.35</v>
      </c>
      <c r="F3895" s="16"/>
      <c r="G3895" s="21"/>
      <c r="H3895" s="21"/>
      <c r="I3895" s="21"/>
      <c r="J3895" s="21"/>
      <c r="K3895" s="22" t="n">
        <f aca="false">INDEX('Porte Honorário'!B:D,MATCH(TabJud!D3895,'Porte Honorário'!A:A,0),1)</f>
        <v>16.38</v>
      </c>
      <c r="L3895" s="22" t="n">
        <f aca="false">ROUND(C3895*K3895,2)</f>
        <v>16.38</v>
      </c>
      <c r="M3895" s="22" t="n">
        <f aca="false">IF(E3895&gt;0,ROUND(E3895*'UCO e Filme'!$A$2,2),0)</f>
        <v>82.04</v>
      </c>
      <c r="N3895" s="22" t="n">
        <f aca="false">IF(I3895&gt;0,ROUND(I3895*'UCO e Filme'!$A$11,2),0)</f>
        <v>0</v>
      </c>
      <c r="O3895" s="22" t="n">
        <f aca="false">ROUND(L3895+M3895+N3895,2)</f>
        <v>98.42</v>
      </c>
      <c r="P3895" s="36"/>
      <c r="Q3895" s="36"/>
    </row>
    <row r="3896" customFormat="false" ht="11.25" hidden="false" customHeight="true" outlineLevel="0" collapsed="false">
      <c r="A3896" s="17" t="n">
        <v>40402088</v>
      </c>
      <c r="B3896" s="17" t="s">
        <v>3908</v>
      </c>
      <c r="C3896" s="23" t="n">
        <v>1</v>
      </c>
      <c r="D3896" s="23" t="s">
        <v>133</v>
      </c>
      <c r="E3896" s="19" t="n">
        <v>3.91</v>
      </c>
      <c r="F3896" s="16"/>
      <c r="G3896" s="21"/>
      <c r="H3896" s="21"/>
      <c r="I3896" s="21"/>
      <c r="J3896" s="21"/>
      <c r="K3896" s="22" t="n">
        <f aca="false">INDEX('Porte Honorário'!B:D,MATCH(TabJud!D3896,'Porte Honorário'!A:A,0),1)</f>
        <v>16.38</v>
      </c>
      <c r="L3896" s="22" t="n">
        <f aca="false">ROUND(C3896*K3896,2)</f>
        <v>16.38</v>
      </c>
      <c r="M3896" s="22" t="n">
        <f aca="false">IF(E3896&gt;0,ROUND(E3896*'UCO e Filme'!$A$2,2),0)</f>
        <v>73.74</v>
      </c>
      <c r="N3896" s="22" t="n">
        <f aca="false">IF(I3896&gt;0,ROUND(I3896*'UCO e Filme'!$A$11,2),0)</f>
        <v>0</v>
      </c>
      <c r="O3896" s="22" t="n">
        <f aca="false">ROUND(L3896+M3896+N3896,2)</f>
        <v>90.12</v>
      </c>
      <c r="P3896" s="36"/>
      <c r="Q3896" s="36"/>
    </row>
    <row r="3897" customFormat="false" ht="11.25" hidden="false" customHeight="true" outlineLevel="0" collapsed="false">
      <c r="A3897" s="17" t="n">
        <v>40402096</v>
      </c>
      <c r="B3897" s="17" t="s">
        <v>3909</v>
      </c>
      <c r="C3897" s="23" t="n">
        <v>1</v>
      </c>
      <c r="D3897" s="23" t="s">
        <v>133</v>
      </c>
      <c r="E3897" s="19" t="n">
        <v>3.74</v>
      </c>
      <c r="F3897" s="16"/>
      <c r="G3897" s="21"/>
      <c r="H3897" s="21"/>
      <c r="I3897" s="21"/>
      <c r="J3897" s="21"/>
      <c r="K3897" s="22" t="n">
        <f aca="false">INDEX('Porte Honorário'!B:D,MATCH(TabJud!D3897,'Porte Honorário'!A:A,0),1)</f>
        <v>16.38</v>
      </c>
      <c r="L3897" s="22" t="n">
        <f aca="false">ROUND(C3897*K3897,2)</f>
        <v>16.38</v>
      </c>
      <c r="M3897" s="22" t="n">
        <f aca="false">IF(E3897&gt;0,ROUND(E3897*'UCO e Filme'!$A$2,2),0)</f>
        <v>70.54</v>
      </c>
      <c r="N3897" s="22" t="n">
        <f aca="false">IF(I3897&gt;0,ROUND(I3897*'UCO e Filme'!$A$11,2),0)</f>
        <v>0</v>
      </c>
      <c r="O3897" s="22" t="n">
        <f aca="false">ROUND(L3897+M3897+N3897,2)</f>
        <v>86.92</v>
      </c>
      <c r="P3897" s="36"/>
      <c r="Q3897" s="36"/>
    </row>
    <row r="3898" customFormat="false" ht="11.25" hidden="false" customHeight="true" outlineLevel="0" collapsed="false">
      <c r="A3898" s="17" t="n">
        <v>40402100</v>
      </c>
      <c r="B3898" s="17" t="s">
        <v>3910</v>
      </c>
      <c r="C3898" s="23" t="n">
        <v>1</v>
      </c>
      <c r="D3898" s="23" t="s">
        <v>133</v>
      </c>
      <c r="E3898" s="19" t="n">
        <v>7.35</v>
      </c>
      <c r="F3898" s="16"/>
      <c r="G3898" s="21"/>
      <c r="H3898" s="21"/>
      <c r="I3898" s="21"/>
      <c r="J3898" s="21"/>
      <c r="K3898" s="22" t="n">
        <f aca="false">INDEX('Porte Honorário'!B:D,MATCH(TabJud!D3898,'Porte Honorário'!A:A,0),1)</f>
        <v>16.38</v>
      </c>
      <c r="L3898" s="22" t="n">
        <f aca="false">ROUND(C3898*K3898,2)</f>
        <v>16.38</v>
      </c>
      <c r="M3898" s="22" t="n">
        <f aca="false">IF(E3898&gt;0,ROUND(E3898*'UCO e Filme'!$A$2,2),0)</f>
        <v>138.62</v>
      </c>
      <c r="N3898" s="22" t="n">
        <f aca="false">IF(I3898&gt;0,ROUND(I3898*'UCO e Filme'!$A$11,2),0)</f>
        <v>0</v>
      </c>
      <c r="O3898" s="22" t="n">
        <f aca="false">ROUND(L3898+M3898+N3898,2)</f>
        <v>155</v>
      </c>
      <c r="P3898" s="36"/>
      <c r="Q3898" s="36"/>
    </row>
    <row r="3899" customFormat="false" ht="11.25" hidden="false" customHeight="true" outlineLevel="0" collapsed="false">
      <c r="A3899" s="17" t="n">
        <v>40402118</v>
      </c>
      <c r="B3899" s="17" t="s">
        <v>3911</v>
      </c>
      <c r="C3899" s="23" t="n">
        <v>0.1</v>
      </c>
      <c r="D3899" s="23" t="s">
        <v>133</v>
      </c>
      <c r="E3899" s="19" t="n">
        <v>17.17</v>
      </c>
      <c r="F3899" s="16"/>
      <c r="G3899" s="21"/>
      <c r="H3899" s="21"/>
      <c r="I3899" s="21"/>
      <c r="J3899" s="21"/>
      <c r="K3899" s="22" t="n">
        <f aca="false">INDEX('Porte Honorário'!B:D,MATCH(TabJud!D3899,'Porte Honorário'!A:A,0),1)</f>
        <v>16.38</v>
      </c>
      <c r="L3899" s="22" t="n">
        <f aca="false">ROUND(C3899*K3899,2)</f>
        <v>1.64</v>
      </c>
      <c r="M3899" s="22" t="n">
        <f aca="false">IF(E3899&gt;0,ROUND(E3899*'UCO e Filme'!$A$2,2),0)</f>
        <v>323.83</v>
      </c>
      <c r="N3899" s="22" t="n">
        <f aca="false">IF(I3899&gt;0,ROUND(I3899*'UCO e Filme'!$A$11,2),0)</f>
        <v>0</v>
      </c>
      <c r="O3899" s="22" t="n">
        <f aca="false">ROUND(L3899+M3899+N3899,2)</f>
        <v>325.47</v>
      </c>
      <c r="P3899" s="36"/>
      <c r="Q3899" s="36"/>
    </row>
    <row r="3900" customFormat="false" ht="11.25" hidden="false" customHeight="true" outlineLevel="0" collapsed="false">
      <c r="A3900" s="17" t="n">
        <v>40402126</v>
      </c>
      <c r="B3900" s="17" t="s">
        <v>3912</v>
      </c>
      <c r="C3900" s="23" t="n">
        <v>0.1</v>
      </c>
      <c r="D3900" s="23" t="s">
        <v>133</v>
      </c>
      <c r="E3900" s="19" t="n">
        <v>20.17</v>
      </c>
      <c r="F3900" s="16"/>
      <c r="G3900" s="21"/>
      <c r="H3900" s="21"/>
      <c r="I3900" s="21"/>
      <c r="J3900" s="21"/>
      <c r="K3900" s="22" t="n">
        <f aca="false">INDEX('Porte Honorário'!B:D,MATCH(TabJud!D3900,'Porte Honorário'!A:A,0),1)</f>
        <v>16.38</v>
      </c>
      <c r="L3900" s="22" t="n">
        <f aca="false">ROUND(C3900*K3900,2)</f>
        <v>1.64</v>
      </c>
      <c r="M3900" s="22" t="n">
        <f aca="false">IF(E3900&gt;0,ROUND(E3900*'UCO e Filme'!$A$2,2),0)</f>
        <v>380.41</v>
      </c>
      <c r="N3900" s="22" t="n">
        <f aca="false">IF(I3900&gt;0,ROUND(I3900*'UCO e Filme'!$A$11,2),0)</f>
        <v>0</v>
      </c>
      <c r="O3900" s="22" t="n">
        <f aca="false">ROUND(L3900+M3900+N3900,2)</f>
        <v>382.05</v>
      </c>
      <c r="P3900" s="36"/>
      <c r="Q3900" s="36"/>
    </row>
    <row r="3901" customFormat="false" ht="11.25" hidden="false" customHeight="true" outlineLevel="0" collapsed="false">
      <c r="A3901" s="17" t="n">
        <v>40402134</v>
      </c>
      <c r="B3901" s="17" t="s">
        <v>3913</v>
      </c>
      <c r="C3901" s="23" t="n">
        <v>0.1</v>
      </c>
      <c r="D3901" s="23" t="s">
        <v>133</v>
      </c>
      <c r="E3901" s="19" t="n">
        <v>3.08</v>
      </c>
      <c r="F3901" s="16"/>
      <c r="G3901" s="21"/>
      <c r="H3901" s="21"/>
      <c r="I3901" s="21"/>
      <c r="J3901" s="21"/>
      <c r="K3901" s="22" t="n">
        <f aca="false">INDEX('Porte Honorário'!B:D,MATCH(TabJud!D3901,'Porte Honorário'!A:A,0),1)</f>
        <v>16.38</v>
      </c>
      <c r="L3901" s="22" t="n">
        <f aca="false">ROUND(C3901*K3901,2)</f>
        <v>1.64</v>
      </c>
      <c r="M3901" s="22" t="n">
        <f aca="false">IF(E3901&gt;0,ROUND(E3901*'UCO e Filme'!$A$2,2),0)</f>
        <v>58.09</v>
      </c>
      <c r="N3901" s="22" t="n">
        <f aca="false">IF(I3901&gt;0,ROUND(I3901*'UCO e Filme'!$A$11,2),0)</f>
        <v>0</v>
      </c>
      <c r="O3901" s="22" t="n">
        <f aca="false">ROUND(L3901+M3901+N3901,2)</f>
        <v>59.73</v>
      </c>
      <c r="P3901" s="36"/>
      <c r="Q3901" s="36"/>
    </row>
    <row r="3902" customFormat="false" ht="11.25" hidden="false" customHeight="true" outlineLevel="0" collapsed="false">
      <c r="A3902" s="17" t="n">
        <v>40402142</v>
      </c>
      <c r="B3902" s="17" t="s">
        <v>3914</v>
      </c>
      <c r="C3902" s="23" t="n">
        <v>0.1</v>
      </c>
      <c r="D3902" s="23" t="s">
        <v>133</v>
      </c>
      <c r="E3902" s="19" t="n">
        <v>20.17</v>
      </c>
      <c r="F3902" s="16"/>
      <c r="G3902" s="21"/>
      <c r="H3902" s="21"/>
      <c r="I3902" s="21"/>
      <c r="J3902" s="21"/>
      <c r="K3902" s="22" t="n">
        <f aca="false">INDEX('Porte Honorário'!B:D,MATCH(TabJud!D3902,'Porte Honorário'!A:A,0),1)</f>
        <v>16.38</v>
      </c>
      <c r="L3902" s="22" t="n">
        <f aca="false">ROUND(C3902*K3902,2)</f>
        <v>1.64</v>
      </c>
      <c r="M3902" s="22" t="n">
        <f aca="false">IF(E3902&gt;0,ROUND(E3902*'UCO e Filme'!$A$2,2),0)</f>
        <v>380.41</v>
      </c>
      <c r="N3902" s="22" t="n">
        <f aca="false">IF(I3902&gt;0,ROUND(I3902*'UCO e Filme'!$A$11,2),0)</f>
        <v>0</v>
      </c>
      <c r="O3902" s="22" t="n">
        <f aca="false">ROUND(L3902+M3902+N3902,2)</f>
        <v>382.05</v>
      </c>
      <c r="P3902" s="36"/>
      <c r="Q3902" s="36"/>
    </row>
    <row r="3903" customFormat="false" ht="11.25" hidden="false" customHeight="true" outlineLevel="0" collapsed="false">
      <c r="A3903" s="17" t="n">
        <v>40402150</v>
      </c>
      <c r="B3903" s="17" t="s">
        <v>3915</v>
      </c>
      <c r="C3903" s="23" t="n">
        <v>1</v>
      </c>
      <c r="D3903" s="23" t="s">
        <v>64</v>
      </c>
      <c r="E3903" s="19" t="n">
        <v>86.69</v>
      </c>
      <c r="F3903" s="16"/>
      <c r="G3903" s="21"/>
      <c r="H3903" s="21"/>
      <c r="I3903" s="21"/>
      <c r="J3903" s="21"/>
      <c r="K3903" s="22" t="n">
        <f aca="false">INDEX('Porte Honorário'!B:D,MATCH(TabJud!D3903,'Porte Honorário'!A:A,0),1)</f>
        <v>65.56</v>
      </c>
      <c r="L3903" s="22" t="n">
        <f aca="false">ROUND(C3903*K3903,2)</f>
        <v>65.56</v>
      </c>
      <c r="M3903" s="22" t="n">
        <f aca="false">IF(E3903&gt;0,ROUND(E3903*'UCO e Filme'!$A$2,2),0)</f>
        <v>1634.97</v>
      </c>
      <c r="N3903" s="22" t="n">
        <f aca="false">IF(I3903&gt;0,ROUND(I3903*'UCO e Filme'!$A$11,2),0)</f>
        <v>0</v>
      </c>
      <c r="O3903" s="22" t="n">
        <f aca="false">ROUND(L3903+M3903+N3903,2)</f>
        <v>1700.53</v>
      </c>
      <c r="P3903" s="36"/>
      <c r="Q3903" s="36"/>
    </row>
    <row r="3904" customFormat="false" ht="11.25" hidden="false" customHeight="true" outlineLevel="0" collapsed="false">
      <c r="A3904" s="17" t="n">
        <v>40402169</v>
      </c>
      <c r="B3904" s="17" t="s">
        <v>3916</v>
      </c>
      <c r="C3904" s="23" t="n">
        <v>1</v>
      </c>
      <c r="D3904" s="23" t="s">
        <v>133</v>
      </c>
      <c r="E3904" s="19" t="n">
        <v>4.35</v>
      </c>
      <c r="F3904" s="16"/>
      <c r="G3904" s="21"/>
      <c r="H3904" s="21"/>
      <c r="I3904" s="21"/>
      <c r="J3904" s="21"/>
      <c r="K3904" s="22" t="n">
        <f aca="false">INDEX('Porte Honorário'!B:D,MATCH(TabJud!D3904,'Porte Honorário'!A:A,0),1)</f>
        <v>16.38</v>
      </c>
      <c r="L3904" s="22" t="n">
        <f aca="false">ROUND(C3904*K3904,2)</f>
        <v>16.38</v>
      </c>
      <c r="M3904" s="22" t="n">
        <f aca="false">IF(E3904&gt;0,ROUND(E3904*'UCO e Filme'!$A$2,2),0)</f>
        <v>82.04</v>
      </c>
      <c r="N3904" s="22" t="n">
        <f aca="false">IF(I3904&gt;0,ROUND(I3904*'UCO e Filme'!$A$11,2),0)</f>
        <v>0</v>
      </c>
      <c r="O3904" s="22" t="n">
        <f aca="false">ROUND(L3904+M3904+N3904,2)</f>
        <v>98.42</v>
      </c>
      <c r="P3904" s="36"/>
      <c r="Q3904" s="36"/>
    </row>
    <row r="3905" customFormat="false" ht="30.95" hidden="false" customHeight="true" outlineLevel="0" collapsed="false">
      <c r="A3905" s="14" t="s">
        <v>3917</v>
      </c>
      <c r="B3905" s="14"/>
      <c r="C3905" s="14"/>
      <c r="D3905" s="14"/>
      <c r="E3905" s="14"/>
      <c r="F3905" s="14"/>
      <c r="G3905" s="14"/>
      <c r="H3905" s="14"/>
      <c r="I3905" s="14"/>
      <c r="J3905" s="14"/>
      <c r="K3905" s="14"/>
      <c r="L3905" s="14"/>
      <c r="M3905" s="14"/>
      <c r="N3905" s="14"/>
      <c r="O3905" s="14"/>
      <c r="P3905" s="36"/>
      <c r="Q3905" s="36"/>
    </row>
    <row r="3906" customFormat="false" ht="33.75" hidden="false" customHeight="true" outlineLevel="0" collapsed="false">
      <c r="A3906" s="17" t="n">
        <v>40403017</v>
      </c>
      <c r="B3906" s="17" t="s">
        <v>3918</v>
      </c>
      <c r="C3906" s="23" t="n">
        <v>1</v>
      </c>
      <c r="D3906" s="23" t="s">
        <v>103</v>
      </c>
      <c r="E3906" s="19"/>
      <c r="F3906" s="16"/>
      <c r="G3906" s="21" t="n">
        <v>0</v>
      </c>
      <c r="H3906" s="21"/>
      <c r="I3906" s="21"/>
      <c r="J3906" s="21"/>
      <c r="K3906" s="22" t="n">
        <f aca="false">INDEX('Porte Honorário'!B:D,MATCH(TabJud!D3906,'Porte Honorário'!A:A,0),1)</f>
        <v>183.5</v>
      </c>
      <c r="L3906" s="22" t="n">
        <f aca="false">ROUND(C3906*K3906,2)</f>
        <v>183.5</v>
      </c>
      <c r="M3906" s="22" t="n">
        <f aca="false">IF(E3906&gt;0,ROUND(E3906*'UCO e Filme'!$A$2,2),0)</f>
        <v>0</v>
      </c>
      <c r="N3906" s="22" t="n">
        <f aca="false">IF(I3906&gt;0,ROUND(I3906*'UCO e Filme'!$A$11,2),0)</f>
        <v>0</v>
      </c>
      <c r="O3906" s="22" t="n">
        <f aca="false">ROUND(L3906+M3906+N3906,2)</f>
        <v>183.5</v>
      </c>
      <c r="P3906" s="36"/>
      <c r="Q3906" s="36"/>
    </row>
    <row r="3907" customFormat="false" ht="11.25" hidden="false" customHeight="true" outlineLevel="0" collapsed="false">
      <c r="A3907" s="17" t="n">
        <v>40403025</v>
      </c>
      <c r="B3907" s="17" t="s">
        <v>3919</v>
      </c>
      <c r="C3907" s="23" t="n">
        <v>0.1</v>
      </c>
      <c r="D3907" s="23" t="s">
        <v>133</v>
      </c>
      <c r="E3907" s="19" t="n">
        <v>1.59</v>
      </c>
      <c r="F3907" s="16"/>
      <c r="G3907" s="21" t="n">
        <v>0</v>
      </c>
      <c r="H3907" s="21"/>
      <c r="I3907" s="21"/>
      <c r="J3907" s="21"/>
      <c r="K3907" s="22" t="n">
        <f aca="false">INDEX('Porte Honorário'!B:D,MATCH(TabJud!D3907,'Porte Honorário'!A:A,0),1)</f>
        <v>16.38</v>
      </c>
      <c r="L3907" s="22" t="n">
        <f aca="false">ROUND(C3907*K3907,2)</f>
        <v>1.64</v>
      </c>
      <c r="M3907" s="22" t="n">
        <f aca="false">IF(E3907&gt;0,ROUND(E3907*'UCO e Filme'!$A$2,2),0)</f>
        <v>29.99</v>
      </c>
      <c r="N3907" s="22" t="n">
        <f aca="false">IF(I3907&gt;0,ROUND(I3907*'UCO e Filme'!$A$11,2),0)</f>
        <v>0</v>
      </c>
      <c r="O3907" s="22" t="n">
        <f aca="false">ROUND(L3907+M3907+N3907,2)</f>
        <v>31.63</v>
      </c>
      <c r="P3907" s="36"/>
      <c r="Q3907" s="36"/>
    </row>
    <row r="3908" customFormat="false" ht="11.25" hidden="false" customHeight="true" outlineLevel="0" collapsed="false">
      <c r="A3908" s="17" t="n">
        <v>40403033</v>
      </c>
      <c r="B3908" s="17" t="s">
        <v>3920</v>
      </c>
      <c r="C3908" s="23" t="n">
        <v>1</v>
      </c>
      <c r="D3908" s="23" t="s">
        <v>93</v>
      </c>
      <c r="E3908" s="19" t="n">
        <v>4.26</v>
      </c>
      <c r="F3908" s="16"/>
      <c r="G3908" s="21" t="n">
        <v>0</v>
      </c>
      <c r="H3908" s="21"/>
      <c r="I3908" s="21"/>
      <c r="J3908" s="21"/>
      <c r="K3908" s="22" t="n">
        <f aca="false">INDEX('Porte Honorário'!B:D,MATCH(TabJud!D3908,'Porte Honorário'!A:A,0),1)</f>
        <v>250.68</v>
      </c>
      <c r="L3908" s="22" t="n">
        <f aca="false">ROUND(C3908*K3908,2)</f>
        <v>250.68</v>
      </c>
      <c r="M3908" s="22" t="n">
        <f aca="false">IF(E3908&gt;0,ROUND(E3908*'UCO e Filme'!$A$2,2),0)</f>
        <v>80.34</v>
      </c>
      <c r="N3908" s="22" t="n">
        <f aca="false">IF(I3908&gt;0,ROUND(I3908*'UCO e Filme'!$A$11,2),0)</f>
        <v>0</v>
      </c>
      <c r="O3908" s="22" t="n">
        <f aca="false">ROUND(L3908+M3908+N3908,2)</f>
        <v>331.02</v>
      </c>
      <c r="P3908" s="36"/>
      <c r="Q3908" s="36"/>
    </row>
    <row r="3909" customFormat="false" ht="22.5" hidden="false" customHeight="true" outlineLevel="0" collapsed="false">
      <c r="A3909" s="17" t="n">
        <v>40403041</v>
      </c>
      <c r="B3909" s="17" t="s">
        <v>3921</v>
      </c>
      <c r="C3909" s="23" t="n">
        <v>1</v>
      </c>
      <c r="D3909" s="23" t="s">
        <v>103</v>
      </c>
      <c r="E3909" s="19" t="n">
        <v>35.3</v>
      </c>
      <c r="F3909" s="16"/>
      <c r="G3909" s="21" t="n">
        <v>0</v>
      </c>
      <c r="H3909" s="21"/>
      <c r="I3909" s="21"/>
      <c r="J3909" s="21"/>
      <c r="K3909" s="22" t="n">
        <f aca="false">INDEX('Porte Honorário'!B:D,MATCH(TabJud!D3909,'Porte Honorário'!A:A,0),1)</f>
        <v>183.5</v>
      </c>
      <c r="L3909" s="22" t="n">
        <f aca="false">ROUND(C3909*K3909,2)</f>
        <v>183.5</v>
      </c>
      <c r="M3909" s="22" t="n">
        <f aca="false">IF(E3909&gt;0,ROUND(E3909*'UCO e Filme'!$A$2,2),0)</f>
        <v>665.76</v>
      </c>
      <c r="N3909" s="22" t="n">
        <f aca="false">IF(I3909&gt;0,ROUND(I3909*'UCO e Filme'!$A$11,2),0)</f>
        <v>0</v>
      </c>
      <c r="O3909" s="22" t="n">
        <f aca="false">ROUND(L3909+M3909+N3909,2)</f>
        <v>849.26</v>
      </c>
      <c r="P3909" s="36"/>
      <c r="Q3909" s="36"/>
    </row>
    <row r="3910" customFormat="false" ht="22.5" hidden="false" customHeight="true" outlineLevel="0" collapsed="false">
      <c r="A3910" s="17" t="n">
        <v>40403050</v>
      </c>
      <c r="B3910" s="17" t="s">
        <v>3922</v>
      </c>
      <c r="C3910" s="23" t="n">
        <v>1</v>
      </c>
      <c r="D3910" s="23" t="s">
        <v>141</v>
      </c>
      <c r="E3910" s="19" t="n">
        <v>101</v>
      </c>
      <c r="F3910" s="16"/>
      <c r="G3910" s="21" t="n">
        <v>0</v>
      </c>
      <c r="H3910" s="21"/>
      <c r="I3910" s="21"/>
      <c r="J3910" s="21"/>
      <c r="K3910" s="22" t="n">
        <f aca="false">INDEX('Porte Honorário'!B:D,MATCH(TabJud!D3910,'Porte Honorário'!A:A,0),1)</f>
        <v>334.24</v>
      </c>
      <c r="L3910" s="22" t="n">
        <f aca="false">ROUND(C3910*K3910,2)</f>
        <v>334.24</v>
      </c>
      <c r="M3910" s="22" t="n">
        <f aca="false">IF(E3910&gt;0,ROUND(E3910*'UCO e Filme'!$A$2,2),0)</f>
        <v>1904.86</v>
      </c>
      <c r="N3910" s="22" t="n">
        <f aca="false">IF(I3910&gt;0,ROUND(I3910*'UCO e Filme'!$A$11,2),0)</f>
        <v>0</v>
      </c>
      <c r="O3910" s="22" t="n">
        <f aca="false">ROUND(L3910+M3910+N3910,2)</f>
        <v>2239.1</v>
      </c>
      <c r="P3910" s="36"/>
      <c r="Q3910" s="36"/>
    </row>
    <row r="3911" customFormat="false" ht="11.25" hidden="false" customHeight="true" outlineLevel="0" collapsed="false">
      <c r="A3911" s="17" t="n">
        <v>40403068</v>
      </c>
      <c r="B3911" s="17" t="s">
        <v>3923</v>
      </c>
      <c r="C3911" s="23" t="n">
        <v>1</v>
      </c>
      <c r="D3911" s="23" t="s">
        <v>146</v>
      </c>
      <c r="E3911" s="19" t="n">
        <v>21.57</v>
      </c>
      <c r="F3911" s="16"/>
      <c r="G3911" s="21" t="n">
        <v>2</v>
      </c>
      <c r="H3911" s="21"/>
      <c r="I3911" s="21"/>
      <c r="J3911" s="21"/>
      <c r="K3911" s="22" t="n">
        <f aca="false">INDEX('Porte Honorário'!B:D,MATCH(TabJud!D3911,'Porte Honorário'!A:A,0),1)</f>
        <v>104.87</v>
      </c>
      <c r="L3911" s="22" t="n">
        <f aca="false">ROUND(C3911*K3911,2)</f>
        <v>104.87</v>
      </c>
      <c r="M3911" s="22" t="n">
        <f aca="false">IF(E3911&gt;0,ROUND(E3911*'UCO e Filme'!$A$2,2),0)</f>
        <v>406.81</v>
      </c>
      <c r="N3911" s="22" t="n">
        <f aca="false">IF(I3911&gt;0,ROUND(I3911*'UCO e Filme'!$A$11,2),0)</f>
        <v>0</v>
      </c>
      <c r="O3911" s="22" t="n">
        <f aca="false">ROUND(L3911+M3911+N3911,2)</f>
        <v>511.68</v>
      </c>
      <c r="P3911" s="36"/>
      <c r="Q3911" s="36"/>
    </row>
    <row r="3912" customFormat="false" ht="11.25" hidden="false" customHeight="true" outlineLevel="0" collapsed="false">
      <c r="A3912" s="17" t="n">
        <v>40403076</v>
      </c>
      <c r="B3912" s="17" t="s">
        <v>3924</v>
      </c>
      <c r="C3912" s="23" t="n">
        <v>1</v>
      </c>
      <c r="D3912" s="23" t="s">
        <v>144</v>
      </c>
      <c r="E3912" s="19" t="n">
        <v>28.92</v>
      </c>
      <c r="F3912" s="16"/>
      <c r="G3912" s="21" t="n">
        <v>3</v>
      </c>
      <c r="H3912" s="21"/>
      <c r="I3912" s="21"/>
      <c r="J3912" s="21"/>
      <c r="K3912" s="22" t="n">
        <f aca="false">INDEX('Porte Honorário'!B:D,MATCH(TabJud!D3912,'Porte Honorário'!A:A,0),1)</f>
        <v>501.37</v>
      </c>
      <c r="L3912" s="22" t="n">
        <f aca="false">ROUND(C3912*K3912,2)</f>
        <v>501.37</v>
      </c>
      <c r="M3912" s="22" t="n">
        <f aca="false">IF(E3912&gt;0,ROUND(E3912*'UCO e Filme'!$A$2,2),0)</f>
        <v>545.43</v>
      </c>
      <c r="N3912" s="22" t="n">
        <f aca="false">IF(I3912&gt;0,ROUND(I3912*'UCO e Filme'!$A$11,2),0)</f>
        <v>0</v>
      </c>
      <c r="O3912" s="22" t="n">
        <f aca="false">ROUND(L3912+M3912+N3912,2)</f>
        <v>1046.8</v>
      </c>
      <c r="P3912" s="36"/>
      <c r="Q3912" s="36"/>
    </row>
    <row r="3913" customFormat="false" ht="11.25" hidden="false" customHeight="true" outlineLevel="0" collapsed="false">
      <c r="A3913" s="17" t="n">
        <v>40403084</v>
      </c>
      <c r="B3913" s="17" t="s">
        <v>3925</v>
      </c>
      <c r="C3913" s="23" t="n">
        <v>1</v>
      </c>
      <c r="D3913" s="23" t="s">
        <v>138</v>
      </c>
      <c r="E3913" s="19" t="n">
        <v>15</v>
      </c>
      <c r="F3913" s="21"/>
      <c r="G3913" s="21" t="n">
        <v>0</v>
      </c>
      <c r="H3913" s="21"/>
      <c r="I3913" s="21"/>
      <c r="J3913" s="21"/>
      <c r="K3913" s="22" t="n">
        <f aca="false">INDEX('Porte Honorário'!B:D,MATCH(TabJud!D3913,'Porte Honorário'!A:A,0),1)</f>
        <v>32.78</v>
      </c>
      <c r="L3913" s="22" t="n">
        <f aca="false">ROUND(C3913*K3913,2)</f>
        <v>32.78</v>
      </c>
      <c r="M3913" s="22" t="n">
        <f aca="false">IF(E3913&gt;0,ROUND(E3913*'UCO e Filme'!$A$2,2),0)</f>
        <v>282.9</v>
      </c>
      <c r="N3913" s="22" t="n">
        <f aca="false">IF(I3913&gt;0,ROUND(I3913*'UCO e Filme'!$A$11,2),0)</f>
        <v>0</v>
      </c>
      <c r="O3913" s="22" t="n">
        <f aca="false">ROUND(L3913+M3913+N3913,2)</f>
        <v>315.68</v>
      </c>
      <c r="P3913" s="36"/>
      <c r="Q3913" s="36"/>
    </row>
    <row r="3914" customFormat="false" ht="11.25" hidden="false" customHeight="true" outlineLevel="0" collapsed="false">
      <c r="A3914" s="17" t="n">
        <v>40403092</v>
      </c>
      <c r="B3914" s="17" t="s">
        <v>3926</v>
      </c>
      <c r="C3914" s="23" t="n">
        <v>1</v>
      </c>
      <c r="D3914" s="23" t="s">
        <v>138</v>
      </c>
      <c r="E3914" s="19" t="n">
        <v>18.59</v>
      </c>
      <c r="F3914" s="21"/>
      <c r="G3914" s="21" t="n">
        <v>0</v>
      </c>
      <c r="H3914" s="21"/>
      <c r="I3914" s="21"/>
      <c r="J3914" s="21"/>
      <c r="K3914" s="22" t="n">
        <f aca="false">INDEX('Porte Honorário'!B:D,MATCH(TabJud!D3914,'Porte Honorário'!A:A,0),1)</f>
        <v>32.78</v>
      </c>
      <c r="L3914" s="22" t="n">
        <f aca="false">ROUND(C3914*K3914,2)</f>
        <v>32.78</v>
      </c>
      <c r="M3914" s="22" t="n">
        <f aca="false">IF(E3914&gt;0,ROUND(E3914*'UCO e Filme'!$A$2,2),0)</f>
        <v>350.61</v>
      </c>
      <c r="N3914" s="22" t="n">
        <f aca="false">IF(I3914&gt;0,ROUND(I3914*'UCO e Filme'!$A$11,2),0)</f>
        <v>0</v>
      </c>
      <c r="O3914" s="22" t="n">
        <f aca="false">ROUND(L3914+M3914+N3914,2)</f>
        <v>383.39</v>
      </c>
      <c r="P3914" s="36"/>
      <c r="Q3914" s="36"/>
    </row>
    <row r="3915" customFormat="false" ht="11.25" hidden="false" customHeight="true" outlineLevel="0" collapsed="false">
      <c r="A3915" s="17" t="n">
        <v>40403106</v>
      </c>
      <c r="B3915" s="17" t="s">
        <v>3927</v>
      </c>
      <c r="C3915" s="23" t="n">
        <v>0.1</v>
      </c>
      <c r="D3915" s="23" t="s">
        <v>133</v>
      </c>
      <c r="E3915" s="19" t="n">
        <v>0.58</v>
      </c>
      <c r="F3915" s="21"/>
      <c r="G3915" s="21" t="n">
        <v>0</v>
      </c>
      <c r="H3915" s="21"/>
      <c r="I3915" s="21"/>
      <c r="J3915" s="21"/>
      <c r="K3915" s="22" t="n">
        <f aca="false">INDEX('Porte Honorário'!B:D,MATCH(TabJud!D3915,'Porte Honorário'!A:A,0),1)</f>
        <v>16.38</v>
      </c>
      <c r="L3915" s="22" t="n">
        <f aca="false">ROUND(C3915*K3915,2)</f>
        <v>1.64</v>
      </c>
      <c r="M3915" s="22" t="n">
        <f aca="false">IF(E3915&gt;0,ROUND(E3915*'UCO e Filme'!$A$2,2),0)</f>
        <v>10.94</v>
      </c>
      <c r="N3915" s="22" t="n">
        <f aca="false">IF(I3915&gt;0,ROUND(I3915*'UCO e Filme'!$A$11,2),0)</f>
        <v>0</v>
      </c>
      <c r="O3915" s="22" t="n">
        <f aca="false">ROUND(L3915+M3915+N3915,2)</f>
        <v>12.58</v>
      </c>
      <c r="P3915" s="36"/>
      <c r="Q3915" s="36"/>
    </row>
    <row r="3916" customFormat="false" ht="11.25" hidden="false" customHeight="true" outlineLevel="0" collapsed="false">
      <c r="A3916" s="17" t="n">
        <v>40403114</v>
      </c>
      <c r="B3916" s="17" t="s">
        <v>3928</v>
      </c>
      <c r="C3916" s="23" t="n">
        <v>0.1</v>
      </c>
      <c r="D3916" s="23" t="s">
        <v>133</v>
      </c>
      <c r="E3916" s="19" t="n">
        <v>0.82</v>
      </c>
      <c r="F3916" s="21"/>
      <c r="G3916" s="21" t="n">
        <v>0</v>
      </c>
      <c r="H3916" s="21"/>
      <c r="I3916" s="21"/>
      <c r="J3916" s="21"/>
      <c r="K3916" s="22" t="n">
        <f aca="false">INDEX('Porte Honorário'!B:D,MATCH(TabJud!D3916,'Porte Honorário'!A:A,0),1)</f>
        <v>16.38</v>
      </c>
      <c r="L3916" s="22" t="n">
        <f aca="false">ROUND(C3916*K3916,2)</f>
        <v>1.64</v>
      </c>
      <c r="M3916" s="22" t="n">
        <f aca="false">IF(E3916&gt;0,ROUND(E3916*'UCO e Filme'!$A$2,2),0)</f>
        <v>15.47</v>
      </c>
      <c r="N3916" s="22" t="n">
        <f aca="false">IF(I3916&gt;0,ROUND(I3916*'UCO e Filme'!$A$11,2),0)</f>
        <v>0</v>
      </c>
      <c r="O3916" s="22" t="n">
        <f aca="false">ROUND(L3916+M3916+N3916,2)</f>
        <v>17.11</v>
      </c>
      <c r="P3916" s="36"/>
      <c r="Q3916" s="36"/>
    </row>
    <row r="3917" customFormat="false" ht="11.25" hidden="false" customHeight="true" outlineLevel="0" collapsed="false">
      <c r="A3917" s="17" t="n">
        <v>40403122</v>
      </c>
      <c r="B3917" s="17" t="s">
        <v>3929</v>
      </c>
      <c r="C3917" s="23" t="n">
        <v>1</v>
      </c>
      <c r="D3917" s="23" t="s">
        <v>141</v>
      </c>
      <c r="E3917" s="19"/>
      <c r="F3917" s="16"/>
      <c r="G3917" s="21" t="n">
        <v>0</v>
      </c>
      <c r="H3917" s="21"/>
      <c r="I3917" s="21"/>
      <c r="J3917" s="21"/>
      <c r="K3917" s="22" t="n">
        <f aca="false">INDEX('Porte Honorário'!B:D,MATCH(TabJud!D3917,'Porte Honorário'!A:A,0),1)</f>
        <v>334.24</v>
      </c>
      <c r="L3917" s="22" t="n">
        <f aca="false">ROUND(C3917*K3917,2)</f>
        <v>334.24</v>
      </c>
      <c r="M3917" s="22" t="n">
        <f aca="false">IF(E3917&gt;0,ROUND(E3917*'UCO e Filme'!$A$2,2),0)</f>
        <v>0</v>
      </c>
      <c r="N3917" s="22" t="n">
        <f aca="false">IF(I3917&gt;0,ROUND(I3917*'UCO e Filme'!$A$11,2),0)</f>
        <v>0</v>
      </c>
      <c r="O3917" s="22" t="n">
        <f aca="false">ROUND(L3917+M3917+N3917,2)</f>
        <v>334.24</v>
      </c>
      <c r="P3917" s="36"/>
      <c r="Q3917" s="36"/>
    </row>
    <row r="3918" customFormat="false" ht="11.25" hidden="false" customHeight="true" outlineLevel="0" collapsed="false">
      <c r="A3918" s="17" t="n">
        <v>40403130</v>
      </c>
      <c r="B3918" s="17" t="s">
        <v>3930</v>
      </c>
      <c r="C3918" s="23" t="n">
        <v>0.1</v>
      </c>
      <c r="D3918" s="23" t="s">
        <v>133</v>
      </c>
      <c r="E3918" s="19" t="n">
        <v>1.82</v>
      </c>
      <c r="F3918" s="16"/>
      <c r="G3918" s="21" t="n">
        <v>0</v>
      </c>
      <c r="H3918" s="21"/>
      <c r="I3918" s="21"/>
      <c r="J3918" s="21"/>
      <c r="K3918" s="22" t="n">
        <f aca="false">INDEX('Porte Honorário'!B:D,MATCH(TabJud!D3918,'Porte Honorário'!A:A,0),1)</f>
        <v>16.38</v>
      </c>
      <c r="L3918" s="22" t="n">
        <f aca="false">ROUND(C3918*K3918,2)</f>
        <v>1.64</v>
      </c>
      <c r="M3918" s="22" t="n">
        <f aca="false">IF(E3918&gt;0,ROUND(E3918*'UCO e Filme'!$A$2,2),0)</f>
        <v>34.33</v>
      </c>
      <c r="N3918" s="22" t="n">
        <f aca="false">IF(I3918&gt;0,ROUND(I3918*'UCO e Filme'!$A$11,2),0)</f>
        <v>0</v>
      </c>
      <c r="O3918" s="22" t="n">
        <f aca="false">ROUND(L3918+M3918+N3918,2)</f>
        <v>35.97</v>
      </c>
      <c r="P3918" s="36"/>
      <c r="Q3918" s="36"/>
    </row>
    <row r="3919" customFormat="false" ht="11.25" hidden="false" customHeight="true" outlineLevel="0" collapsed="false">
      <c r="A3919" s="17" t="n">
        <v>40403149</v>
      </c>
      <c r="B3919" s="17" t="s">
        <v>3931</v>
      </c>
      <c r="C3919" s="23" t="n">
        <v>0.1</v>
      </c>
      <c r="D3919" s="23" t="s">
        <v>133</v>
      </c>
      <c r="E3919" s="19" t="n">
        <v>2.92</v>
      </c>
      <c r="F3919" s="21"/>
      <c r="G3919" s="21" t="n">
        <v>0</v>
      </c>
      <c r="H3919" s="21"/>
      <c r="I3919" s="21"/>
      <c r="J3919" s="21"/>
      <c r="K3919" s="22" t="n">
        <f aca="false">INDEX('Porte Honorário'!B:D,MATCH(TabJud!D3919,'Porte Honorário'!A:A,0),1)</f>
        <v>16.38</v>
      </c>
      <c r="L3919" s="22" t="n">
        <f aca="false">ROUND(C3919*K3919,2)</f>
        <v>1.64</v>
      </c>
      <c r="M3919" s="22" t="n">
        <f aca="false">IF(E3919&gt;0,ROUND(E3919*'UCO e Filme'!$A$2,2),0)</f>
        <v>55.07</v>
      </c>
      <c r="N3919" s="22" t="n">
        <f aca="false">IF(I3919&gt;0,ROUND(I3919*'UCO e Filme'!$A$11,2),0)</f>
        <v>0</v>
      </c>
      <c r="O3919" s="22" t="n">
        <f aca="false">ROUND(L3919+M3919+N3919,2)</f>
        <v>56.71</v>
      </c>
      <c r="P3919" s="36"/>
      <c r="Q3919" s="36"/>
    </row>
    <row r="3920" customFormat="false" ht="11.25" hidden="false" customHeight="true" outlineLevel="0" collapsed="false">
      <c r="A3920" s="17" t="n">
        <v>40403157</v>
      </c>
      <c r="B3920" s="17" t="s">
        <v>3932</v>
      </c>
      <c r="C3920" s="23" t="n">
        <v>0.1</v>
      </c>
      <c r="D3920" s="23" t="s">
        <v>133</v>
      </c>
      <c r="E3920" s="19" t="n">
        <v>2.04</v>
      </c>
      <c r="F3920" s="16"/>
      <c r="G3920" s="21" t="n">
        <v>0</v>
      </c>
      <c r="H3920" s="21"/>
      <c r="I3920" s="21"/>
      <c r="J3920" s="21"/>
      <c r="K3920" s="22" t="n">
        <f aca="false">INDEX('Porte Honorário'!B:D,MATCH(TabJud!D3920,'Porte Honorário'!A:A,0),1)</f>
        <v>16.38</v>
      </c>
      <c r="L3920" s="22" t="n">
        <f aca="false">ROUND(C3920*K3920,2)</f>
        <v>1.64</v>
      </c>
      <c r="M3920" s="22" t="n">
        <f aca="false">IF(E3920&gt;0,ROUND(E3920*'UCO e Filme'!$A$2,2),0)</f>
        <v>38.47</v>
      </c>
      <c r="N3920" s="22" t="n">
        <f aca="false">IF(I3920&gt;0,ROUND(I3920*'UCO e Filme'!$A$11,2),0)</f>
        <v>0</v>
      </c>
      <c r="O3920" s="22" t="n">
        <f aca="false">ROUND(L3920+M3920+N3920,2)</f>
        <v>40.11</v>
      </c>
      <c r="P3920" s="36"/>
      <c r="Q3920" s="36"/>
    </row>
    <row r="3921" customFormat="false" ht="11.25" hidden="false" customHeight="true" outlineLevel="0" collapsed="false">
      <c r="A3921" s="17" t="n">
        <v>40403165</v>
      </c>
      <c r="B3921" s="17" t="s">
        <v>3933</v>
      </c>
      <c r="C3921" s="23" t="n">
        <v>0.1</v>
      </c>
      <c r="D3921" s="23" t="s">
        <v>133</v>
      </c>
      <c r="E3921" s="19" t="n">
        <v>1.74</v>
      </c>
      <c r="F3921" s="16"/>
      <c r="G3921" s="21" t="n">
        <v>0</v>
      </c>
      <c r="H3921" s="21"/>
      <c r="I3921" s="21"/>
      <c r="J3921" s="21"/>
      <c r="K3921" s="22" t="n">
        <f aca="false">INDEX('Porte Honorário'!B:D,MATCH(TabJud!D3921,'Porte Honorário'!A:A,0),1)</f>
        <v>16.38</v>
      </c>
      <c r="L3921" s="22" t="n">
        <f aca="false">ROUND(C3921*K3921,2)</f>
        <v>1.64</v>
      </c>
      <c r="M3921" s="22" t="n">
        <f aca="false">IF(E3921&gt;0,ROUND(E3921*'UCO e Filme'!$A$2,2),0)</f>
        <v>32.82</v>
      </c>
      <c r="N3921" s="22" t="n">
        <f aca="false">IF(I3921&gt;0,ROUND(I3921*'UCO e Filme'!$A$11,2),0)</f>
        <v>0</v>
      </c>
      <c r="O3921" s="22" t="n">
        <f aca="false">ROUND(L3921+M3921+N3921,2)</f>
        <v>34.46</v>
      </c>
      <c r="P3921" s="36"/>
      <c r="Q3921" s="36"/>
    </row>
    <row r="3922" customFormat="false" ht="11.25" hidden="false" customHeight="true" outlineLevel="0" collapsed="false">
      <c r="A3922" s="17" t="n">
        <v>40403173</v>
      </c>
      <c r="B3922" s="17" t="s">
        <v>3934</v>
      </c>
      <c r="C3922" s="23" t="n">
        <v>0.1</v>
      </c>
      <c r="D3922" s="23" t="s">
        <v>133</v>
      </c>
      <c r="E3922" s="19" t="n">
        <v>0.93</v>
      </c>
      <c r="F3922" s="16"/>
      <c r="G3922" s="21" t="n">
        <v>0</v>
      </c>
      <c r="H3922" s="21"/>
      <c r="I3922" s="21"/>
      <c r="J3922" s="21"/>
      <c r="K3922" s="22" t="n">
        <f aca="false">INDEX('Porte Honorário'!B:D,MATCH(TabJud!D3922,'Porte Honorário'!A:A,0),1)</f>
        <v>16.38</v>
      </c>
      <c r="L3922" s="22" t="n">
        <f aca="false">ROUND(C3922*K3922,2)</f>
        <v>1.64</v>
      </c>
      <c r="M3922" s="22" t="n">
        <f aca="false">IF(E3922&gt;0,ROUND(E3922*'UCO e Filme'!$A$2,2),0)</f>
        <v>17.54</v>
      </c>
      <c r="N3922" s="22" t="n">
        <f aca="false">IF(I3922&gt;0,ROUND(I3922*'UCO e Filme'!$A$11,2),0)</f>
        <v>0</v>
      </c>
      <c r="O3922" s="22" t="n">
        <f aca="false">ROUND(L3922+M3922+N3922,2)</f>
        <v>19.18</v>
      </c>
      <c r="P3922" s="36"/>
      <c r="Q3922" s="36"/>
    </row>
    <row r="3923" customFormat="false" ht="11.25" hidden="false" customHeight="true" outlineLevel="0" collapsed="false">
      <c r="A3923" s="17" t="n">
        <v>40403181</v>
      </c>
      <c r="B3923" s="17" t="s">
        <v>3935</v>
      </c>
      <c r="C3923" s="23" t="n">
        <v>0.1</v>
      </c>
      <c r="D3923" s="23" t="s">
        <v>133</v>
      </c>
      <c r="E3923" s="19" t="n">
        <v>1.9</v>
      </c>
      <c r="F3923" s="16"/>
      <c r="G3923" s="21" t="n">
        <v>0</v>
      </c>
      <c r="H3923" s="21"/>
      <c r="I3923" s="21"/>
      <c r="J3923" s="21"/>
      <c r="K3923" s="22" t="n">
        <f aca="false">INDEX('Porte Honorário'!B:D,MATCH(TabJud!D3923,'Porte Honorário'!A:A,0),1)</f>
        <v>16.38</v>
      </c>
      <c r="L3923" s="22" t="n">
        <f aca="false">ROUND(C3923*K3923,2)</f>
        <v>1.64</v>
      </c>
      <c r="M3923" s="22" t="n">
        <f aca="false">IF(E3923&gt;0,ROUND(E3923*'UCO e Filme'!$A$2,2),0)</f>
        <v>35.83</v>
      </c>
      <c r="N3923" s="22" t="n">
        <f aca="false">IF(I3923&gt;0,ROUND(I3923*'UCO e Filme'!$A$11,2),0)</f>
        <v>0</v>
      </c>
      <c r="O3923" s="22" t="n">
        <f aca="false">ROUND(L3923+M3923+N3923,2)</f>
        <v>37.47</v>
      </c>
      <c r="P3923" s="36"/>
      <c r="Q3923" s="36"/>
    </row>
    <row r="3924" customFormat="false" ht="11.25" hidden="false" customHeight="true" outlineLevel="0" collapsed="false">
      <c r="A3924" s="17" t="n">
        <v>40403190</v>
      </c>
      <c r="B3924" s="17" t="s">
        <v>3936</v>
      </c>
      <c r="C3924" s="23" t="n">
        <v>0.1</v>
      </c>
      <c r="D3924" s="23" t="s">
        <v>133</v>
      </c>
      <c r="E3924" s="19" t="n">
        <v>4.84</v>
      </c>
      <c r="F3924" s="16"/>
      <c r="G3924" s="21" t="n">
        <v>0</v>
      </c>
      <c r="H3924" s="21"/>
      <c r="I3924" s="21"/>
      <c r="J3924" s="21"/>
      <c r="K3924" s="22" t="n">
        <f aca="false">INDEX('Porte Honorário'!B:D,MATCH(TabJud!D3924,'Porte Honorário'!A:A,0),1)</f>
        <v>16.38</v>
      </c>
      <c r="L3924" s="22" t="n">
        <f aca="false">ROUND(C3924*K3924,2)</f>
        <v>1.64</v>
      </c>
      <c r="M3924" s="22" t="n">
        <f aca="false">IF(E3924&gt;0,ROUND(E3924*'UCO e Filme'!$A$2,2),0)</f>
        <v>91.28</v>
      </c>
      <c r="N3924" s="22" t="n">
        <f aca="false">IF(I3924&gt;0,ROUND(I3924*'UCO e Filme'!$A$11,2),0)</f>
        <v>0</v>
      </c>
      <c r="O3924" s="22" t="n">
        <f aca="false">ROUND(L3924+M3924+N3924,2)</f>
        <v>92.92</v>
      </c>
      <c r="P3924" s="36"/>
      <c r="Q3924" s="36"/>
    </row>
    <row r="3925" customFormat="false" ht="22.5" hidden="false" customHeight="true" outlineLevel="0" collapsed="false">
      <c r="A3925" s="17" t="n">
        <v>40403203</v>
      </c>
      <c r="B3925" s="17" t="s">
        <v>3937</v>
      </c>
      <c r="C3925" s="23" t="n">
        <v>0.1</v>
      </c>
      <c r="D3925" s="23" t="s">
        <v>133</v>
      </c>
      <c r="E3925" s="19" t="n">
        <v>4.2</v>
      </c>
      <c r="F3925" s="16"/>
      <c r="G3925" s="21" t="n">
        <v>0</v>
      </c>
      <c r="H3925" s="21"/>
      <c r="I3925" s="21"/>
      <c r="J3925" s="21"/>
      <c r="K3925" s="22" t="n">
        <f aca="false">INDEX('Porte Honorário'!B:D,MATCH(TabJud!D3925,'Porte Honorário'!A:A,0),1)</f>
        <v>16.38</v>
      </c>
      <c r="L3925" s="22" t="n">
        <f aca="false">ROUND(C3925*K3925,2)</f>
        <v>1.64</v>
      </c>
      <c r="M3925" s="22" t="n">
        <f aca="false">IF(E3925&gt;0,ROUND(E3925*'UCO e Filme'!$A$2,2),0)</f>
        <v>79.21</v>
      </c>
      <c r="N3925" s="22" t="n">
        <f aca="false">IF(I3925&gt;0,ROUND(I3925*'UCO e Filme'!$A$11,2),0)</f>
        <v>0</v>
      </c>
      <c r="O3925" s="22" t="n">
        <f aca="false">ROUND(L3925+M3925+N3925,2)</f>
        <v>80.85</v>
      </c>
      <c r="P3925" s="36"/>
      <c r="Q3925" s="36"/>
    </row>
    <row r="3926" customFormat="false" ht="22.5" hidden="false" customHeight="true" outlineLevel="0" collapsed="false">
      <c r="A3926" s="17" t="n">
        <v>40403211</v>
      </c>
      <c r="B3926" s="17" t="s">
        <v>3938</v>
      </c>
      <c r="C3926" s="23" t="n">
        <v>0.1</v>
      </c>
      <c r="D3926" s="23" t="s">
        <v>133</v>
      </c>
      <c r="E3926" s="19" t="n">
        <v>3.91</v>
      </c>
      <c r="F3926" s="16"/>
      <c r="G3926" s="21" t="n">
        <v>0</v>
      </c>
      <c r="H3926" s="21"/>
      <c r="I3926" s="21"/>
      <c r="J3926" s="21"/>
      <c r="K3926" s="22" t="n">
        <f aca="false">INDEX('Porte Honorário'!B:D,MATCH(TabJud!D3926,'Porte Honorário'!A:A,0),1)</f>
        <v>16.38</v>
      </c>
      <c r="L3926" s="22" t="n">
        <f aca="false">ROUND(C3926*K3926,2)</f>
        <v>1.64</v>
      </c>
      <c r="M3926" s="22" t="n">
        <f aca="false">IF(E3926&gt;0,ROUND(E3926*'UCO e Filme'!$A$2,2),0)</f>
        <v>73.74</v>
      </c>
      <c r="N3926" s="22" t="n">
        <f aca="false">IF(I3926&gt;0,ROUND(I3926*'UCO e Filme'!$A$11,2),0)</f>
        <v>0</v>
      </c>
      <c r="O3926" s="22" t="n">
        <f aca="false">ROUND(L3926+M3926+N3926,2)</f>
        <v>75.38</v>
      </c>
      <c r="P3926" s="36"/>
      <c r="Q3926" s="36"/>
    </row>
    <row r="3927" customFormat="false" ht="22.5" hidden="false" customHeight="true" outlineLevel="0" collapsed="false">
      <c r="A3927" s="17" t="n">
        <v>40403220</v>
      </c>
      <c r="B3927" s="17" t="s">
        <v>3939</v>
      </c>
      <c r="C3927" s="23" t="n">
        <v>0.1</v>
      </c>
      <c r="D3927" s="23" t="s">
        <v>133</v>
      </c>
      <c r="E3927" s="19" t="n">
        <v>4.6</v>
      </c>
      <c r="F3927" s="16"/>
      <c r="G3927" s="21" t="n">
        <v>0</v>
      </c>
      <c r="H3927" s="21"/>
      <c r="I3927" s="21"/>
      <c r="J3927" s="21"/>
      <c r="K3927" s="22" t="n">
        <f aca="false">INDEX('Porte Honorário'!B:D,MATCH(TabJud!D3927,'Porte Honorário'!A:A,0),1)</f>
        <v>16.38</v>
      </c>
      <c r="L3927" s="22" t="n">
        <f aca="false">ROUND(C3927*K3927,2)</f>
        <v>1.64</v>
      </c>
      <c r="M3927" s="22" t="n">
        <f aca="false">IF(E3927&gt;0,ROUND(E3927*'UCO e Filme'!$A$2,2),0)</f>
        <v>86.76</v>
      </c>
      <c r="N3927" s="22" t="n">
        <f aca="false">IF(I3927&gt;0,ROUND(I3927*'UCO e Filme'!$A$11,2),0)</f>
        <v>0</v>
      </c>
      <c r="O3927" s="22" t="n">
        <f aca="false">ROUND(L3927+M3927+N3927,2)</f>
        <v>88.4</v>
      </c>
      <c r="P3927" s="36"/>
      <c r="Q3927" s="36"/>
    </row>
    <row r="3928" customFormat="false" ht="22.5" hidden="false" customHeight="true" outlineLevel="0" collapsed="false">
      <c r="A3928" s="17" t="n">
        <v>40403238</v>
      </c>
      <c r="B3928" s="17" t="s">
        <v>3940</v>
      </c>
      <c r="C3928" s="23" t="n">
        <v>0.1</v>
      </c>
      <c r="D3928" s="23" t="s">
        <v>133</v>
      </c>
      <c r="E3928" s="19" t="n">
        <v>4.2</v>
      </c>
      <c r="F3928" s="16"/>
      <c r="G3928" s="21" t="n">
        <v>0</v>
      </c>
      <c r="H3928" s="21"/>
      <c r="I3928" s="21"/>
      <c r="J3928" s="21"/>
      <c r="K3928" s="22" t="n">
        <f aca="false">INDEX('Porte Honorário'!B:D,MATCH(TabJud!D3928,'Porte Honorário'!A:A,0),1)</f>
        <v>16.38</v>
      </c>
      <c r="L3928" s="22" t="n">
        <f aca="false">ROUND(C3928*K3928,2)</f>
        <v>1.64</v>
      </c>
      <c r="M3928" s="22" t="n">
        <f aca="false">IF(E3928&gt;0,ROUND(E3928*'UCO e Filme'!$A$2,2),0)</f>
        <v>79.21</v>
      </c>
      <c r="N3928" s="22" t="n">
        <f aca="false">IF(I3928&gt;0,ROUND(I3928*'UCO e Filme'!$A$11,2),0)</f>
        <v>0</v>
      </c>
      <c r="O3928" s="22" t="n">
        <f aca="false">ROUND(L3928+M3928+N3928,2)</f>
        <v>80.85</v>
      </c>
      <c r="P3928" s="36"/>
      <c r="Q3928" s="36"/>
    </row>
    <row r="3929" customFormat="false" ht="11.25" hidden="false" customHeight="true" outlineLevel="0" collapsed="false">
      <c r="A3929" s="17" t="n">
        <v>40403246</v>
      </c>
      <c r="B3929" s="17" t="s">
        <v>3941</v>
      </c>
      <c r="C3929" s="23" t="n">
        <v>1</v>
      </c>
      <c r="D3929" s="23" t="s">
        <v>138</v>
      </c>
      <c r="E3929" s="19" t="n">
        <v>15.38</v>
      </c>
      <c r="F3929" s="16"/>
      <c r="G3929" s="21" t="n">
        <v>0</v>
      </c>
      <c r="H3929" s="21"/>
      <c r="I3929" s="21"/>
      <c r="J3929" s="21"/>
      <c r="K3929" s="22" t="n">
        <f aca="false">INDEX('Porte Honorário'!B:D,MATCH(TabJud!D3929,'Porte Honorário'!A:A,0),1)</f>
        <v>32.78</v>
      </c>
      <c r="L3929" s="22" t="n">
        <f aca="false">ROUND(C3929*K3929,2)</f>
        <v>32.78</v>
      </c>
      <c r="M3929" s="22" t="n">
        <f aca="false">IF(E3929&gt;0,ROUND(E3929*'UCO e Filme'!$A$2,2),0)</f>
        <v>290.07</v>
      </c>
      <c r="N3929" s="22" t="n">
        <f aca="false">IF(I3929&gt;0,ROUND(I3929*'UCO e Filme'!$A$11,2),0)</f>
        <v>0</v>
      </c>
      <c r="O3929" s="22" t="n">
        <f aca="false">ROUND(L3929+M3929+N3929,2)</f>
        <v>322.85</v>
      </c>
      <c r="P3929" s="36"/>
      <c r="Q3929" s="36"/>
    </row>
    <row r="3930" customFormat="false" ht="11.25" hidden="false" customHeight="true" outlineLevel="0" collapsed="false">
      <c r="A3930" s="17" t="n">
        <v>40403254</v>
      </c>
      <c r="B3930" s="17" t="s">
        <v>3942</v>
      </c>
      <c r="C3930" s="23" t="n">
        <v>1</v>
      </c>
      <c r="D3930" s="23" t="s">
        <v>138</v>
      </c>
      <c r="E3930" s="19" t="n">
        <v>48.5</v>
      </c>
      <c r="F3930" s="16"/>
      <c r="G3930" s="21" t="n">
        <v>0</v>
      </c>
      <c r="H3930" s="21"/>
      <c r="I3930" s="21"/>
      <c r="J3930" s="21"/>
      <c r="K3930" s="22" t="n">
        <f aca="false">INDEX('Porte Honorário'!B:D,MATCH(TabJud!D3930,'Porte Honorário'!A:A,0),1)</f>
        <v>32.78</v>
      </c>
      <c r="L3930" s="22" t="n">
        <f aca="false">ROUND(C3930*K3930,2)</f>
        <v>32.78</v>
      </c>
      <c r="M3930" s="22" t="n">
        <f aca="false">IF(E3930&gt;0,ROUND(E3930*'UCO e Filme'!$A$2,2),0)</f>
        <v>914.71</v>
      </c>
      <c r="N3930" s="22" t="n">
        <f aca="false">IF(I3930&gt;0,ROUND(I3930*'UCO e Filme'!$A$11,2),0)</f>
        <v>0</v>
      </c>
      <c r="O3930" s="22" t="n">
        <f aca="false">ROUND(L3930+M3930+N3930,2)</f>
        <v>947.49</v>
      </c>
      <c r="P3930" s="36"/>
      <c r="Q3930" s="36"/>
    </row>
    <row r="3931" customFormat="false" ht="11.25" hidden="false" customHeight="true" outlineLevel="0" collapsed="false">
      <c r="A3931" s="17" t="n">
        <v>40403262</v>
      </c>
      <c r="B3931" s="17" t="s">
        <v>3943</v>
      </c>
      <c r="C3931" s="23" t="n">
        <v>0.1</v>
      </c>
      <c r="D3931" s="23" t="s">
        <v>133</v>
      </c>
      <c r="E3931" s="19" t="n">
        <v>11.87</v>
      </c>
      <c r="F3931" s="16"/>
      <c r="G3931" s="21" t="n">
        <v>0</v>
      </c>
      <c r="H3931" s="21"/>
      <c r="I3931" s="21"/>
      <c r="J3931" s="21"/>
      <c r="K3931" s="22" t="n">
        <f aca="false">INDEX('Porte Honorário'!B:D,MATCH(TabJud!D3931,'Porte Honorário'!A:A,0),1)</f>
        <v>16.38</v>
      </c>
      <c r="L3931" s="22" t="n">
        <f aca="false">ROUND(C3931*K3931,2)</f>
        <v>1.64</v>
      </c>
      <c r="M3931" s="22" t="n">
        <f aca="false">IF(E3931&gt;0,ROUND(E3931*'UCO e Filme'!$A$2,2),0)</f>
        <v>223.87</v>
      </c>
      <c r="N3931" s="22" t="n">
        <f aca="false">IF(I3931&gt;0,ROUND(I3931*'UCO e Filme'!$A$11,2),0)</f>
        <v>0</v>
      </c>
      <c r="O3931" s="22" t="n">
        <f aca="false">ROUND(L3931+M3931+N3931,2)</f>
        <v>225.51</v>
      </c>
      <c r="P3931" s="36"/>
      <c r="Q3931" s="36"/>
    </row>
    <row r="3932" customFormat="false" ht="11.25" hidden="false" customHeight="true" outlineLevel="0" collapsed="false">
      <c r="A3932" s="17" t="n">
        <v>40403270</v>
      </c>
      <c r="B3932" s="17" t="s">
        <v>3944</v>
      </c>
      <c r="C3932" s="23" t="n">
        <v>0.1</v>
      </c>
      <c r="D3932" s="23" t="s">
        <v>133</v>
      </c>
      <c r="E3932" s="19" t="n">
        <v>16.96</v>
      </c>
      <c r="F3932" s="16"/>
      <c r="G3932" s="21" t="n">
        <v>0</v>
      </c>
      <c r="H3932" s="21"/>
      <c r="I3932" s="21"/>
      <c r="J3932" s="21"/>
      <c r="K3932" s="22" t="n">
        <f aca="false">INDEX('Porte Honorário'!B:D,MATCH(TabJud!D3932,'Porte Honorário'!A:A,0),1)</f>
        <v>16.38</v>
      </c>
      <c r="L3932" s="22" t="n">
        <f aca="false">ROUND(C3932*K3932,2)</f>
        <v>1.64</v>
      </c>
      <c r="M3932" s="22" t="n">
        <f aca="false">IF(E3932&gt;0,ROUND(E3932*'UCO e Filme'!$A$2,2),0)</f>
        <v>319.87</v>
      </c>
      <c r="N3932" s="22" t="n">
        <f aca="false">IF(I3932&gt;0,ROUND(I3932*'UCO e Filme'!$A$11,2),0)</f>
        <v>0</v>
      </c>
      <c r="O3932" s="22" t="n">
        <f aca="false">ROUND(L3932+M3932+N3932,2)</f>
        <v>321.51</v>
      </c>
      <c r="P3932" s="36"/>
      <c r="Q3932" s="36"/>
    </row>
    <row r="3933" customFormat="false" ht="11.25" hidden="false" customHeight="true" outlineLevel="0" collapsed="false">
      <c r="A3933" s="17" t="n">
        <v>40403289</v>
      </c>
      <c r="B3933" s="17" t="s">
        <v>3945</v>
      </c>
      <c r="C3933" s="23" t="n">
        <v>0.1</v>
      </c>
      <c r="D3933" s="23" t="s">
        <v>133</v>
      </c>
      <c r="E3933" s="19" t="n">
        <v>11.87</v>
      </c>
      <c r="F3933" s="16"/>
      <c r="G3933" s="21" t="n">
        <v>0</v>
      </c>
      <c r="H3933" s="21"/>
      <c r="I3933" s="21"/>
      <c r="J3933" s="21"/>
      <c r="K3933" s="22" t="n">
        <f aca="false">INDEX('Porte Honorário'!B:D,MATCH(TabJud!D3933,'Porte Honorário'!A:A,0),1)</f>
        <v>16.38</v>
      </c>
      <c r="L3933" s="22" t="n">
        <f aca="false">ROUND(C3933*K3933,2)</f>
        <v>1.64</v>
      </c>
      <c r="M3933" s="22" t="n">
        <f aca="false">IF(E3933&gt;0,ROUND(E3933*'UCO e Filme'!$A$2,2),0)</f>
        <v>223.87</v>
      </c>
      <c r="N3933" s="22" t="n">
        <f aca="false">IF(I3933&gt;0,ROUND(I3933*'UCO e Filme'!$A$11,2),0)</f>
        <v>0</v>
      </c>
      <c r="O3933" s="22" t="n">
        <f aca="false">ROUND(L3933+M3933+N3933,2)</f>
        <v>225.51</v>
      </c>
      <c r="P3933" s="36"/>
      <c r="Q3933" s="36"/>
    </row>
    <row r="3934" customFormat="false" ht="11.25" hidden="false" customHeight="true" outlineLevel="0" collapsed="false">
      <c r="A3934" s="17" t="n">
        <v>40403297</v>
      </c>
      <c r="B3934" s="17" t="s">
        <v>3946</v>
      </c>
      <c r="C3934" s="23" t="n">
        <v>0.1</v>
      </c>
      <c r="D3934" s="23" t="s">
        <v>133</v>
      </c>
      <c r="E3934" s="19" t="n">
        <v>16.96</v>
      </c>
      <c r="F3934" s="16"/>
      <c r="G3934" s="21" t="n">
        <v>0</v>
      </c>
      <c r="H3934" s="21"/>
      <c r="I3934" s="21"/>
      <c r="J3934" s="21"/>
      <c r="K3934" s="22" t="n">
        <f aca="false">INDEX('Porte Honorário'!B:D,MATCH(TabJud!D3934,'Porte Honorário'!A:A,0),1)</f>
        <v>16.38</v>
      </c>
      <c r="L3934" s="22" t="n">
        <f aca="false">ROUND(C3934*K3934,2)</f>
        <v>1.64</v>
      </c>
      <c r="M3934" s="22" t="n">
        <f aca="false">IF(E3934&gt;0,ROUND(E3934*'UCO e Filme'!$A$2,2),0)</f>
        <v>319.87</v>
      </c>
      <c r="N3934" s="22" t="n">
        <f aca="false">IF(I3934&gt;0,ROUND(I3934*'UCO e Filme'!$A$11,2),0)</f>
        <v>0</v>
      </c>
      <c r="O3934" s="22" t="n">
        <f aca="false">ROUND(L3934+M3934+N3934,2)</f>
        <v>321.51</v>
      </c>
      <c r="P3934" s="36"/>
      <c r="Q3934" s="36"/>
    </row>
    <row r="3935" customFormat="false" ht="11.25" hidden="false" customHeight="true" outlineLevel="0" collapsed="false">
      <c r="A3935" s="17" t="n">
        <v>40403300</v>
      </c>
      <c r="B3935" s="17" t="s">
        <v>3947</v>
      </c>
      <c r="C3935" s="23" t="n">
        <v>1</v>
      </c>
      <c r="D3935" s="23" t="s">
        <v>141</v>
      </c>
      <c r="E3935" s="19"/>
      <c r="F3935" s="16"/>
      <c r="G3935" s="21" t="n">
        <v>0</v>
      </c>
      <c r="H3935" s="21"/>
      <c r="I3935" s="21"/>
      <c r="J3935" s="21"/>
      <c r="K3935" s="22" t="n">
        <f aca="false">INDEX('Porte Honorário'!B:D,MATCH(TabJud!D3935,'Porte Honorário'!A:A,0),1)</f>
        <v>334.24</v>
      </c>
      <c r="L3935" s="22" t="n">
        <f aca="false">ROUND(C3935*K3935,2)</f>
        <v>334.24</v>
      </c>
      <c r="M3935" s="22" t="n">
        <f aca="false">IF(E3935&gt;0,ROUND(E3935*'UCO e Filme'!$A$2,2),0)</f>
        <v>0</v>
      </c>
      <c r="N3935" s="22" t="n">
        <f aca="false">IF(I3935&gt;0,ROUND(I3935*'UCO e Filme'!$A$11,2),0)</f>
        <v>0</v>
      </c>
      <c r="O3935" s="22" t="n">
        <f aca="false">ROUND(L3935+M3935+N3935,2)</f>
        <v>334.24</v>
      </c>
      <c r="P3935" s="36"/>
      <c r="Q3935" s="36"/>
    </row>
    <row r="3936" customFormat="false" ht="11.25" hidden="false" customHeight="true" outlineLevel="0" collapsed="false">
      <c r="A3936" s="17" t="n">
        <v>40403319</v>
      </c>
      <c r="B3936" s="17" t="s">
        <v>3948</v>
      </c>
      <c r="C3936" s="23" t="n">
        <v>1</v>
      </c>
      <c r="D3936" s="23" t="s">
        <v>337</v>
      </c>
      <c r="E3936" s="19"/>
      <c r="F3936" s="16"/>
      <c r="G3936" s="21"/>
      <c r="H3936" s="21"/>
      <c r="I3936" s="21"/>
      <c r="J3936" s="21"/>
      <c r="K3936" s="22" t="n">
        <f aca="false">INDEX('Porte Honorário'!B:D,MATCH(TabJud!D3936,'Porte Honorário'!A:A,0),1)</f>
        <v>417.82</v>
      </c>
      <c r="L3936" s="22" t="n">
        <f aca="false">ROUND(C3936*K3936,2)</f>
        <v>417.82</v>
      </c>
      <c r="M3936" s="22" t="n">
        <f aca="false">IF(E3936&gt;0,ROUND(E3936*'UCO e Filme'!$A$2,2),0)</f>
        <v>0</v>
      </c>
      <c r="N3936" s="22" t="n">
        <f aca="false">IF(I3936&gt;0,ROUND(I3936*'UCO e Filme'!$A$11,2),0)</f>
        <v>0</v>
      </c>
      <c r="O3936" s="22" t="n">
        <f aca="false">ROUND(L3936+M3936+N3936,2)</f>
        <v>417.82</v>
      </c>
      <c r="P3936" s="36"/>
      <c r="Q3936" s="36"/>
    </row>
    <row r="3937" customFormat="false" ht="11.25" hidden="false" customHeight="true" outlineLevel="0" collapsed="false">
      <c r="A3937" s="17" t="n">
        <v>40403327</v>
      </c>
      <c r="B3937" s="17" t="s">
        <v>3949</v>
      </c>
      <c r="C3937" s="23" t="n">
        <v>0.1</v>
      </c>
      <c r="D3937" s="23" t="s">
        <v>133</v>
      </c>
      <c r="E3937" s="19" t="n">
        <v>0.95</v>
      </c>
      <c r="F3937" s="16"/>
      <c r="G3937" s="21" t="n">
        <v>0</v>
      </c>
      <c r="H3937" s="21"/>
      <c r="I3937" s="21"/>
      <c r="J3937" s="21"/>
      <c r="K3937" s="22" t="n">
        <f aca="false">INDEX('Porte Honorário'!B:D,MATCH(TabJud!D3937,'Porte Honorário'!A:A,0),1)</f>
        <v>16.38</v>
      </c>
      <c r="L3937" s="22" t="n">
        <f aca="false">ROUND(C3937*K3937,2)</f>
        <v>1.64</v>
      </c>
      <c r="M3937" s="22" t="n">
        <f aca="false">IF(E3937&gt;0,ROUND(E3937*'UCO e Filme'!$A$2,2),0)</f>
        <v>17.92</v>
      </c>
      <c r="N3937" s="22" t="n">
        <f aca="false">IF(I3937&gt;0,ROUND(I3937*'UCO e Filme'!$A$11,2),0)</f>
        <v>0</v>
      </c>
      <c r="O3937" s="22" t="n">
        <f aca="false">ROUND(L3937+M3937+N3937,2)</f>
        <v>19.56</v>
      </c>
      <c r="P3937" s="36"/>
      <c r="Q3937" s="36"/>
    </row>
    <row r="3938" customFormat="false" ht="11.25" hidden="false" customHeight="true" outlineLevel="0" collapsed="false">
      <c r="A3938" s="17" t="n">
        <v>40403335</v>
      </c>
      <c r="B3938" s="17" t="s">
        <v>3950</v>
      </c>
      <c r="C3938" s="23" t="n">
        <v>0.1</v>
      </c>
      <c r="D3938" s="23" t="s">
        <v>133</v>
      </c>
      <c r="E3938" s="19" t="n">
        <v>0.41</v>
      </c>
      <c r="F3938" s="16"/>
      <c r="G3938" s="21" t="n">
        <v>0</v>
      </c>
      <c r="H3938" s="21"/>
      <c r="I3938" s="21"/>
      <c r="J3938" s="21"/>
      <c r="K3938" s="22" t="n">
        <f aca="false">INDEX('Porte Honorário'!B:D,MATCH(TabJud!D3938,'Porte Honorário'!A:A,0),1)</f>
        <v>16.38</v>
      </c>
      <c r="L3938" s="22" t="n">
        <f aca="false">ROUND(C3938*K3938,2)</f>
        <v>1.64</v>
      </c>
      <c r="M3938" s="22" t="n">
        <f aca="false">IF(E3938&gt;0,ROUND(E3938*'UCO e Filme'!$A$2,2),0)</f>
        <v>7.73</v>
      </c>
      <c r="N3938" s="22" t="n">
        <f aca="false">IF(I3938&gt;0,ROUND(I3938*'UCO e Filme'!$A$11,2),0)</f>
        <v>0</v>
      </c>
      <c r="O3938" s="22" t="n">
        <f aca="false">ROUND(L3938+M3938+N3938,2)</f>
        <v>9.37</v>
      </c>
      <c r="P3938" s="36"/>
      <c r="Q3938" s="36"/>
    </row>
    <row r="3939" customFormat="false" ht="11.25" hidden="false" customHeight="true" outlineLevel="0" collapsed="false">
      <c r="A3939" s="17" t="n">
        <v>40403343</v>
      </c>
      <c r="B3939" s="17" t="s">
        <v>3951</v>
      </c>
      <c r="C3939" s="23" t="n">
        <v>0.1</v>
      </c>
      <c r="D3939" s="23" t="s">
        <v>133</v>
      </c>
      <c r="E3939" s="19" t="n">
        <v>1.4</v>
      </c>
      <c r="F3939" s="16"/>
      <c r="G3939" s="21" t="n">
        <v>0</v>
      </c>
      <c r="H3939" s="21"/>
      <c r="I3939" s="21"/>
      <c r="J3939" s="21"/>
      <c r="K3939" s="22" t="n">
        <f aca="false">INDEX('Porte Honorário'!B:D,MATCH(TabJud!D3939,'Porte Honorário'!A:A,0),1)</f>
        <v>16.38</v>
      </c>
      <c r="L3939" s="22" t="n">
        <f aca="false">ROUND(C3939*K3939,2)</f>
        <v>1.64</v>
      </c>
      <c r="M3939" s="22" t="n">
        <f aca="false">IF(E3939&gt;0,ROUND(E3939*'UCO e Filme'!$A$2,2),0)</f>
        <v>26.4</v>
      </c>
      <c r="N3939" s="22" t="n">
        <f aca="false">IF(I3939&gt;0,ROUND(I3939*'UCO e Filme'!$A$11,2),0)</f>
        <v>0</v>
      </c>
      <c r="O3939" s="22" t="n">
        <f aca="false">ROUND(L3939+M3939+N3939,2)</f>
        <v>28.04</v>
      </c>
      <c r="P3939" s="36"/>
      <c r="Q3939" s="36"/>
    </row>
    <row r="3940" customFormat="false" ht="11.25" hidden="false" customHeight="true" outlineLevel="0" collapsed="false">
      <c r="A3940" s="17" t="n">
        <v>40403351</v>
      </c>
      <c r="B3940" s="17" t="s">
        <v>3952</v>
      </c>
      <c r="C3940" s="23" t="n">
        <v>0.1</v>
      </c>
      <c r="D3940" s="23" t="s">
        <v>133</v>
      </c>
      <c r="E3940" s="19" t="n">
        <v>1.5</v>
      </c>
      <c r="F3940" s="16"/>
      <c r="G3940" s="21" t="n">
        <v>0</v>
      </c>
      <c r="H3940" s="21"/>
      <c r="I3940" s="21"/>
      <c r="J3940" s="21"/>
      <c r="K3940" s="22" t="n">
        <f aca="false">INDEX('Porte Honorário'!B:D,MATCH(TabJud!D3940,'Porte Honorário'!A:A,0),1)</f>
        <v>16.38</v>
      </c>
      <c r="L3940" s="22" t="n">
        <f aca="false">ROUND(C3940*K3940,2)</f>
        <v>1.64</v>
      </c>
      <c r="M3940" s="22" t="n">
        <f aca="false">IF(E3940&gt;0,ROUND(E3940*'UCO e Filme'!$A$2,2),0)</f>
        <v>28.29</v>
      </c>
      <c r="N3940" s="22" t="n">
        <f aca="false">IF(I3940&gt;0,ROUND(I3940*'UCO e Filme'!$A$11,2),0)</f>
        <v>0</v>
      </c>
      <c r="O3940" s="22" t="n">
        <f aca="false">ROUND(L3940+M3940+N3940,2)</f>
        <v>29.93</v>
      </c>
      <c r="P3940" s="36"/>
      <c r="Q3940" s="36"/>
    </row>
    <row r="3941" customFormat="false" ht="11.25" hidden="false" customHeight="true" outlineLevel="0" collapsed="false">
      <c r="A3941" s="17" t="n">
        <v>40403360</v>
      </c>
      <c r="B3941" s="17" t="s">
        <v>3953</v>
      </c>
      <c r="C3941" s="23" t="n">
        <v>0.1</v>
      </c>
      <c r="D3941" s="23" t="s">
        <v>133</v>
      </c>
      <c r="E3941" s="19" t="n">
        <v>1.73</v>
      </c>
      <c r="F3941" s="16"/>
      <c r="G3941" s="21" t="n">
        <v>0</v>
      </c>
      <c r="H3941" s="21"/>
      <c r="I3941" s="21"/>
      <c r="J3941" s="21"/>
      <c r="K3941" s="22" t="n">
        <f aca="false">INDEX('Porte Honorário'!B:D,MATCH(TabJud!D3941,'Porte Honorário'!A:A,0),1)</f>
        <v>16.38</v>
      </c>
      <c r="L3941" s="22" t="n">
        <f aca="false">ROUND(C3941*K3941,2)</f>
        <v>1.64</v>
      </c>
      <c r="M3941" s="22" t="n">
        <f aca="false">IF(E3941&gt;0,ROUND(E3941*'UCO e Filme'!$A$2,2),0)</f>
        <v>32.63</v>
      </c>
      <c r="N3941" s="22" t="n">
        <f aca="false">IF(I3941&gt;0,ROUND(I3941*'UCO e Filme'!$A$11,2),0)</f>
        <v>0</v>
      </c>
      <c r="O3941" s="22" t="n">
        <f aca="false">ROUND(L3941+M3941+N3941,2)</f>
        <v>34.27</v>
      </c>
      <c r="P3941" s="36"/>
      <c r="Q3941" s="36"/>
    </row>
    <row r="3942" customFormat="false" ht="11.25" hidden="false" customHeight="true" outlineLevel="0" collapsed="false">
      <c r="A3942" s="17" t="n">
        <v>40403378</v>
      </c>
      <c r="B3942" s="17" t="s">
        <v>3954</v>
      </c>
      <c r="C3942" s="23" t="n">
        <v>0.1</v>
      </c>
      <c r="D3942" s="23" t="s">
        <v>133</v>
      </c>
      <c r="E3942" s="19" t="n">
        <v>0.8</v>
      </c>
      <c r="F3942" s="16"/>
      <c r="G3942" s="21" t="n">
        <v>0</v>
      </c>
      <c r="H3942" s="21"/>
      <c r="I3942" s="21"/>
      <c r="J3942" s="21"/>
      <c r="K3942" s="22" t="n">
        <f aca="false">INDEX('Porte Honorário'!B:D,MATCH(TabJud!D3942,'Porte Honorário'!A:A,0),1)</f>
        <v>16.38</v>
      </c>
      <c r="L3942" s="22" t="n">
        <f aca="false">ROUND(C3942*K3942,2)</f>
        <v>1.64</v>
      </c>
      <c r="M3942" s="22" t="n">
        <f aca="false">IF(E3942&gt;0,ROUND(E3942*'UCO e Filme'!$A$2,2),0)</f>
        <v>15.09</v>
      </c>
      <c r="N3942" s="22" t="n">
        <f aca="false">IF(I3942&gt;0,ROUND(I3942*'UCO e Filme'!$A$11,2),0)</f>
        <v>0</v>
      </c>
      <c r="O3942" s="22" t="n">
        <f aca="false">ROUND(L3942+M3942+N3942,2)</f>
        <v>16.73</v>
      </c>
      <c r="P3942" s="36"/>
      <c r="Q3942" s="36"/>
    </row>
    <row r="3943" customFormat="false" ht="11.25" hidden="false" customHeight="true" outlineLevel="0" collapsed="false">
      <c r="A3943" s="17" t="n">
        <v>40403386</v>
      </c>
      <c r="B3943" s="17" t="s">
        <v>3955</v>
      </c>
      <c r="C3943" s="23" t="n">
        <v>0.1</v>
      </c>
      <c r="D3943" s="23" t="s">
        <v>133</v>
      </c>
      <c r="E3943" s="19" t="n">
        <v>2.4</v>
      </c>
      <c r="F3943" s="16"/>
      <c r="G3943" s="21" t="n">
        <v>0</v>
      </c>
      <c r="H3943" s="21"/>
      <c r="I3943" s="21"/>
      <c r="J3943" s="21"/>
      <c r="K3943" s="22" t="n">
        <f aca="false">INDEX('Porte Honorário'!B:D,MATCH(TabJud!D3943,'Porte Honorário'!A:A,0),1)</f>
        <v>16.38</v>
      </c>
      <c r="L3943" s="22" t="n">
        <f aca="false">ROUND(C3943*K3943,2)</f>
        <v>1.64</v>
      </c>
      <c r="M3943" s="22" t="n">
        <f aca="false">IF(E3943&gt;0,ROUND(E3943*'UCO e Filme'!$A$2,2),0)</f>
        <v>45.26</v>
      </c>
      <c r="N3943" s="22" t="n">
        <f aca="false">IF(I3943&gt;0,ROUND(I3943*'UCO e Filme'!$A$11,2),0)</f>
        <v>0</v>
      </c>
      <c r="O3943" s="22" t="n">
        <f aca="false">ROUND(L3943+M3943+N3943,2)</f>
        <v>46.9</v>
      </c>
      <c r="P3943" s="36"/>
      <c r="Q3943" s="36"/>
    </row>
    <row r="3944" customFormat="false" ht="11.25" hidden="false" customHeight="true" outlineLevel="0" collapsed="false">
      <c r="A3944" s="17" t="n">
        <v>40403394</v>
      </c>
      <c r="B3944" s="17" t="s">
        <v>3956</v>
      </c>
      <c r="C3944" s="23" t="n">
        <v>0.1</v>
      </c>
      <c r="D3944" s="23" t="s">
        <v>133</v>
      </c>
      <c r="E3944" s="19" t="n">
        <v>3.43</v>
      </c>
      <c r="F3944" s="16"/>
      <c r="G3944" s="21" t="n">
        <v>0</v>
      </c>
      <c r="H3944" s="21"/>
      <c r="I3944" s="21"/>
      <c r="J3944" s="21"/>
      <c r="K3944" s="22" t="n">
        <f aca="false">INDEX('Porte Honorário'!B:D,MATCH(TabJud!D3944,'Porte Honorário'!A:A,0),1)</f>
        <v>16.38</v>
      </c>
      <c r="L3944" s="22" t="n">
        <f aca="false">ROUND(C3944*K3944,2)</f>
        <v>1.64</v>
      </c>
      <c r="M3944" s="22" t="n">
        <f aca="false">IF(E3944&gt;0,ROUND(E3944*'UCO e Filme'!$A$2,2),0)</f>
        <v>64.69</v>
      </c>
      <c r="N3944" s="22" t="n">
        <f aca="false">IF(I3944&gt;0,ROUND(I3944*'UCO e Filme'!$A$11,2),0)</f>
        <v>0</v>
      </c>
      <c r="O3944" s="22" t="n">
        <f aca="false">ROUND(L3944+M3944+N3944,2)</f>
        <v>66.33</v>
      </c>
      <c r="P3944" s="36"/>
      <c r="Q3944" s="36"/>
    </row>
    <row r="3945" customFormat="false" ht="11.25" hidden="false" customHeight="true" outlineLevel="0" collapsed="false">
      <c r="A3945" s="17" t="n">
        <v>40403408</v>
      </c>
      <c r="B3945" s="17" t="s">
        <v>3957</v>
      </c>
      <c r="C3945" s="23" t="n">
        <v>0.1</v>
      </c>
      <c r="D3945" s="23" t="s">
        <v>133</v>
      </c>
      <c r="E3945" s="19" t="n">
        <v>0.97</v>
      </c>
      <c r="F3945" s="16"/>
      <c r="G3945" s="21" t="n">
        <v>0</v>
      </c>
      <c r="H3945" s="21"/>
      <c r="I3945" s="21"/>
      <c r="J3945" s="21"/>
      <c r="K3945" s="22" t="n">
        <f aca="false">INDEX('Porte Honorário'!B:D,MATCH(TabJud!D3945,'Porte Honorário'!A:A,0),1)</f>
        <v>16.38</v>
      </c>
      <c r="L3945" s="22" t="n">
        <f aca="false">ROUND(C3945*K3945,2)</f>
        <v>1.64</v>
      </c>
      <c r="M3945" s="22" t="n">
        <f aca="false">IF(E3945&gt;0,ROUND(E3945*'UCO e Filme'!$A$2,2),0)</f>
        <v>18.29</v>
      </c>
      <c r="N3945" s="22" t="n">
        <f aca="false">IF(I3945&gt;0,ROUND(I3945*'UCO e Filme'!$A$11,2),0)</f>
        <v>0</v>
      </c>
      <c r="O3945" s="22" t="n">
        <f aca="false">ROUND(L3945+M3945+N3945,2)</f>
        <v>19.93</v>
      </c>
      <c r="P3945" s="36"/>
      <c r="Q3945" s="36"/>
    </row>
    <row r="3946" customFormat="false" ht="11.25" hidden="false" customHeight="true" outlineLevel="0" collapsed="false">
      <c r="A3946" s="17" t="n">
        <v>40403416</v>
      </c>
      <c r="B3946" s="17" t="s">
        <v>3958</v>
      </c>
      <c r="C3946" s="23" t="n">
        <v>0.1</v>
      </c>
      <c r="D3946" s="23" t="s">
        <v>133</v>
      </c>
      <c r="E3946" s="19" t="n">
        <v>1.3</v>
      </c>
      <c r="F3946" s="16"/>
      <c r="G3946" s="21" t="n">
        <v>0</v>
      </c>
      <c r="H3946" s="21"/>
      <c r="I3946" s="21"/>
      <c r="J3946" s="21"/>
      <c r="K3946" s="22" t="n">
        <f aca="false">INDEX('Porte Honorário'!B:D,MATCH(TabJud!D3946,'Porte Honorário'!A:A,0),1)</f>
        <v>16.38</v>
      </c>
      <c r="L3946" s="22" t="n">
        <f aca="false">ROUND(C3946*K3946,2)</f>
        <v>1.64</v>
      </c>
      <c r="M3946" s="22" t="n">
        <f aca="false">IF(E3946&gt;0,ROUND(E3946*'UCO e Filme'!$A$2,2),0)</f>
        <v>24.52</v>
      </c>
      <c r="N3946" s="22" t="n">
        <f aca="false">IF(I3946&gt;0,ROUND(I3946*'UCO e Filme'!$A$11,2),0)</f>
        <v>0</v>
      </c>
      <c r="O3946" s="22" t="n">
        <f aca="false">ROUND(L3946+M3946+N3946,2)</f>
        <v>26.16</v>
      </c>
      <c r="P3946" s="36"/>
      <c r="Q3946" s="36"/>
    </row>
    <row r="3947" customFormat="false" ht="11.25" hidden="false" customHeight="true" outlineLevel="0" collapsed="false">
      <c r="A3947" s="17" t="n">
        <v>40403424</v>
      </c>
      <c r="B3947" s="17" t="s">
        <v>3959</v>
      </c>
      <c r="C3947" s="23" t="n">
        <v>0.1</v>
      </c>
      <c r="D3947" s="23" t="s">
        <v>133</v>
      </c>
      <c r="E3947" s="19" t="n">
        <v>3.01</v>
      </c>
      <c r="F3947" s="21"/>
      <c r="G3947" s="21" t="n">
        <v>0</v>
      </c>
      <c r="H3947" s="21"/>
      <c r="I3947" s="21"/>
      <c r="J3947" s="21"/>
      <c r="K3947" s="22" t="n">
        <f aca="false">INDEX('Porte Honorário'!B:D,MATCH(TabJud!D3947,'Porte Honorário'!A:A,0),1)</f>
        <v>16.38</v>
      </c>
      <c r="L3947" s="22" t="n">
        <f aca="false">ROUND(C3947*K3947,2)</f>
        <v>1.64</v>
      </c>
      <c r="M3947" s="22" t="n">
        <f aca="false">IF(E3947&gt;0,ROUND(E3947*'UCO e Filme'!$A$2,2),0)</f>
        <v>56.77</v>
      </c>
      <c r="N3947" s="22" t="n">
        <f aca="false">IF(I3947&gt;0,ROUND(I3947*'UCO e Filme'!$A$11,2),0)</f>
        <v>0</v>
      </c>
      <c r="O3947" s="22" t="n">
        <f aca="false">ROUND(L3947+M3947+N3947,2)</f>
        <v>58.41</v>
      </c>
      <c r="P3947" s="36"/>
      <c r="Q3947" s="36"/>
    </row>
    <row r="3948" customFormat="false" ht="11.25" hidden="false" customHeight="true" outlineLevel="0" collapsed="false">
      <c r="A3948" s="17" t="n">
        <v>40403432</v>
      </c>
      <c r="B3948" s="17" t="s">
        <v>3960</v>
      </c>
      <c r="C3948" s="23" t="n">
        <v>0.1</v>
      </c>
      <c r="D3948" s="23" t="s">
        <v>133</v>
      </c>
      <c r="E3948" s="19" t="n">
        <v>4.3</v>
      </c>
      <c r="F3948" s="21"/>
      <c r="G3948" s="21" t="n">
        <v>0</v>
      </c>
      <c r="H3948" s="21"/>
      <c r="I3948" s="21"/>
      <c r="J3948" s="21"/>
      <c r="K3948" s="22" t="n">
        <f aca="false">INDEX('Porte Honorário'!B:D,MATCH(TabJud!D3948,'Porte Honorário'!A:A,0),1)</f>
        <v>16.38</v>
      </c>
      <c r="L3948" s="22" t="n">
        <f aca="false">ROUND(C3948*K3948,2)</f>
        <v>1.64</v>
      </c>
      <c r="M3948" s="22" t="n">
        <f aca="false">IF(E3948&gt;0,ROUND(E3948*'UCO e Filme'!$A$2,2),0)</f>
        <v>81.1</v>
      </c>
      <c r="N3948" s="22" t="n">
        <f aca="false">IF(I3948&gt;0,ROUND(I3948*'UCO e Filme'!$A$11,2),0)</f>
        <v>0</v>
      </c>
      <c r="O3948" s="22" t="n">
        <f aca="false">ROUND(L3948+M3948+N3948,2)</f>
        <v>82.74</v>
      </c>
      <c r="P3948" s="36"/>
      <c r="Q3948" s="36"/>
    </row>
    <row r="3949" customFormat="false" ht="11.25" hidden="false" customHeight="true" outlineLevel="0" collapsed="false">
      <c r="A3949" s="17" t="n">
        <v>40403440</v>
      </c>
      <c r="B3949" s="17" t="s">
        <v>3961</v>
      </c>
      <c r="C3949" s="23" t="n">
        <v>0.1</v>
      </c>
      <c r="D3949" s="23" t="s">
        <v>133</v>
      </c>
      <c r="E3949" s="19" t="n">
        <v>1.4</v>
      </c>
      <c r="F3949" s="21"/>
      <c r="G3949" s="21" t="n">
        <v>0</v>
      </c>
      <c r="H3949" s="21"/>
      <c r="I3949" s="21"/>
      <c r="J3949" s="21"/>
      <c r="K3949" s="22" t="n">
        <f aca="false">INDEX('Porte Honorário'!B:D,MATCH(TabJud!D3949,'Porte Honorário'!A:A,0),1)</f>
        <v>16.38</v>
      </c>
      <c r="L3949" s="22" t="n">
        <f aca="false">ROUND(C3949*K3949,2)</f>
        <v>1.64</v>
      </c>
      <c r="M3949" s="22" t="n">
        <f aca="false">IF(E3949&gt;0,ROUND(E3949*'UCO e Filme'!$A$2,2),0)</f>
        <v>26.4</v>
      </c>
      <c r="N3949" s="22" t="n">
        <f aca="false">IF(I3949&gt;0,ROUND(I3949*'UCO e Filme'!$A$11,2),0)</f>
        <v>0</v>
      </c>
      <c r="O3949" s="22" t="n">
        <f aca="false">ROUND(L3949+M3949+N3949,2)</f>
        <v>28.04</v>
      </c>
      <c r="P3949" s="36"/>
      <c r="Q3949" s="36"/>
    </row>
    <row r="3950" customFormat="false" ht="11.25" hidden="false" customHeight="true" outlineLevel="0" collapsed="false">
      <c r="A3950" s="17" t="n">
        <v>40403459</v>
      </c>
      <c r="B3950" s="17" t="s">
        <v>3962</v>
      </c>
      <c r="C3950" s="23" t="n">
        <v>0.1</v>
      </c>
      <c r="D3950" s="23" t="s">
        <v>133</v>
      </c>
      <c r="E3950" s="19" t="n">
        <v>2</v>
      </c>
      <c r="F3950" s="21"/>
      <c r="G3950" s="21" t="n">
        <v>0</v>
      </c>
      <c r="H3950" s="21"/>
      <c r="I3950" s="21"/>
      <c r="J3950" s="21"/>
      <c r="K3950" s="22" t="n">
        <f aca="false">INDEX('Porte Honorário'!B:D,MATCH(TabJud!D3950,'Porte Honorário'!A:A,0),1)</f>
        <v>16.38</v>
      </c>
      <c r="L3950" s="22" t="n">
        <f aca="false">ROUND(C3950*K3950,2)</f>
        <v>1.64</v>
      </c>
      <c r="M3950" s="22" t="n">
        <f aca="false">IF(E3950&gt;0,ROUND(E3950*'UCO e Filme'!$A$2,2),0)</f>
        <v>37.72</v>
      </c>
      <c r="N3950" s="22" t="n">
        <f aca="false">IF(I3950&gt;0,ROUND(I3950*'UCO e Filme'!$A$11,2),0)</f>
        <v>0</v>
      </c>
      <c r="O3950" s="22" t="n">
        <f aca="false">ROUND(L3950+M3950+N3950,2)</f>
        <v>39.36</v>
      </c>
      <c r="P3950" s="36"/>
      <c r="Q3950" s="36"/>
    </row>
    <row r="3951" customFormat="false" ht="11.25" hidden="false" customHeight="true" outlineLevel="0" collapsed="false">
      <c r="A3951" s="17" t="n">
        <v>40403467</v>
      </c>
      <c r="B3951" s="17" t="s">
        <v>3963</v>
      </c>
      <c r="C3951" s="23" t="n">
        <v>0.1</v>
      </c>
      <c r="D3951" s="23" t="s">
        <v>133</v>
      </c>
      <c r="E3951" s="19" t="n">
        <v>1.36</v>
      </c>
      <c r="F3951" s="21"/>
      <c r="G3951" s="21" t="n">
        <v>0</v>
      </c>
      <c r="H3951" s="21"/>
      <c r="I3951" s="21"/>
      <c r="J3951" s="21"/>
      <c r="K3951" s="22" t="n">
        <f aca="false">INDEX('Porte Honorário'!B:D,MATCH(TabJud!D3951,'Porte Honorário'!A:A,0),1)</f>
        <v>16.38</v>
      </c>
      <c r="L3951" s="22" t="n">
        <f aca="false">ROUND(C3951*K3951,2)</f>
        <v>1.64</v>
      </c>
      <c r="M3951" s="22" t="n">
        <f aca="false">IF(E3951&gt;0,ROUND(E3951*'UCO e Filme'!$A$2,2),0)</f>
        <v>25.65</v>
      </c>
      <c r="N3951" s="22" t="n">
        <f aca="false">IF(I3951&gt;0,ROUND(I3951*'UCO e Filme'!$A$11,2),0)</f>
        <v>0</v>
      </c>
      <c r="O3951" s="22" t="n">
        <f aca="false">ROUND(L3951+M3951+N3951,2)</f>
        <v>27.29</v>
      </c>
      <c r="P3951" s="36"/>
      <c r="Q3951" s="36"/>
    </row>
    <row r="3952" customFormat="false" ht="11.25" hidden="false" customHeight="true" outlineLevel="0" collapsed="false">
      <c r="A3952" s="17" t="n">
        <v>40403475</v>
      </c>
      <c r="B3952" s="17" t="s">
        <v>3964</v>
      </c>
      <c r="C3952" s="23" t="n">
        <v>0.1</v>
      </c>
      <c r="D3952" s="23" t="s">
        <v>133</v>
      </c>
      <c r="E3952" s="19" t="n">
        <v>2.03</v>
      </c>
      <c r="F3952" s="21"/>
      <c r="G3952" s="21" t="n">
        <v>0</v>
      </c>
      <c r="H3952" s="21"/>
      <c r="I3952" s="21"/>
      <c r="J3952" s="21"/>
      <c r="K3952" s="22" t="n">
        <f aca="false">INDEX('Porte Honorário'!B:D,MATCH(TabJud!D3952,'Porte Honorário'!A:A,0),1)</f>
        <v>16.38</v>
      </c>
      <c r="L3952" s="22" t="n">
        <f aca="false">ROUND(C3952*K3952,2)</f>
        <v>1.64</v>
      </c>
      <c r="M3952" s="22" t="n">
        <f aca="false">IF(E3952&gt;0,ROUND(E3952*'UCO e Filme'!$A$2,2),0)</f>
        <v>38.29</v>
      </c>
      <c r="N3952" s="22" t="n">
        <f aca="false">IF(I3952&gt;0,ROUND(I3952*'UCO e Filme'!$A$11,2),0)</f>
        <v>0</v>
      </c>
      <c r="O3952" s="22" t="n">
        <f aca="false">ROUND(L3952+M3952+N3952,2)</f>
        <v>39.93</v>
      </c>
      <c r="P3952" s="36"/>
      <c r="Q3952" s="36"/>
    </row>
    <row r="3953" customFormat="false" ht="11.25" hidden="false" customHeight="true" outlineLevel="0" collapsed="false">
      <c r="A3953" s="17" t="n">
        <v>40403483</v>
      </c>
      <c r="B3953" s="17" t="s">
        <v>3965</v>
      </c>
      <c r="C3953" s="23" t="n">
        <v>0.1</v>
      </c>
      <c r="D3953" s="23" t="s">
        <v>133</v>
      </c>
      <c r="E3953" s="19" t="n">
        <v>3.07</v>
      </c>
      <c r="F3953" s="21"/>
      <c r="G3953" s="21" t="n">
        <v>0</v>
      </c>
      <c r="H3953" s="21"/>
      <c r="I3953" s="21"/>
      <c r="J3953" s="21"/>
      <c r="K3953" s="22" t="n">
        <f aca="false">INDEX('Porte Honorário'!B:D,MATCH(TabJud!D3953,'Porte Honorário'!A:A,0),1)</f>
        <v>16.38</v>
      </c>
      <c r="L3953" s="22" t="n">
        <f aca="false">ROUND(C3953*K3953,2)</f>
        <v>1.64</v>
      </c>
      <c r="M3953" s="22" t="n">
        <f aca="false">IF(E3953&gt;0,ROUND(E3953*'UCO e Filme'!$A$2,2),0)</f>
        <v>57.9</v>
      </c>
      <c r="N3953" s="22" t="n">
        <f aca="false">IF(I3953&gt;0,ROUND(I3953*'UCO e Filme'!$A$11,2),0)</f>
        <v>0</v>
      </c>
      <c r="O3953" s="22" t="n">
        <f aca="false">ROUND(L3953+M3953+N3953,2)</f>
        <v>59.54</v>
      </c>
      <c r="P3953" s="36"/>
      <c r="Q3953" s="36"/>
    </row>
    <row r="3954" customFormat="false" ht="11.25" hidden="false" customHeight="true" outlineLevel="0" collapsed="false">
      <c r="A3954" s="17" t="n">
        <v>40403491</v>
      </c>
      <c r="B3954" s="17" t="s">
        <v>3966</v>
      </c>
      <c r="C3954" s="23" t="n">
        <v>0.1</v>
      </c>
      <c r="D3954" s="23" t="s">
        <v>133</v>
      </c>
      <c r="E3954" s="19" t="n">
        <v>4.38</v>
      </c>
      <c r="F3954" s="21"/>
      <c r="G3954" s="21" t="n">
        <v>0</v>
      </c>
      <c r="H3954" s="21"/>
      <c r="I3954" s="21"/>
      <c r="J3954" s="21"/>
      <c r="K3954" s="22" t="n">
        <f aca="false">INDEX('Porte Honorário'!B:D,MATCH(TabJud!D3954,'Porte Honorário'!A:A,0),1)</f>
        <v>16.38</v>
      </c>
      <c r="L3954" s="22" t="n">
        <f aca="false">ROUND(C3954*K3954,2)</f>
        <v>1.64</v>
      </c>
      <c r="M3954" s="22" t="n">
        <f aca="false">IF(E3954&gt;0,ROUND(E3954*'UCO e Filme'!$A$2,2),0)</f>
        <v>82.61</v>
      </c>
      <c r="N3954" s="22" t="n">
        <f aca="false">IF(I3954&gt;0,ROUND(I3954*'UCO e Filme'!$A$11,2),0)</f>
        <v>0</v>
      </c>
      <c r="O3954" s="22" t="n">
        <f aca="false">ROUND(L3954+M3954+N3954,2)</f>
        <v>84.25</v>
      </c>
      <c r="P3954" s="36"/>
      <c r="Q3954" s="36"/>
    </row>
    <row r="3955" customFormat="false" ht="11.25" hidden="false" customHeight="true" outlineLevel="0" collapsed="false">
      <c r="A3955" s="17" t="n">
        <v>40403505</v>
      </c>
      <c r="B3955" s="17" t="s">
        <v>3967</v>
      </c>
      <c r="C3955" s="23" t="n">
        <v>0.1</v>
      </c>
      <c r="D3955" s="23" t="s">
        <v>133</v>
      </c>
      <c r="E3955" s="19" t="n">
        <v>2.85</v>
      </c>
      <c r="F3955" s="21"/>
      <c r="G3955" s="21" t="n">
        <v>0</v>
      </c>
      <c r="H3955" s="21"/>
      <c r="I3955" s="21"/>
      <c r="J3955" s="21"/>
      <c r="K3955" s="22" t="n">
        <f aca="false">INDEX('Porte Honorário'!B:D,MATCH(TabJud!D3955,'Porte Honorário'!A:A,0),1)</f>
        <v>16.38</v>
      </c>
      <c r="L3955" s="22" t="n">
        <f aca="false">ROUND(C3955*K3955,2)</f>
        <v>1.64</v>
      </c>
      <c r="M3955" s="22" t="n">
        <f aca="false">IF(E3955&gt;0,ROUND(E3955*'UCO e Filme'!$A$2,2),0)</f>
        <v>53.75</v>
      </c>
      <c r="N3955" s="22" t="n">
        <f aca="false">IF(I3955&gt;0,ROUND(I3955*'UCO e Filme'!$A$11,2),0)</f>
        <v>0</v>
      </c>
      <c r="O3955" s="22" t="n">
        <f aca="false">ROUND(L3955+M3955+N3955,2)</f>
        <v>55.39</v>
      </c>
      <c r="P3955" s="36"/>
      <c r="Q3955" s="36"/>
    </row>
    <row r="3956" customFormat="false" ht="11.25" hidden="false" customHeight="true" outlineLevel="0" collapsed="false">
      <c r="A3956" s="17" t="n">
        <v>40403513</v>
      </c>
      <c r="B3956" s="17" t="s">
        <v>3968</v>
      </c>
      <c r="C3956" s="23" t="n">
        <v>0.1</v>
      </c>
      <c r="D3956" s="23" t="s">
        <v>133</v>
      </c>
      <c r="E3956" s="19" t="n">
        <v>3.6</v>
      </c>
      <c r="F3956" s="21"/>
      <c r="G3956" s="21" t="n">
        <v>0</v>
      </c>
      <c r="H3956" s="21"/>
      <c r="I3956" s="21"/>
      <c r="J3956" s="21"/>
      <c r="K3956" s="22" t="n">
        <f aca="false">INDEX('Porte Honorário'!B:D,MATCH(TabJud!D3956,'Porte Honorário'!A:A,0),1)</f>
        <v>16.38</v>
      </c>
      <c r="L3956" s="22" t="n">
        <f aca="false">ROUND(C3956*K3956,2)</f>
        <v>1.64</v>
      </c>
      <c r="M3956" s="22" t="n">
        <f aca="false">IF(E3956&gt;0,ROUND(E3956*'UCO e Filme'!$A$2,2),0)</f>
        <v>67.9</v>
      </c>
      <c r="N3956" s="22" t="n">
        <f aca="false">IF(I3956&gt;0,ROUND(I3956*'UCO e Filme'!$A$11,2),0)</f>
        <v>0</v>
      </c>
      <c r="O3956" s="22" t="n">
        <f aca="false">ROUND(L3956+M3956+N3956,2)</f>
        <v>69.54</v>
      </c>
      <c r="P3956" s="36"/>
      <c r="Q3956" s="36"/>
    </row>
    <row r="3957" customFormat="false" ht="11.25" hidden="false" customHeight="true" outlineLevel="0" collapsed="false">
      <c r="A3957" s="17" t="n">
        <v>40403521</v>
      </c>
      <c r="B3957" s="17" t="s">
        <v>3969</v>
      </c>
      <c r="C3957" s="23" t="n">
        <v>0.1</v>
      </c>
      <c r="D3957" s="23" t="s">
        <v>133</v>
      </c>
      <c r="E3957" s="19" t="n">
        <v>0.74</v>
      </c>
      <c r="F3957" s="21"/>
      <c r="G3957" s="21" t="n">
        <v>0</v>
      </c>
      <c r="H3957" s="21"/>
      <c r="I3957" s="21"/>
      <c r="J3957" s="21"/>
      <c r="K3957" s="22" t="n">
        <f aca="false">INDEX('Porte Honorário'!B:D,MATCH(TabJud!D3957,'Porte Honorário'!A:A,0),1)</f>
        <v>16.38</v>
      </c>
      <c r="L3957" s="22" t="n">
        <f aca="false">ROUND(C3957*K3957,2)</f>
        <v>1.64</v>
      </c>
      <c r="M3957" s="22" t="n">
        <f aca="false">IF(E3957&gt;0,ROUND(E3957*'UCO e Filme'!$A$2,2),0)</f>
        <v>13.96</v>
      </c>
      <c r="N3957" s="22" t="n">
        <f aca="false">IF(I3957&gt;0,ROUND(I3957*'UCO e Filme'!$A$11,2),0)</f>
        <v>0</v>
      </c>
      <c r="O3957" s="22" t="n">
        <f aca="false">ROUND(L3957+M3957+N3957,2)</f>
        <v>15.6</v>
      </c>
      <c r="P3957" s="36"/>
      <c r="Q3957" s="36"/>
    </row>
    <row r="3958" customFormat="false" ht="11.25" hidden="false" customHeight="true" outlineLevel="0" collapsed="false">
      <c r="A3958" s="17" t="n">
        <v>40403530</v>
      </c>
      <c r="B3958" s="17" t="s">
        <v>3970</v>
      </c>
      <c r="C3958" s="23" t="n">
        <v>0.1</v>
      </c>
      <c r="D3958" s="23" t="s">
        <v>133</v>
      </c>
      <c r="E3958" s="19" t="n">
        <v>1.5</v>
      </c>
      <c r="F3958" s="21"/>
      <c r="G3958" s="21" t="n">
        <v>0</v>
      </c>
      <c r="H3958" s="21"/>
      <c r="I3958" s="21"/>
      <c r="J3958" s="21"/>
      <c r="K3958" s="22" t="n">
        <f aca="false">INDEX('Porte Honorário'!B:D,MATCH(TabJud!D3958,'Porte Honorário'!A:A,0),1)</f>
        <v>16.38</v>
      </c>
      <c r="L3958" s="22" t="n">
        <f aca="false">ROUND(C3958*K3958,2)</f>
        <v>1.64</v>
      </c>
      <c r="M3958" s="22" t="n">
        <f aca="false">IF(E3958&gt;0,ROUND(E3958*'UCO e Filme'!$A$2,2),0)</f>
        <v>28.29</v>
      </c>
      <c r="N3958" s="22" t="n">
        <f aca="false">IF(I3958&gt;0,ROUND(I3958*'UCO e Filme'!$A$11,2),0)</f>
        <v>0</v>
      </c>
      <c r="O3958" s="22" t="n">
        <f aca="false">ROUND(L3958+M3958+N3958,2)</f>
        <v>29.93</v>
      </c>
      <c r="P3958" s="36"/>
      <c r="Q3958" s="36"/>
    </row>
    <row r="3959" customFormat="false" ht="11.25" hidden="false" customHeight="true" outlineLevel="0" collapsed="false">
      <c r="A3959" s="17" t="n">
        <v>40403548</v>
      </c>
      <c r="B3959" s="17" t="s">
        <v>3971</v>
      </c>
      <c r="C3959" s="23" t="n">
        <v>0.1</v>
      </c>
      <c r="D3959" s="23" t="s">
        <v>133</v>
      </c>
      <c r="E3959" s="19" t="n">
        <v>1.41</v>
      </c>
      <c r="F3959" s="21"/>
      <c r="G3959" s="21" t="n">
        <v>0</v>
      </c>
      <c r="H3959" s="21"/>
      <c r="I3959" s="21"/>
      <c r="J3959" s="21"/>
      <c r="K3959" s="22" t="n">
        <f aca="false">INDEX('Porte Honorário'!B:D,MATCH(TabJud!D3959,'Porte Honorário'!A:A,0),1)</f>
        <v>16.38</v>
      </c>
      <c r="L3959" s="22" t="n">
        <f aca="false">ROUND(C3959*K3959,2)</f>
        <v>1.64</v>
      </c>
      <c r="M3959" s="22" t="n">
        <f aca="false">IF(E3959&gt;0,ROUND(E3959*'UCO e Filme'!$A$2,2),0)</f>
        <v>26.59</v>
      </c>
      <c r="N3959" s="22" t="n">
        <f aca="false">IF(I3959&gt;0,ROUND(I3959*'UCO e Filme'!$A$11,2),0)</f>
        <v>0</v>
      </c>
      <c r="O3959" s="22" t="n">
        <f aca="false">ROUND(L3959+M3959+N3959,2)</f>
        <v>28.23</v>
      </c>
      <c r="P3959" s="36"/>
      <c r="Q3959" s="36"/>
    </row>
    <row r="3960" customFormat="false" ht="11.25" hidden="false" customHeight="true" outlineLevel="0" collapsed="false">
      <c r="A3960" s="17" t="n">
        <v>40403556</v>
      </c>
      <c r="B3960" s="17" t="s">
        <v>3972</v>
      </c>
      <c r="C3960" s="23" t="n">
        <v>0.1</v>
      </c>
      <c r="D3960" s="23" t="s">
        <v>133</v>
      </c>
      <c r="E3960" s="19" t="n">
        <v>2.01</v>
      </c>
      <c r="F3960" s="21"/>
      <c r="G3960" s="21" t="n">
        <v>0</v>
      </c>
      <c r="H3960" s="21"/>
      <c r="I3960" s="21"/>
      <c r="J3960" s="21"/>
      <c r="K3960" s="22" t="n">
        <f aca="false">INDEX('Porte Honorário'!B:D,MATCH(TabJud!D3960,'Porte Honorário'!A:A,0),1)</f>
        <v>16.38</v>
      </c>
      <c r="L3960" s="22" t="n">
        <f aca="false">ROUND(C3960*K3960,2)</f>
        <v>1.64</v>
      </c>
      <c r="M3960" s="22" t="n">
        <f aca="false">IF(E3960&gt;0,ROUND(E3960*'UCO e Filme'!$A$2,2),0)</f>
        <v>37.91</v>
      </c>
      <c r="N3960" s="22" t="n">
        <f aca="false">IF(I3960&gt;0,ROUND(I3960*'UCO e Filme'!$A$11,2),0)</f>
        <v>0</v>
      </c>
      <c r="O3960" s="22" t="n">
        <f aca="false">ROUND(L3960+M3960+N3960,2)</f>
        <v>39.55</v>
      </c>
      <c r="P3960" s="36"/>
      <c r="Q3960" s="36"/>
    </row>
    <row r="3961" customFormat="false" ht="11.25" hidden="false" customHeight="true" outlineLevel="0" collapsed="false">
      <c r="A3961" s="17" t="n">
        <v>40403564</v>
      </c>
      <c r="B3961" s="17" t="s">
        <v>3973</v>
      </c>
      <c r="C3961" s="23" t="n">
        <v>0.1</v>
      </c>
      <c r="D3961" s="23" t="s">
        <v>133</v>
      </c>
      <c r="E3961" s="19" t="n">
        <v>1.19</v>
      </c>
      <c r="F3961" s="21"/>
      <c r="G3961" s="21" t="n">
        <v>0</v>
      </c>
      <c r="H3961" s="21"/>
      <c r="I3961" s="21"/>
      <c r="J3961" s="21"/>
      <c r="K3961" s="22" t="n">
        <f aca="false">INDEX('Porte Honorário'!B:D,MATCH(TabJud!D3961,'Porte Honorário'!A:A,0),1)</f>
        <v>16.38</v>
      </c>
      <c r="L3961" s="22" t="n">
        <f aca="false">ROUND(C3961*K3961,2)</f>
        <v>1.64</v>
      </c>
      <c r="M3961" s="22" t="n">
        <f aca="false">IF(E3961&gt;0,ROUND(E3961*'UCO e Filme'!$A$2,2),0)</f>
        <v>22.44</v>
      </c>
      <c r="N3961" s="22" t="n">
        <f aca="false">IF(I3961&gt;0,ROUND(I3961*'UCO e Filme'!$A$11,2),0)</f>
        <v>0</v>
      </c>
      <c r="O3961" s="22" t="n">
        <f aca="false">ROUND(L3961+M3961+N3961,2)</f>
        <v>24.08</v>
      </c>
      <c r="P3961" s="36"/>
      <c r="Q3961" s="36"/>
    </row>
    <row r="3962" customFormat="false" ht="11.25" hidden="false" customHeight="true" outlineLevel="0" collapsed="false">
      <c r="A3962" s="17" t="n">
        <v>40403572</v>
      </c>
      <c r="B3962" s="17" t="s">
        <v>3974</v>
      </c>
      <c r="C3962" s="23" t="n">
        <v>0.1</v>
      </c>
      <c r="D3962" s="23" t="s">
        <v>133</v>
      </c>
      <c r="E3962" s="19" t="n">
        <v>1.7</v>
      </c>
      <c r="F3962" s="21"/>
      <c r="G3962" s="21" t="n">
        <v>0</v>
      </c>
      <c r="H3962" s="21"/>
      <c r="I3962" s="21"/>
      <c r="J3962" s="21"/>
      <c r="K3962" s="22" t="n">
        <f aca="false">INDEX('Porte Honorário'!B:D,MATCH(TabJud!D3962,'Porte Honorário'!A:A,0),1)</f>
        <v>16.38</v>
      </c>
      <c r="L3962" s="22" t="n">
        <f aca="false">ROUND(C3962*K3962,2)</f>
        <v>1.64</v>
      </c>
      <c r="M3962" s="22" t="n">
        <f aca="false">IF(E3962&gt;0,ROUND(E3962*'UCO e Filme'!$A$2,2),0)</f>
        <v>32.06</v>
      </c>
      <c r="N3962" s="22" t="n">
        <f aca="false">IF(I3962&gt;0,ROUND(I3962*'UCO e Filme'!$A$11,2),0)</f>
        <v>0</v>
      </c>
      <c r="O3962" s="22" t="n">
        <f aca="false">ROUND(L3962+M3962+N3962,2)</f>
        <v>33.7</v>
      </c>
      <c r="P3962" s="36"/>
      <c r="Q3962" s="36"/>
    </row>
    <row r="3963" customFormat="false" ht="11.25" hidden="false" customHeight="true" outlineLevel="0" collapsed="false">
      <c r="A3963" s="17" t="n">
        <v>40403580</v>
      </c>
      <c r="B3963" s="17" t="s">
        <v>3975</v>
      </c>
      <c r="C3963" s="23" t="n">
        <v>0.1</v>
      </c>
      <c r="D3963" s="23" t="s">
        <v>133</v>
      </c>
      <c r="E3963" s="19" t="n">
        <v>0.91</v>
      </c>
      <c r="F3963" s="21"/>
      <c r="G3963" s="21" t="n">
        <v>0</v>
      </c>
      <c r="H3963" s="21"/>
      <c r="I3963" s="21"/>
      <c r="J3963" s="21"/>
      <c r="K3963" s="22" t="n">
        <f aca="false">INDEX('Porte Honorário'!B:D,MATCH(TabJud!D3963,'Porte Honorário'!A:A,0),1)</f>
        <v>16.38</v>
      </c>
      <c r="L3963" s="22" t="n">
        <f aca="false">ROUND(C3963*K3963,2)</f>
        <v>1.64</v>
      </c>
      <c r="M3963" s="22" t="n">
        <f aca="false">IF(E3963&gt;0,ROUND(E3963*'UCO e Filme'!$A$2,2),0)</f>
        <v>17.16</v>
      </c>
      <c r="N3963" s="22" t="n">
        <f aca="false">IF(I3963&gt;0,ROUND(I3963*'UCO e Filme'!$A$11,2),0)</f>
        <v>0</v>
      </c>
      <c r="O3963" s="22" t="n">
        <f aca="false">ROUND(L3963+M3963+N3963,2)</f>
        <v>18.8</v>
      </c>
      <c r="P3963" s="36"/>
      <c r="Q3963" s="36"/>
    </row>
    <row r="3964" customFormat="false" ht="11.25" hidden="false" customHeight="true" outlineLevel="0" collapsed="false">
      <c r="A3964" s="17" t="n">
        <v>40403599</v>
      </c>
      <c r="B3964" s="17" t="s">
        <v>3976</v>
      </c>
      <c r="C3964" s="23" t="n">
        <v>0.1</v>
      </c>
      <c r="D3964" s="23" t="s">
        <v>133</v>
      </c>
      <c r="E3964" s="19" t="n">
        <v>1.43</v>
      </c>
      <c r="F3964" s="21"/>
      <c r="G3964" s="21" t="n">
        <v>0</v>
      </c>
      <c r="H3964" s="21"/>
      <c r="I3964" s="21"/>
      <c r="J3964" s="21"/>
      <c r="K3964" s="22" t="n">
        <f aca="false">INDEX('Porte Honorário'!B:D,MATCH(TabJud!D3964,'Porte Honorário'!A:A,0),1)</f>
        <v>16.38</v>
      </c>
      <c r="L3964" s="22" t="n">
        <f aca="false">ROUND(C3964*K3964,2)</f>
        <v>1.64</v>
      </c>
      <c r="M3964" s="22" t="n">
        <f aca="false">IF(E3964&gt;0,ROUND(E3964*'UCO e Filme'!$A$2,2),0)</f>
        <v>26.97</v>
      </c>
      <c r="N3964" s="22" t="n">
        <f aca="false">IF(I3964&gt;0,ROUND(I3964*'UCO e Filme'!$A$11,2),0)</f>
        <v>0</v>
      </c>
      <c r="O3964" s="22" t="n">
        <f aca="false">ROUND(L3964+M3964+N3964,2)</f>
        <v>28.61</v>
      </c>
      <c r="P3964" s="36"/>
      <c r="Q3964" s="36"/>
    </row>
    <row r="3965" customFormat="false" ht="11.25" hidden="false" customHeight="true" outlineLevel="0" collapsed="false">
      <c r="A3965" s="17" t="n">
        <v>40403602</v>
      </c>
      <c r="B3965" s="17" t="s">
        <v>3977</v>
      </c>
      <c r="C3965" s="23" t="n">
        <v>0.1</v>
      </c>
      <c r="D3965" s="23" t="s">
        <v>133</v>
      </c>
      <c r="E3965" s="19" t="n">
        <v>0.22</v>
      </c>
      <c r="F3965" s="21"/>
      <c r="G3965" s="21" t="n">
        <v>0</v>
      </c>
      <c r="H3965" s="21"/>
      <c r="I3965" s="21"/>
      <c r="J3965" s="21"/>
      <c r="K3965" s="22" t="n">
        <f aca="false">INDEX('Porte Honorário'!B:D,MATCH(TabJud!D3965,'Porte Honorário'!A:A,0),1)</f>
        <v>16.38</v>
      </c>
      <c r="L3965" s="22" t="n">
        <f aca="false">ROUND(C3965*K3965,2)</f>
        <v>1.64</v>
      </c>
      <c r="M3965" s="22" t="n">
        <f aca="false">IF(E3965&gt;0,ROUND(E3965*'UCO e Filme'!$A$2,2),0)</f>
        <v>4.15</v>
      </c>
      <c r="N3965" s="22" t="n">
        <f aca="false">IF(I3965&gt;0,ROUND(I3965*'UCO e Filme'!$A$11,2),0)</f>
        <v>0</v>
      </c>
      <c r="O3965" s="22" t="n">
        <f aca="false">ROUND(L3965+M3965+N3965,2)</f>
        <v>5.79</v>
      </c>
      <c r="P3965" s="36"/>
      <c r="Q3965" s="36"/>
    </row>
    <row r="3966" customFormat="false" ht="11.25" hidden="false" customHeight="true" outlineLevel="0" collapsed="false">
      <c r="A3966" s="17" t="n">
        <v>40403610</v>
      </c>
      <c r="B3966" s="17" t="s">
        <v>3978</v>
      </c>
      <c r="C3966" s="23" t="n">
        <v>0.1</v>
      </c>
      <c r="D3966" s="23" t="s">
        <v>133</v>
      </c>
      <c r="E3966" s="19" t="n">
        <v>0.5</v>
      </c>
      <c r="F3966" s="21"/>
      <c r="G3966" s="21" t="n">
        <v>0</v>
      </c>
      <c r="H3966" s="21"/>
      <c r="I3966" s="21"/>
      <c r="J3966" s="21"/>
      <c r="K3966" s="22" t="n">
        <f aca="false">INDEX('Porte Honorário'!B:D,MATCH(TabJud!D3966,'Porte Honorário'!A:A,0),1)</f>
        <v>16.38</v>
      </c>
      <c r="L3966" s="22" t="n">
        <f aca="false">ROUND(C3966*K3966,2)</f>
        <v>1.64</v>
      </c>
      <c r="M3966" s="22" t="n">
        <f aca="false">IF(E3966&gt;0,ROUND(E3966*'UCO e Filme'!$A$2,2),0)</f>
        <v>9.43</v>
      </c>
      <c r="N3966" s="22" t="n">
        <f aca="false">IF(I3966&gt;0,ROUND(I3966*'UCO e Filme'!$A$11,2),0)</f>
        <v>0</v>
      </c>
      <c r="O3966" s="22" t="n">
        <f aca="false">ROUND(L3966+M3966+N3966,2)</f>
        <v>11.07</v>
      </c>
      <c r="P3966" s="36"/>
      <c r="Q3966" s="36"/>
    </row>
    <row r="3967" customFormat="false" ht="11.25" hidden="false" customHeight="true" outlineLevel="0" collapsed="false">
      <c r="A3967" s="17" t="n">
        <v>40403629</v>
      </c>
      <c r="B3967" s="17" t="s">
        <v>3979</v>
      </c>
      <c r="C3967" s="23" t="n">
        <v>0.1</v>
      </c>
      <c r="D3967" s="23" t="s">
        <v>133</v>
      </c>
      <c r="E3967" s="19" t="n">
        <v>0.7</v>
      </c>
      <c r="F3967" s="21"/>
      <c r="G3967" s="21" t="n">
        <v>0</v>
      </c>
      <c r="H3967" s="21"/>
      <c r="I3967" s="21"/>
      <c r="J3967" s="21"/>
      <c r="K3967" s="22" t="n">
        <f aca="false">INDEX('Porte Honorário'!B:D,MATCH(TabJud!D3967,'Porte Honorário'!A:A,0),1)</f>
        <v>16.38</v>
      </c>
      <c r="L3967" s="22" t="n">
        <f aca="false">ROUND(C3967*K3967,2)</f>
        <v>1.64</v>
      </c>
      <c r="M3967" s="22" t="n">
        <f aca="false">IF(E3967&gt;0,ROUND(E3967*'UCO e Filme'!$A$2,2),0)</f>
        <v>13.2</v>
      </c>
      <c r="N3967" s="22" t="n">
        <f aca="false">IF(I3967&gt;0,ROUND(I3967*'UCO e Filme'!$A$11,2),0)</f>
        <v>0</v>
      </c>
      <c r="O3967" s="22" t="n">
        <f aca="false">ROUND(L3967+M3967+N3967,2)</f>
        <v>14.84</v>
      </c>
      <c r="P3967" s="36"/>
      <c r="Q3967" s="36"/>
    </row>
    <row r="3968" customFormat="false" ht="11.25" hidden="false" customHeight="true" outlineLevel="0" collapsed="false">
      <c r="A3968" s="17" t="n">
        <v>40403637</v>
      </c>
      <c r="B3968" s="17" t="s">
        <v>3980</v>
      </c>
      <c r="C3968" s="23" t="n">
        <v>0.1</v>
      </c>
      <c r="D3968" s="23" t="s">
        <v>133</v>
      </c>
      <c r="E3968" s="19" t="n">
        <v>0.97</v>
      </c>
      <c r="F3968" s="21"/>
      <c r="G3968" s="21" t="n">
        <v>0</v>
      </c>
      <c r="H3968" s="21"/>
      <c r="I3968" s="21"/>
      <c r="J3968" s="21"/>
      <c r="K3968" s="22" t="n">
        <f aca="false">INDEX('Porte Honorário'!B:D,MATCH(TabJud!D3968,'Porte Honorário'!A:A,0),1)</f>
        <v>16.38</v>
      </c>
      <c r="L3968" s="22" t="n">
        <f aca="false">ROUND(C3968*K3968,2)</f>
        <v>1.64</v>
      </c>
      <c r="M3968" s="22" t="n">
        <f aca="false">IF(E3968&gt;0,ROUND(E3968*'UCO e Filme'!$A$2,2),0)</f>
        <v>18.29</v>
      </c>
      <c r="N3968" s="22" t="n">
        <f aca="false">IF(I3968&gt;0,ROUND(I3968*'UCO e Filme'!$A$11,2),0)</f>
        <v>0</v>
      </c>
      <c r="O3968" s="22" t="n">
        <f aca="false">ROUND(L3968+M3968+N3968,2)</f>
        <v>19.93</v>
      </c>
      <c r="P3968" s="36"/>
      <c r="Q3968" s="36"/>
    </row>
    <row r="3969" customFormat="false" ht="11.25" hidden="false" customHeight="true" outlineLevel="0" collapsed="false">
      <c r="A3969" s="17" t="n">
        <v>40403645</v>
      </c>
      <c r="B3969" s="17" t="s">
        <v>3981</v>
      </c>
      <c r="C3969" s="23" t="n">
        <v>0.1</v>
      </c>
      <c r="D3969" s="23" t="s">
        <v>133</v>
      </c>
      <c r="E3969" s="19" t="n">
        <v>1.07</v>
      </c>
      <c r="F3969" s="21"/>
      <c r="G3969" s="21" t="n">
        <v>0</v>
      </c>
      <c r="H3969" s="21"/>
      <c r="I3969" s="21"/>
      <c r="J3969" s="21"/>
      <c r="K3969" s="22" t="n">
        <f aca="false">INDEX('Porte Honorário'!B:D,MATCH(TabJud!D3969,'Porte Honorário'!A:A,0),1)</f>
        <v>16.38</v>
      </c>
      <c r="L3969" s="22" t="n">
        <f aca="false">ROUND(C3969*K3969,2)</f>
        <v>1.64</v>
      </c>
      <c r="M3969" s="22" t="n">
        <f aca="false">IF(E3969&gt;0,ROUND(E3969*'UCO e Filme'!$A$2,2),0)</f>
        <v>20.18</v>
      </c>
      <c r="N3969" s="22" t="n">
        <f aca="false">IF(I3969&gt;0,ROUND(I3969*'UCO e Filme'!$A$11,2),0)</f>
        <v>0</v>
      </c>
      <c r="O3969" s="22" t="n">
        <f aca="false">ROUND(L3969+M3969+N3969,2)</f>
        <v>21.82</v>
      </c>
      <c r="P3969" s="36"/>
      <c r="Q3969" s="36"/>
    </row>
    <row r="3970" customFormat="false" ht="11.25" hidden="false" customHeight="true" outlineLevel="0" collapsed="false">
      <c r="A3970" s="17" t="n">
        <v>40403653</v>
      </c>
      <c r="B3970" s="17" t="s">
        <v>3982</v>
      </c>
      <c r="C3970" s="23" t="n">
        <v>0.1</v>
      </c>
      <c r="D3970" s="23" t="s">
        <v>133</v>
      </c>
      <c r="E3970" s="19" t="n">
        <v>1.49</v>
      </c>
      <c r="F3970" s="21"/>
      <c r="G3970" s="21" t="n">
        <v>0</v>
      </c>
      <c r="H3970" s="21"/>
      <c r="I3970" s="21"/>
      <c r="J3970" s="21"/>
      <c r="K3970" s="22" t="n">
        <f aca="false">INDEX('Porte Honorário'!B:D,MATCH(TabJud!D3970,'Porte Honorário'!A:A,0),1)</f>
        <v>16.38</v>
      </c>
      <c r="L3970" s="22" t="n">
        <f aca="false">ROUND(C3970*K3970,2)</f>
        <v>1.64</v>
      </c>
      <c r="M3970" s="22" t="n">
        <f aca="false">IF(E3970&gt;0,ROUND(E3970*'UCO e Filme'!$A$2,2),0)</f>
        <v>28.1</v>
      </c>
      <c r="N3970" s="22" t="n">
        <f aca="false">IF(I3970&gt;0,ROUND(I3970*'UCO e Filme'!$A$11,2),0)</f>
        <v>0</v>
      </c>
      <c r="O3970" s="22" t="n">
        <f aca="false">ROUND(L3970+M3970+N3970,2)</f>
        <v>29.74</v>
      </c>
      <c r="P3970" s="36"/>
      <c r="Q3970" s="36"/>
    </row>
    <row r="3971" customFormat="false" ht="11.25" hidden="false" customHeight="true" outlineLevel="0" collapsed="false">
      <c r="A3971" s="17" t="n">
        <v>40403661</v>
      </c>
      <c r="B3971" s="17" t="s">
        <v>3983</v>
      </c>
      <c r="C3971" s="23" t="n">
        <v>0.1</v>
      </c>
      <c r="D3971" s="23" t="s">
        <v>133</v>
      </c>
      <c r="E3971" s="19" t="n">
        <v>1.26</v>
      </c>
      <c r="F3971" s="21"/>
      <c r="G3971" s="21" t="n">
        <v>0</v>
      </c>
      <c r="H3971" s="21"/>
      <c r="I3971" s="21"/>
      <c r="J3971" s="21"/>
      <c r="K3971" s="22" t="n">
        <f aca="false">INDEX('Porte Honorário'!B:D,MATCH(TabJud!D3971,'Porte Honorário'!A:A,0),1)</f>
        <v>16.38</v>
      </c>
      <c r="L3971" s="22" t="n">
        <f aca="false">ROUND(C3971*K3971,2)</f>
        <v>1.64</v>
      </c>
      <c r="M3971" s="22" t="n">
        <f aca="false">IF(E3971&gt;0,ROUND(E3971*'UCO e Filme'!$A$2,2),0)</f>
        <v>23.76</v>
      </c>
      <c r="N3971" s="22" t="n">
        <f aca="false">IF(I3971&gt;0,ROUND(I3971*'UCO e Filme'!$A$11,2),0)</f>
        <v>0</v>
      </c>
      <c r="O3971" s="22" t="n">
        <f aca="false">ROUND(L3971+M3971+N3971,2)</f>
        <v>25.4</v>
      </c>
      <c r="P3971" s="36"/>
      <c r="Q3971" s="36"/>
    </row>
    <row r="3972" customFormat="false" ht="11.25" hidden="false" customHeight="true" outlineLevel="0" collapsed="false">
      <c r="A3972" s="17" t="n">
        <v>40403670</v>
      </c>
      <c r="B3972" s="17" t="s">
        <v>3984</v>
      </c>
      <c r="C3972" s="23" t="n">
        <v>0.1</v>
      </c>
      <c r="D3972" s="23" t="s">
        <v>133</v>
      </c>
      <c r="E3972" s="19" t="n">
        <v>1.81</v>
      </c>
      <c r="F3972" s="21"/>
      <c r="G3972" s="21" t="n">
        <v>0</v>
      </c>
      <c r="H3972" s="21"/>
      <c r="I3972" s="21"/>
      <c r="J3972" s="21"/>
      <c r="K3972" s="22" t="n">
        <f aca="false">INDEX('Porte Honorário'!B:D,MATCH(TabJud!D3972,'Porte Honorário'!A:A,0),1)</f>
        <v>16.38</v>
      </c>
      <c r="L3972" s="22" t="n">
        <f aca="false">ROUND(C3972*K3972,2)</f>
        <v>1.64</v>
      </c>
      <c r="M3972" s="22" t="n">
        <f aca="false">IF(E3972&gt;0,ROUND(E3972*'UCO e Filme'!$A$2,2),0)</f>
        <v>34.14</v>
      </c>
      <c r="N3972" s="22" t="n">
        <f aca="false">IF(I3972&gt;0,ROUND(I3972*'UCO e Filme'!$A$11,2),0)</f>
        <v>0</v>
      </c>
      <c r="O3972" s="22" t="n">
        <f aca="false">ROUND(L3972+M3972+N3972,2)</f>
        <v>35.78</v>
      </c>
      <c r="P3972" s="36"/>
      <c r="Q3972" s="36"/>
    </row>
    <row r="3973" customFormat="false" ht="11.25" hidden="false" customHeight="true" outlineLevel="0" collapsed="false">
      <c r="A3973" s="17" t="n">
        <v>40403688</v>
      </c>
      <c r="B3973" s="17" t="s">
        <v>3985</v>
      </c>
      <c r="C3973" s="23" t="n">
        <v>0.1</v>
      </c>
      <c r="D3973" s="23" t="s">
        <v>133</v>
      </c>
      <c r="E3973" s="19" t="n">
        <v>0.8</v>
      </c>
      <c r="F3973" s="21"/>
      <c r="G3973" s="21" t="n">
        <v>0</v>
      </c>
      <c r="H3973" s="21"/>
      <c r="I3973" s="21"/>
      <c r="J3973" s="21"/>
      <c r="K3973" s="22" t="n">
        <f aca="false">INDEX('Porte Honorário'!B:D,MATCH(TabJud!D3973,'Porte Honorário'!A:A,0),1)</f>
        <v>16.38</v>
      </c>
      <c r="L3973" s="22" t="n">
        <f aca="false">ROUND(C3973*K3973,2)</f>
        <v>1.64</v>
      </c>
      <c r="M3973" s="22" t="n">
        <f aca="false">IF(E3973&gt;0,ROUND(E3973*'UCO e Filme'!$A$2,2),0)</f>
        <v>15.09</v>
      </c>
      <c r="N3973" s="22" t="n">
        <f aca="false">IF(I3973&gt;0,ROUND(I3973*'UCO e Filme'!$A$11,2),0)</f>
        <v>0</v>
      </c>
      <c r="O3973" s="22" t="n">
        <f aca="false">ROUND(L3973+M3973+N3973,2)</f>
        <v>16.73</v>
      </c>
      <c r="P3973" s="36"/>
      <c r="Q3973" s="36"/>
    </row>
    <row r="3974" customFormat="false" ht="11.25" hidden="false" customHeight="true" outlineLevel="0" collapsed="false">
      <c r="A3974" s="17" t="n">
        <v>40403696</v>
      </c>
      <c r="B3974" s="17" t="s">
        <v>3986</v>
      </c>
      <c r="C3974" s="23" t="n">
        <v>0.1</v>
      </c>
      <c r="D3974" s="23" t="s">
        <v>133</v>
      </c>
      <c r="E3974" s="19" t="n">
        <v>0.53</v>
      </c>
      <c r="F3974" s="21"/>
      <c r="G3974" s="21" t="n">
        <v>0</v>
      </c>
      <c r="H3974" s="21"/>
      <c r="I3974" s="21"/>
      <c r="J3974" s="21"/>
      <c r="K3974" s="22" t="n">
        <f aca="false">INDEX('Porte Honorário'!B:D,MATCH(TabJud!D3974,'Porte Honorário'!A:A,0),1)</f>
        <v>16.38</v>
      </c>
      <c r="L3974" s="22" t="n">
        <f aca="false">ROUND(C3974*K3974,2)</f>
        <v>1.64</v>
      </c>
      <c r="M3974" s="22" t="n">
        <f aca="false">IF(E3974&gt;0,ROUND(E3974*'UCO e Filme'!$A$2,2),0)</f>
        <v>10</v>
      </c>
      <c r="N3974" s="22" t="n">
        <f aca="false">IF(I3974&gt;0,ROUND(I3974*'UCO e Filme'!$A$11,2),0)</f>
        <v>0</v>
      </c>
      <c r="O3974" s="22" t="n">
        <f aca="false">ROUND(L3974+M3974+N3974,2)</f>
        <v>11.64</v>
      </c>
      <c r="P3974" s="36"/>
      <c r="Q3974" s="36"/>
    </row>
    <row r="3975" customFormat="false" ht="11.25" hidden="false" customHeight="true" outlineLevel="0" collapsed="false">
      <c r="A3975" s="17" t="n">
        <v>40403700</v>
      </c>
      <c r="B3975" s="17" t="s">
        <v>3987</v>
      </c>
      <c r="C3975" s="23" t="n">
        <v>0.1</v>
      </c>
      <c r="D3975" s="23" t="s">
        <v>133</v>
      </c>
      <c r="E3975" s="19" t="n">
        <v>3.47</v>
      </c>
      <c r="F3975" s="21"/>
      <c r="G3975" s="21" t="n">
        <v>0</v>
      </c>
      <c r="H3975" s="21"/>
      <c r="I3975" s="21"/>
      <c r="J3975" s="21"/>
      <c r="K3975" s="22" t="n">
        <f aca="false">INDEX('Porte Honorário'!B:D,MATCH(TabJud!D3975,'Porte Honorário'!A:A,0),1)</f>
        <v>16.38</v>
      </c>
      <c r="L3975" s="22" t="n">
        <f aca="false">ROUND(C3975*K3975,2)</f>
        <v>1.64</v>
      </c>
      <c r="M3975" s="22" t="n">
        <f aca="false">IF(E3975&gt;0,ROUND(E3975*'UCO e Filme'!$A$2,2),0)</f>
        <v>65.44</v>
      </c>
      <c r="N3975" s="22" t="n">
        <f aca="false">IF(I3975&gt;0,ROUND(I3975*'UCO e Filme'!$A$11,2),0)</f>
        <v>0</v>
      </c>
      <c r="O3975" s="22" t="n">
        <f aca="false">ROUND(L3975+M3975+N3975,2)</f>
        <v>67.08</v>
      </c>
      <c r="P3975" s="36"/>
      <c r="Q3975" s="36"/>
    </row>
    <row r="3976" customFormat="false" ht="11.25" hidden="false" customHeight="true" outlineLevel="0" collapsed="false">
      <c r="A3976" s="17" t="n">
        <v>40403718</v>
      </c>
      <c r="B3976" s="17" t="s">
        <v>3988</v>
      </c>
      <c r="C3976" s="23" t="n">
        <v>0.1</v>
      </c>
      <c r="D3976" s="23" t="s">
        <v>133</v>
      </c>
      <c r="E3976" s="19" t="n">
        <v>3.47</v>
      </c>
      <c r="F3976" s="21"/>
      <c r="G3976" s="21" t="n">
        <v>0</v>
      </c>
      <c r="H3976" s="21"/>
      <c r="I3976" s="21"/>
      <c r="J3976" s="21"/>
      <c r="K3976" s="22" t="n">
        <f aca="false">INDEX('Porte Honorário'!B:D,MATCH(TabJud!D3976,'Porte Honorário'!A:A,0),1)</f>
        <v>16.38</v>
      </c>
      <c r="L3976" s="22" t="n">
        <f aca="false">ROUND(C3976*K3976,2)</f>
        <v>1.64</v>
      </c>
      <c r="M3976" s="22" t="n">
        <f aca="false">IF(E3976&gt;0,ROUND(E3976*'UCO e Filme'!$A$2,2),0)</f>
        <v>65.44</v>
      </c>
      <c r="N3976" s="22" t="n">
        <f aca="false">IF(I3976&gt;0,ROUND(I3976*'UCO e Filme'!$A$11,2),0)</f>
        <v>0</v>
      </c>
      <c r="O3976" s="22" t="n">
        <f aca="false">ROUND(L3976+M3976+N3976,2)</f>
        <v>67.08</v>
      </c>
      <c r="P3976" s="36"/>
      <c r="Q3976" s="36"/>
    </row>
    <row r="3977" customFormat="false" ht="11.25" hidden="false" customHeight="true" outlineLevel="0" collapsed="false">
      <c r="A3977" s="17" t="n">
        <v>40403726</v>
      </c>
      <c r="B3977" s="17" t="s">
        <v>3989</v>
      </c>
      <c r="C3977" s="23" t="n">
        <v>0.1</v>
      </c>
      <c r="D3977" s="23" t="s">
        <v>133</v>
      </c>
      <c r="E3977" s="19" t="n">
        <v>48.4</v>
      </c>
      <c r="F3977" s="21"/>
      <c r="G3977" s="21" t="n">
        <v>0</v>
      </c>
      <c r="H3977" s="21"/>
      <c r="I3977" s="21"/>
      <c r="J3977" s="21"/>
      <c r="K3977" s="22" t="n">
        <f aca="false">INDEX('Porte Honorário'!B:D,MATCH(TabJud!D3977,'Porte Honorário'!A:A,0),1)</f>
        <v>16.38</v>
      </c>
      <c r="L3977" s="22" t="n">
        <f aca="false">ROUND(C3977*K3977,2)</f>
        <v>1.64</v>
      </c>
      <c r="M3977" s="22" t="n">
        <f aca="false">IF(E3977&gt;0,ROUND(E3977*'UCO e Filme'!$A$2,2),0)</f>
        <v>912.82</v>
      </c>
      <c r="N3977" s="22" t="n">
        <f aca="false">IF(I3977&gt;0,ROUND(I3977*'UCO e Filme'!$A$11,2),0)</f>
        <v>0</v>
      </c>
      <c r="O3977" s="22" t="n">
        <f aca="false">ROUND(L3977+M3977+N3977,2)</f>
        <v>914.46</v>
      </c>
      <c r="P3977" s="36"/>
      <c r="Q3977" s="36"/>
    </row>
    <row r="3978" customFormat="false" ht="11.25" hidden="false" customHeight="true" outlineLevel="0" collapsed="false">
      <c r="A3978" s="17" t="n">
        <v>40403734</v>
      </c>
      <c r="B3978" s="17" t="s">
        <v>3990</v>
      </c>
      <c r="C3978" s="23" t="n">
        <v>0.1</v>
      </c>
      <c r="D3978" s="23" t="s">
        <v>133</v>
      </c>
      <c r="E3978" s="19" t="n">
        <v>22.9</v>
      </c>
      <c r="F3978" s="21"/>
      <c r="G3978" s="21" t="n">
        <v>0</v>
      </c>
      <c r="H3978" s="21"/>
      <c r="I3978" s="21"/>
      <c r="J3978" s="21"/>
      <c r="K3978" s="22" t="n">
        <f aca="false">INDEX('Porte Honorário'!B:D,MATCH(TabJud!D3978,'Porte Honorário'!A:A,0),1)</f>
        <v>16.38</v>
      </c>
      <c r="L3978" s="22" t="n">
        <f aca="false">ROUND(C3978*K3978,2)</f>
        <v>1.64</v>
      </c>
      <c r="M3978" s="22" t="n">
        <f aca="false">IF(E3978&gt;0,ROUND(E3978*'UCO e Filme'!$A$2,2),0)</f>
        <v>431.89</v>
      </c>
      <c r="N3978" s="22" t="n">
        <f aca="false">IF(I3978&gt;0,ROUND(I3978*'UCO e Filme'!$A$11,2),0)</f>
        <v>0</v>
      </c>
      <c r="O3978" s="22" t="n">
        <f aca="false">ROUND(L3978+M3978+N3978,2)</f>
        <v>433.53</v>
      </c>
      <c r="P3978" s="36"/>
      <c r="Q3978" s="36"/>
    </row>
    <row r="3979" customFormat="false" ht="11.25" hidden="false" customHeight="true" outlineLevel="0" collapsed="false">
      <c r="A3979" s="17" t="n">
        <v>40403742</v>
      </c>
      <c r="B3979" s="17" t="s">
        <v>3991</v>
      </c>
      <c r="C3979" s="23" t="n">
        <v>0.1</v>
      </c>
      <c r="D3979" s="23" t="s">
        <v>133</v>
      </c>
      <c r="E3979" s="19" t="n">
        <v>7.14</v>
      </c>
      <c r="F3979" s="21"/>
      <c r="G3979" s="21" t="n">
        <v>0</v>
      </c>
      <c r="H3979" s="21"/>
      <c r="I3979" s="21"/>
      <c r="J3979" s="21"/>
      <c r="K3979" s="22" t="n">
        <f aca="false">INDEX('Porte Honorário'!B:D,MATCH(TabJud!D3979,'Porte Honorário'!A:A,0),1)</f>
        <v>16.38</v>
      </c>
      <c r="L3979" s="22" t="n">
        <f aca="false">ROUND(C3979*K3979,2)</f>
        <v>1.64</v>
      </c>
      <c r="M3979" s="22" t="n">
        <f aca="false">IF(E3979&gt;0,ROUND(E3979*'UCO e Filme'!$A$2,2),0)</f>
        <v>134.66</v>
      </c>
      <c r="N3979" s="22" t="n">
        <f aca="false">IF(I3979&gt;0,ROUND(I3979*'UCO e Filme'!$A$11,2),0)</f>
        <v>0</v>
      </c>
      <c r="O3979" s="22" t="n">
        <f aca="false">ROUND(L3979+M3979+N3979,2)</f>
        <v>136.3</v>
      </c>
      <c r="P3979" s="36"/>
      <c r="Q3979" s="36"/>
    </row>
    <row r="3980" customFormat="false" ht="22.5" hidden="false" customHeight="true" outlineLevel="0" collapsed="false">
      <c r="A3980" s="17" t="n">
        <v>40403750</v>
      </c>
      <c r="B3980" s="17" t="s">
        <v>3992</v>
      </c>
      <c r="C3980" s="23" t="n">
        <v>0.1</v>
      </c>
      <c r="D3980" s="33" t="s">
        <v>133</v>
      </c>
      <c r="E3980" s="19" t="n">
        <v>62.4</v>
      </c>
      <c r="F3980" s="21"/>
      <c r="G3980" s="21" t="n">
        <v>0</v>
      </c>
      <c r="H3980" s="21"/>
      <c r="I3980" s="21"/>
      <c r="J3980" s="21"/>
      <c r="K3980" s="22" t="n">
        <f aca="false">INDEX('Porte Honorário'!B:D,MATCH(TabJud!D3980,'Porte Honorário'!A:A,0),1)</f>
        <v>16.38</v>
      </c>
      <c r="L3980" s="22" t="n">
        <f aca="false">ROUND(C3980*K3980,2)</f>
        <v>1.64</v>
      </c>
      <c r="M3980" s="22" t="n">
        <f aca="false">IF(E3980&gt;0,ROUND(E3980*'UCO e Filme'!$A$2,2),0)</f>
        <v>1176.86</v>
      </c>
      <c r="N3980" s="22" t="n">
        <f aca="false">IF(I3980&gt;0,ROUND(I3980*'UCO e Filme'!$A$11,2),0)</f>
        <v>0</v>
      </c>
      <c r="O3980" s="22" t="n">
        <f aca="false">ROUND(L3980+M3980+N3980,2)</f>
        <v>1178.5</v>
      </c>
      <c r="P3980" s="36"/>
      <c r="Q3980" s="36"/>
    </row>
    <row r="3981" customFormat="false" ht="11.25" hidden="false" customHeight="true" outlineLevel="0" collapsed="false">
      <c r="A3981" s="17" t="n">
        <v>40403769</v>
      </c>
      <c r="B3981" s="17" t="s">
        <v>3993</v>
      </c>
      <c r="C3981" s="23" t="n">
        <v>0.1</v>
      </c>
      <c r="D3981" s="23" t="s">
        <v>133</v>
      </c>
      <c r="E3981" s="19" t="n">
        <v>28.8</v>
      </c>
      <c r="F3981" s="21"/>
      <c r="G3981" s="21" t="n">
        <v>0</v>
      </c>
      <c r="H3981" s="21"/>
      <c r="I3981" s="21"/>
      <c r="J3981" s="21"/>
      <c r="K3981" s="22" t="n">
        <f aca="false">INDEX('Porte Honorário'!B:D,MATCH(TabJud!D3981,'Porte Honorário'!A:A,0),1)</f>
        <v>16.38</v>
      </c>
      <c r="L3981" s="22" t="n">
        <f aca="false">ROUND(C3981*K3981,2)</f>
        <v>1.64</v>
      </c>
      <c r="M3981" s="22" t="n">
        <f aca="false">IF(E3981&gt;0,ROUND(E3981*'UCO e Filme'!$A$2,2),0)</f>
        <v>543.17</v>
      </c>
      <c r="N3981" s="22" t="n">
        <f aca="false">IF(I3981&gt;0,ROUND(I3981*'UCO e Filme'!$A$11,2),0)</f>
        <v>0</v>
      </c>
      <c r="O3981" s="22" t="n">
        <f aca="false">ROUND(L3981+M3981+N3981,2)</f>
        <v>544.81</v>
      </c>
      <c r="P3981" s="36"/>
      <c r="Q3981" s="36"/>
    </row>
    <row r="3982" customFormat="false" ht="22.5" hidden="false" customHeight="true" outlineLevel="0" collapsed="false">
      <c r="A3982" s="17" t="n">
        <v>40403777</v>
      </c>
      <c r="B3982" s="17" t="s">
        <v>3994</v>
      </c>
      <c r="C3982" s="23" t="n">
        <v>0.1</v>
      </c>
      <c r="D3982" s="23" t="s">
        <v>133</v>
      </c>
      <c r="E3982" s="19" t="n">
        <v>35.47</v>
      </c>
      <c r="F3982" s="21"/>
      <c r="G3982" s="21" t="n">
        <v>0</v>
      </c>
      <c r="H3982" s="21"/>
      <c r="I3982" s="21"/>
      <c r="J3982" s="21"/>
      <c r="K3982" s="22" t="n">
        <f aca="false">INDEX('Porte Honorário'!B:D,MATCH(TabJud!D3982,'Porte Honorário'!A:A,0),1)</f>
        <v>16.38</v>
      </c>
      <c r="L3982" s="22" t="n">
        <f aca="false">ROUND(C3982*K3982,2)</f>
        <v>1.64</v>
      </c>
      <c r="M3982" s="22" t="n">
        <f aca="false">IF(E3982&gt;0,ROUND(E3982*'UCO e Filme'!$A$2,2),0)</f>
        <v>668.96</v>
      </c>
      <c r="N3982" s="22" t="n">
        <f aca="false">IF(I3982&gt;0,ROUND(I3982*'UCO e Filme'!$A$11,2),0)</f>
        <v>0</v>
      </c>
      <c r="O3982" s="22" t="n">
        <f aca="false">ROUND(L3982+M3982+N3982,2)</f>
        <v>670.6</v>
      </c>
      <c r="P3982" s="36"/>
      <c r="Q3982" s="36"/>
    </row>
    <row r="3983" customFormat="false" ht="11.25" hidden="false" customHeight="true" outlineLevel="0" collapsed="false">
      <c r="A3983" s="17" t="n">
        <v>40403785</v>
      </c>
      <c r="B3983" s="17" t="s">
        <v>3995</v>
      </c>
      <c r="C3983" s="23" t="n">
        <v>0.1</v>
      </c>
      <c r="D3983" s="23" t="s">
        <v>133</v>
      </c>
      <c r="E3983" s="19" t="n">
        <v>11.41</v>
      </c>
      <c r="F3983" s="21"/>
      <c r="G3983" s="21" t="n">
        <v>0</v>
      </c>
      <c r="H3983" s="21"/>
      <c r="I3983" s="21"/>
      <c r="J3983" s="21"/>
      <c r="K3983" s="22" t="n">
        <f aca="false">INDEX('Porte Honorário'!B:D,MATCH(TabJud!D3983,'Porte Honorário'!A:A,0),1)</f>
        <v>16.38</v>
      </c>
      <c r="L3983" s="22" t="n">
        <f aca="false">ROUND(C3983*K3983,2)</f>
        <v>1.64</v>
      </c>
      <c r="M3983" s="22" t="n">
        <f aca="false">IF(E3983&gt;0,ROUND(E3983*'UCO e Filme'!$A$2,2),0)</f>
        <v>215.19</v>
      </c>
      <c r="N3983" s="22" t="n">
        <f aca="false">IF(I3983&gt;0,ROUND(I3983*'UCO e Filme'!$A$11,2),0)</f>
        <v>0</v>
      </c>
      <c r="O3983" s="22" t="n">
        <f aca="false">ROUND(L3983+M3983+N3983,2)</f>
        <v>216.83</v>
      </c>
      <c r="P3983" s="36"/>
      <c r="Q3983" s="36"/>
    </row>
    <row r="3984" customFormat="false" ht="11.25" hidden="false" customHeight="true" outlineLevel="0" collapsed="false">
      <c r="A3984" s="17" t="n">
        <v>40403793</v>
      </c>
      <c r="B3984" s="17" t="s">
        <v>3996</v>
      </c>
      <c r="C3984" s="23" t="n">
        <v>0.1</v>
      </c>
      <c r="D3984" s="23" t="s">
        <v>133</v>
      </c>
      <c r="E3984" s="19" t="n">
        <v>3.8</v>
      </c>
      <c r="F3984" s="21"/>
      <c r="G3984" s="21" t="n">
        <v>0</v>
      </c>
      <c r="H3984" s="21"/>
      <c r="I3984" s="21"/>
      <c r="J3984" s="21"/>
      <c r="K3984" s="22" t="n">
        <f aca="false">INDEX('Porte Honorário'!B:D,MATCH(TabJud!D3984,'Porte Honorário'!A:A,0),1)</f>
        <v>16.38</v>
      </c>
      <c r="L3984" s="22" t="n">
        <f aca="false">ROUND(C3984*K3984,2)</f>
        <v>1.64</v>
      </c>
      <c r="M3984" s="22" t="n">
        <f aca="false">IF(E3984&gt;0,ROUND(E3984*'UCO e Filme'!$A$2,2),0)</f>
        <v>71.67</v>
      </c>
      <c r="N3984" s="22" t="n">
        <f aca="false">IF(I3984&gt;0,ROUND(I3984*'UCO e Filme'!$A$11,2),0)</f>
        <v>0</v>
      </c>
      <c r="O3984" s="22" t="n">
        <f aca="false">ROUND(L3984+M3984+N3984,2)</f>
        <v>73.31</v>
      </c>
      <c r="P3984" s="36"/>
      <c r="Q3984" s="36"/>
    </row>
    <row r="3985" customFormat="false" ht="11.25" hidden="false" customHeight="true" outlineLevel="0" collapsed="false">
      <c r="A3985" s="17" t="n">
        <v>40403807</v>
      </c>
      <c r="B3985" s="17" t="s">
        <v>3997</v>
      </c>
      <c r="C3985" s="23" t="n">
        <v>0.1</v>
      </c>
      <c r="D3985" s="23" t="s">
        <v>133</v>
      </c>
      <c r="E3985" s="19" t="n">
        <v>20</v>
      </c>
      <c r="F3985" s="21"/>
      <c r="G3985" s="21" t="n">
        <v>0</v>
      </c>
      <c r="H3985" s="21"/>
      <c r="I3985" s="21"/>
      <c r="J3985" s="21"/>
      <c r="K3985" s="22" t="n">
        <f aca="false">INDEX('Porte Honorário'!B:D,MATCH(TabJud!D3985,'Porte Honorário'!A:A,0),1)</f>
        <v>16.38</v>
      </c>
      <c r="L3985" s="22" t="n">
        <f aca="false">ROUND(C3985*K3985,2)</f>
        <v>1.64</v>
      </c>
      <c r="M3985" s="22" t="n">
        <f aca="false">IF(E3985&gt;0,ROUND(E3985*'UCO e Filme'!$A$2,2),0)</f>
        <v>377.2</v>
      </c>
      <c r="N3985" s="22" t="n">
        <f aca="false">IF(I3985&gt;0,ROUND(I3985*'UCO e Filme'!$A$11,2),0)</f>
        <v>0</v>
      </c>
      <c r="O3985" s="22" t="n">
        <f aca="false">ROUND(L3985+M3985+N3985,2)</f>
        <v>378.84</v>
      </c>
      <c r="P3985" s="36"/>
      <c r="Q3985" s="36"/>
    </row>
    <row r="3986" customFormat="false" ht="11.25" hidden="false" customHeight="true" outlineLevel="0" collapsed="false">
      <c r="A3986" s="17" t="n">
        <v>40403815</v>
      </c>
      <c r="B3986" s="17" t="s">
        <v>3998</v>
      </c>
      <c r="C3986" s="23" t="n">
        <v>0.1</v>
      </c>
      <c r="D3986" s="23" t="s">
        <v>133</v>
      </c>
      <c r="E3986" s="19" t="n">
        <v>18.88</v>
      </c>
      <c r="F3986" s="21"/>
      <c r="G3986" s="21" t="n">
        <v>0</v>
      </c>
      <c r="H3986" s="21"/>
      <c r="I3986" s="21"/>
      <c r="J3986" s="21"/>
      <c r="K3986" s="22" t="n">
        <f aca="false">INDEX('Porte Honorário'!B:D,MATCH(TabJud!D3986,'Porte Honorário'!A:A,0),1)</f>
        <v>16.38</v>
      </c>
      <c r="L3986" s="22" t="n">
        <f aca="false">ROUND(C3986*K3986,2)</f>
        <v>1.64</v>
      </c>
      <c r="M3986" s="22" t="n">
        <f aca="false">IF(E3986&gt;0,ROUND(E3986*'UCO e Filme'!$A$2,2),0)</f>
        <v>356.08</v>
      </c>
      <c r="N3986" s="22" t="n">
        <f aca="false">IF(I3986&gt;0,ROUND(I3986*'UCO e Filme'!$A$11,2),0)</f>
        <v>0</v>
      </c>
      <c r="O3986" s="22" t="n">
        <f aca="false">ROUND(L3986+M3986+N3986,2)</f>
        <v>357.72</v>
      </c>
      <c r="P3986" s="36"/>
      <c r="Q3986" s="36"/>
    </row>
    <row r="3987" customFormat="false" ht="11.25" hidden="false" customHeight="true" outlineLevel="0" collapsed="false">
      <c r="A3987" s="17" t="n">
        <v>40403823</v>
      </c>
      <c r="B3987" s="17" t="s">
        <v>3999</v>
      </c>
      <c r="C3987" s="23" t="n">
        <v>0.1</v>
      </c>
      <c r="D3987" s="23" t="s">
        <v>133</v>
      </c>
      <c r="E3987" s="19" t="n">
        <v>18.88</v>
      </c>
      <c r="F3987" s="21"/>
      <c r="G3987" s="21" t="n">
        <v>0</v>
      </c>
      <c r="H3987" s="21"/>
      <c r="I3987" s="21"/>
      <c r="J3987" s="21"/>
      <c r="K3987" s="22" t="n">
        <f aca="false">INDEX('Porte Honorário'!B:D,MATCH(TabJud!D3987,'Porte Honorário'!A:A,0),1)</f>
        <v>16.38</v>
      </c>
      <c r="L3987" s="22" t="n">
        <f aca="false">ROUND(C3987*K3987,2)</f>
        <v>1.64</v>
      </c>
      <c r="M3987" s="22" t="n">
        <f aca="false">IF(E3987&gt;0,ROUND(E3987*'UCO e Filme'!$A$2,2),0)</f>
        <v>356.08</v>
      </c>
      <c r="N3987" s="22" t="n">
        <f aca="false">IF(I3987&gt;0,ROUND(I3987*'UCO e Filme'!$A$11,2),0)</f>
        <v>0</v>
      </c>
      <c r="O3987" s="22" t="n">
        <f aca="false">ROUND(L3987+M3987+N3987,2)</f>
        <v>357.72</v>
      </c>
      <c r="P3987" s="36"/>
      <c r="Q3987" s="36"/>
    </row>
    <row r="3988" customFormat="false" ht="22.5" hidden="false" customHeight="true" outlineLevel="0" collapsed="false">
      <c r="A3988" s="17" t="n">
        <v>40403831</v>
      </c>
      <c r="B3988" s="17" t="s">
        <v>4000</v>
      </c>
      <c r="C3988" s="23" t="n">
        <v>1</v>
      </c>
      <c r="D3988" s="23" t="s">
        <v>138</v>
      </c>
      <c r="E3988" s="19"/>
      <c r="F3988" s="21"/>
      <c r="G3988" s="21" t="n">
        <v>0</v>
      </c>
      <c r="H3988" s="21"/>
      <c r="I3988" s="21"/>
      <c r="J3988" s="21"/>
      <c r="K3988" s="22" t="n">
        <f aca="false">INDEX('Porte Honorário'!B:D,MATCH(TabJud!D3988,'Porte Honorário'!A:A,0),1)</f>
        <v>32.78</v>
      </c>
      <c r="L3988" s="22" t="n">
        <f aca="false">ROUND(C3988*K3988,2)</f>
        <v>32.78</v>
      </c>
      <c r="M3988" s="22" t="n">
        <f aca="false">IF(E3988&gt;0,ROUND(E3988*'UCO e Filme'!$A$2,2),0)</f>
        <v>0</v>
      </c>
      <c r="N3988" s="22" t="n">
        <f aca="false">IF(I3988&gt;0,ROUND(I3988*'UCO e Filme'!$A$11,2),0)</f>
        <v>0</v>
      </c>
      <c r="O3988" s="22" t="n">
        <f aca="false">ROUND(L3988+M3988+N3988,2)</f>
        <v>32.78</v>
      </c>
      <c r="P3988" s="36"/>
      <c r="Q3988" s="36"/>
    </row>
    <row r="3989" customFormat="false" ht="11.25" hidden="false" customHeight="true" outlineLevel="0" collapsed="false">
      <c r="A3989" s="17" t="n">
        <v>40403840</v>
      </c>
      <c r="B3989" s="17" t="s">
        <v>4001</v>
      </c>
      <c r="C3989" s="23" t="n">
        <v>0.1</v>
      </c>
      <c r="D3989" s="23" t="s">
        <v>133</v>
      </c>
      <c r="E3989" s="19" t="n">
        <v>0.51</v>
      </c>
      <c r="F3989" s="21"/>
      <c r="G3989" s="21" t="n">
        <v>0</v>
      </c>
      <c r="H3989" s="21"/>
      <c r="I3989" s="21"/>
      <c r="J3989" s="21"/>
      <c r="K3989" s="22" t="n">
        <f aca="false">INDEX('Porte Honorário'!B:D,MATCH(TabJud!D3989,'Porte Honorário'!A:A,0),1)</f>
        <v>16.38</v>
      </c>
      <c r="L3989" s="22" t="n">
        <f aca="false">ROUND(C3989*K3989,2)</f>
        <v>1.64</v>
      </c>
      <c r="M3989" s="22" t="n">
        <f aca="false">IF(E3989&gt;0,ROUND(E3989*'UCO e Filme'!$A$2,2),0)</f>
        <v>9.62</v>
      </c>
      <c r="N3989" s="22" t="n">
        <f aca="false">IF(I3989&gt;0,ROUND(I3989*'UCO e Filme'!$A$11,2),0)</f>
        <v>0</v>
      </c>
      <c r="O3989" s="22" t="n">
        <f aca="false">ROUND(L3989+M3989+N3989,2)</f>
        <v>11.26</v>
      </c>
      <c r="P3989" s="36"/>
      <c r="Q3989" s="36"/>
    </row>
    <row r="3990" customFormat="false" ht="11.25" hidden="false" customHeight="true" outlineLevel="0" collapsed="false">
      <c r="A3990" s="17" t="n">
        <v>40403858</v>
      </c>
      <c r="B3990" s="17" t="s">
        <v>4002</v>
      </c>
      <c r="C3990" s="23" t="n">
        <v>0.1</v>
      </c>
      <c r="D3990" s="23" t="s">
        <v>133</v>
      </c>
      <c r="E3990" s="19" t="n">
        <v>0.76</v>
      </c>
      <c r="F3990" s="21"/>
      <c r="G3990" s="21" t="n">
        <v>0</v>
      </c>
      <c r="H3990" s="21"/>
      <c r="I3990" s="21"/>
      <c r="J3990" s="21"/>
      <c r="K3990" s="22" t="n">
        <f aca="false">INDEX('Porte Honorário'!B:D,MATCH(TabJud!D3990,'Porte Honorário'!A:A,0),1)</f>
        <v>16.38</v>
      </c>
      <c r="L3990" s="22" t="n">
        <f aca="false">ROUND(C3990*K3990,2)</f>
        <v>1.64</v>
      </c>
      <c r="M3990" s="22" t="n">
        <f aca="false">IF(E3990&gt;0,ROUND(E3990*'UCO e Filme'!$A$2,2),0)</f>
        <v>14.33</v>
      </c>
      <c r="N3990" s="22" t="n">
        <f aca="false">IF(I3990&gt;0,ROUND(I3990*'UCO e Filme'!$A$11,2),0)</f>
        <v>0</v>
      </c>
      <c r="O3990" s="22" t="n">
        <f aca="false">ROUND(L3990+M3990+N3990,2)</f>
        <v>15.97</v>
      </c>
      <c r="P3990" s="36"/>
      <c r="Q3990" s="36"/>
    </row>
    <row r="3991" customFormat="false" ht="11.25" hidden="false" customHeight="true" outlineLevel="0" collapsed="false">
      <c r="A3991" s="17" t="n">
        <v>40403866</v>
      </c>
      <c r="B3991" s="17" t="s">
        <v>4003</v>
      </c>
      <c r="C3991" s="23" t="n">
        <v>1</v>
      </c>
      <c r="D3991" s="23" t="s">
        <v>141</v>
      </c>
      <c r="E3991" s="19"/>
      <c r="F3991" s="21"/>
      <c r="G3991" s="21" t="n">
        <v>0</v>
      </c>
      <c r="H3991" s="21"/>
      <c r="I3991" s="21"/>
      <c r="J3991" s="21"/>
      <c r="K3991" s="22" t="n">
        <f aca="false">INDEX('Porte Honorário'!B:D,MATCH(TabJud!D3991,'Porte Honorário'!A:A,0),1)</f>
        <v>334.24</v>
      </c>
      <c r="L3991" s="22" t="n">
        <f aca="false">ROUND(C3991*K3991,2)</f>
        <v>334.24</v>
      </c>
      <c r="M3991" s="22" t="n">
        <f aca="false">IF(E3991&gt;0,ROUND(E3991*'UCO e Filme'!$A$2,2),0)</f>
        <v>0</v>
      </c>
      <c r="N3991" s="22" t="n">
        <f aca="false">IF(I3991&gt;0,ROUND(I3991*'UCO e Filme'!$A$11,2),0)</f>
        <v>0</v>
      </c>
      <c r="O3991" s="22" t="n">
        <f aca="false">ROUND(L3991+M3991+N3991,2)</f>
        <v>334.24</v>
      </c>
      <c r="P3991" s="36"/>
      <c r="Q3991" s="36"/>
    </row>
    <row r="3992" customFormat="false" ht="22.5" hidden="false" customHeight="true" outlineLevel="0" collapsed="false">
      <c r="A3992" s="17" t="n">
        <v>40403874</v>
      </c>
      <c r="B3992" s="17" t="s">
        <v>4004</v>
      </c>
      <c r="C3992" s="23" t="n">
        <v>0.5</v>
      </c>
      <c r="D3992" s="23" t="s">
        <v>133</v>
      </c>
      <c r="E3992" s="19" t="n">
        <v>8.1</v>
      </c>
      <c r="F3992" s="21"/>
      <c r="G3992" s="21" t="n">
        <v>0</v>
      </c>
      <c r="H3992" s="21"/>
      <c r="I3992" s="21"/>
      <c r="J3992" s="21"/>
      <c r="K3992" s="22" t="n">
        <f aca="false">INDEX('Porte Honorário'!B:D,MATCH(TabJud!D3992,'Porte Honorário'!A:A,0),1)</f>
        <v>16.38</v>
      </c>
      <c r="L3992" s="22" t="n">
        <f aca="false">ROUND(C3992*K3992,2)</f>
        <v>8.19</v>
      </c>
      <c r="M3992" s="22" t="n">
        <f aca="false">IF(E3992&gt;0,ROUND(E3992*'UCO e Filme'!$A$2,2),0)</f>
        <v>152.77</v>
      </c>
      <c r="N3992" s="22" t="n">
        <f aca="false">IF(I3992&gt;0,ROUND(I3992*'UCO e Filme'!$A$11,2),0)</f>
        <v>0</v>
      </c>
      <c r="O3992" s="22" t="n">
        <f aca="false">ROUND(L3992+M3992+N3992,2)</f>
        <v>160.96</v>
      </c>
      <c r="P3992" s="36"/>
      <c r="Q3992" s="36"/>
    </row>
    <row r="3993" customFormat="false" ht="22.5" hidden="false" customHeight="true" outlineLevel="0" collapsed="false">
      <c r="A3993" s="17" t="n">
        <v>40403882</v>
      </c>
      <c r="B3993" s="17" t="s">
        <v>4005</v>
      </c>
      <c r="C3993" s="23" t="n">
        <v>0.5</v>
      </c>
      <c r="D3993" s="23" t="s">
        <v>133</v>
      </c>
      <c r="E3993" s="19" t="n">
        <v>24.3</v>
      </c>
      <c r="F3993" s="21"/>
      <c r="G3993" s="21" t="n">
        <v>0</v>
      </c>
      <c r="H3993" s="21"/>
      <c r="I3993" s="21"/>
      <c r="J3993" s="21"/>
      <c r="K3993" s="22" t="n">
        <f aca="false">INDEX('Porte Honorário'!B:D,MATCH(TabJud!D3993,'Porte Honorário'!A:A,0),1)</f>
        <v>16.38</v>
      </c>
      <c r="L3993" s="22" t="n">
        <f aca="false">ROUND(C3993*K3993,2)</f>
        <v>8.19</v>
      </c>
      <c r="M3993" s="22" t="n">
        <f aca="false">IF(E3993&gt;0,ROUND(E3993*'UCO e Filme'!$A$2,2),0)</f>
        <v>458.3</v>
      </c>
      <c r="N3993" s="22" t="n">
        <f aca="false">IF(I3993&gt;0,ROUND(I3993*'UCO e Filme'!$A$11,2),0)</f>
        <v>0</v>
      </c>
      <c r="O3993" s="22" t="n">
        <f aca="false">ROUND(L3993+M3993+N3993,2)</f>
        <v>466.49</v>
      </c>
      <c r="P3993" s="36"/>
      <c r="Q3993" s="36"/>
    </row>
    <row r="3994" customFormat="false" ht="11.25" hidden="false" customHeight="true" outlineLevel="0" collapsed="false">
      <c r="A3994" s="17" t="n">
        <v>40403890</v>
      </c>
      <c r="B3994" s="17" t="s">
        <v>4006</v>
      </c>
      <c r="C3994" s="23" t="n">
        <v>0.1</v>
      </c>
      <c r="D3994" s="23" t="s">
        <v>133</v>
      </c>
      <c r="E3994" s="19" t="n">
        <v>11.87</v>
      </c>
      <c r="F3994" s="16"/>
      <c r="G3994" s="21" t="n">
        <v>0</v>
      </c>
      <c r="H3994" s="21"/>
      <c r="I3994" s="21"/>
      <c r="J3994" s="21"/>
      <c r="K3994" s="22" t="n">
        <f aca="false">INDEX('Porte Honorário'!B:D,MATCH(TabJud!D3994,'Porte Honorário'!A:A,0),1)</f>
        <v>16.38</v>
      </c>
      <c r="L3994" s="22" t="n">
        <f aca="false">ROUND(C3994*K3994,2)</f>
        <v>1.64</v>
      </c>
      <c r="M3994" s="22" t="n">
        <f aca="false">IF(E3994&gt;0,ROUND(E3994*'UCO e Filme'!$A$2,2),0)</f>
        <v>223.87</v>
      </c>
      <c r="N3994" s="22" t="n">
        <f aca="false">IF(I3994&gt;0,ROUND(I3994*'UCO e Filme'!$A$11,2),0)</f>
        <v>0</v>
      </c>
      <c r="O3994" s="22" t="n">
        <f aca="false">ROUND(L3994+M3994+N3994,2)</f>
        <v>225.51</v>
      </c>
      <c r="P3994" s="36"/>
      <c r="Q3994" s="36"/>
    </row>
    <row r="3995" customFormat="false" ht="11.25" hidden="false" customHeight="true" outlineLevel="0" collapsed="false">
      <c r="A3995" s="17" t="n">
        <v>40403904</v>
      </c>
      <c r="B3995" s="17" t="s">
        <v>4007</v>
      </c>
      <c r="C3995" s="23" t="n">
        <v>0.1</v>
      </c>
      <c r="D3995" s="23" t="s">
        <v>133</v>
      </c>
      <c r="E3995" s="19" t="n">
        <v>16.96</v>
      </c>
      <c r="F3995" s="16"/>
      <c r="G3995" s="21" t="n">
        <v>0</v>
      </c>
      <c r="H3995" s="21"/>
      <c r="I3995" s="21"/>
      <c r="J3995" s="21"/>
      <c r="K3995" s="22" t="n">
        <f aca="false">INDEX('Porte Honorário'!B:D,MATCH(TabJud!D3995,'Porte Honorário'!A:A,0),1)</f>
        <v>16.38</v>
      </c>
      <c r="L3995" s="22" t="n">
        <f aca="false">ROUND(C3995*K3995,2)</f>
        <v>1.64</v>
      </c>
      <c r="M3995" s="22" t="n">
        <f aca="false">IF(E3995&gt;0,ROUND(E3995*'UCO e Filme'!$A$2,2),0)</f>
        <v>319.87</v>
      </c>
      <c r="N3995" s="22" t="n">
        <f aca="false">IF(I3995&gt;0,ROUND(I3995*'UCO e Filme'!$A$11,2),0)</f>
        <v>0</v>
      </c>
      <c r="O3995" s="22" t="n">
        <f aca="false">ROUND(L3995+M3995+N3995,2)</f>
        <v>321.51</v>
      </c>
      <c r="P3995" s="36"/>
      <c r="Q3995" s="36"/>
    </row>
    <row r="3996" customFormat="false" ht="11.25" hidden="false" customHeight="true" outlineLevel="0" collapsed="false">
      <c r="A3996" s="17" t="n">
        <v>40403912</v>
      </c>
      <c r="B3996" s="17" t="s">
        <v>4008</v>
      </c>
      <c r="C3996" s="23" t="n">
        <v>1</v>
      </c>
      <c r="D3996" s="23" t="s">
        <v>146</v>
      </c>
      <c r="E3996" s="19" t="n">
        <v>456.16</v>
      </c>
      <c r="F3996" s="21"/>
      <c r="G3996" s="21"/>
      <c r="H3996" s="21"/>
      <c r="I3996" s="21"/>
      <c r="J3996" s="21"/>
      <c r="K3996" s="22" t="n">
        <f aca="false">INDEX('Porte Honorário'!B:D,MATCH(TabJud!D3996,'Porte Honorário'!A:A,0),1)</f>
        <v>104.87</v>
      </c>
      <c r="L3996" s="22" t="n">
        <f aca="false">ROUND(C3996*K3996,2)</f>
        <v>104.87</v>
      </c>
      <c r="M3996" s="22" t="n">
        <f aca="false">IF(E3996&gt;0,ROUND(E3996*'UCO e Filme'!$A$2,2),0)</f>
        <v>8603.18</v>
      </c>
      <c r="N3996" s="22" t="n">
        <f aca="false">IF(I3996&gt;0,ROUND(I3996*'UCO e Filme'!$A$11,2),0)</f>
        <v>0</v>
      </c>
      <c r="O3996" s="22" t="n">
        <f aca="false">ROUND(L3996+M3996+N3996,2)</f>
        <v>8708.05</v>
      </c>
      <c r="P3996" s="36"/>
      <c r="Q3996" s="36"/>
    </row>
    <row r="3997" customFormat="false" ht="11.25" hidden="false" customHeight="true" outlineLevel="0" collapsed="false">
      <c r="A3997" s="17" t="n">
        <v>40403920</v>
      </c>
      <c r="B3997" s="17" t="s">
        <v>4009</v>
      </c>
      <c r="C3997" s="23" t="n">
        <v>0.1</v>
      </c>
      <c r="D3997" s="23" t="s">
        <v>133</v>
      </c>
      <c r="E3997" s="19" t="n">
        <v>0.558</v>
      </c>
      <c r="F3997" s="21"/>
      <c r="G3997" s="21"/>
      <c r="H3997" s="21"/>
      <c r="I3997" s="21"/>
      <c r="J3997" s="21"/>
      <c r="K3997" s="22" t="n">
        <f aca="false">INDEX('Porte Honorário'!B:D,MATCH(TabJud!D3997,'Porte Honorário'!A:A,0),1)</f>
        <v>16.38</v>
      </c>
      <c r="L3997" s="22" t="n">
        <f aca="false">ROUND(C3997*K3997,2)</f>
        <v>1.64</v>
      </c>
      <c r="M3997" s="22" t="n">
        <f aca="false">IF(E3997&gt;0,ROUND(E3997*'UCO e Filme'!$A$2,2),0)</f>
        <v>10.52</v>
      </c>
      <c r="N3997" s="22" t="n">
        <f aca="false">IF(I3997&gt;0,ROUND(I3997*'UCO e Filme'!$A$11,2),0)</f>
        <v>0</v>
      </c>
      <c r="O3997" s="22" t="n">
        <f aca="false">ROUND(L3997+M3997+N3997,2)</f>
        <v>12.16</v>
      </c>
      <c r="P3997" s="36"/>
      <c r="Q3997" s="36"/>
    </row>
    <row r="3998" customFormat="false" ht="11.25" hidden="false" customHeight="true" outlineLevel="0" collapsed="false">
      <c r="A3998" s="17" t="n">
        <v>40403939</v>
      </c>
      <c r="B3998" s="17" t="s">
        <v>4010</v>
      </c>
      <c r="C3998" s="23" t="n">
        <v>1</v>
      </c>
      <c r="D3998" s="23" t="s">
        <v>337</v>
      </c>
      <c r="E3998" s="19" t="n">
        <v>104</v>
      </c>
      <c r="F3998" s="21"/>
      <c r="G3998" s="21"/>
      <c r="H3998" s="21"/>
      <c r="I3998" s="21"/>
      <c r="J3998" s="21"/>
      <c r="K3998" s="22" t="n">
        <f aca="false">INDEX('Porte Honorário'!B:D,MATCH(TabJud!D3998,'Porte Honorário'!A:A,0),1)</f>
        <v>417.82</v>
      </c>
      <c r="L3998" s="22" t="n">
        <f aca="false">ROUND(C3998*K3998,2)</f>
        <v>417.82</v>
      </c>
      <c r="M3998" s="22" t="n">
        <f aca="false">IF(E3998&gt;0,ROUND(E3998*'UCO e Filme'!$A$2,2),0)</f>
        <v>1961.44</v>
      </c>
      <c r="N3998" s="22" t="n">
        <f aca="false">IF(I3998&gt;0,ROUND(I3998*'UCO e Filme'!$A$11,2),0)</f>
        <v>0</v>
      </c>
      <c r="O3998" s="22" t="n">
        <f aca="false">ROUND(L3998+M3998+N3998,2)</f>
        <v>2379.26</v>
      </c>
      <c r="P3998" s="36"/>
      <c r="Q3998" s="36"/>
    </row>
    <row r="3999" customFormat="false" ht="11.25" hidden="false" customHeight="true" outlineLevel="0" collapsed="false">
      <c r="A3999" s="17" t="n">
        <v>40403947</v>
      </c>
      <c r="B3999" s="17" t="s">
        <v>4011</v>
      </c>
      <c r="C3999" s="23" t="n">
        <v>1</v>
      </c>
      <c r="D3999" s="23" t="s">
        <v>99</v>
      </c>
      <c r="E3999" s="19" t="n">
        <v>4.35</v>
      </c>
      <c r="F3999" s="21"/>
      <c r="G3999" s="21"/>
      <c r="H3999" s="21"/>
      <c r="I3999" s="21"/>
      <c r="J3999" s="21"/>
      <c r="K3999" s="22" t="n">
        <f aca="false">INDEX('Porte Honorário'!B:D,MATCH(TabJud!D3999,'Porte Honorário'!A:A,0),1)</f>
        <v>49.16</v>
      </c>
      <c r="L3999" s="22" t="n">
        <f aca="false">ROUND(C3999*K3999,2)</f>
        <v>49.16</v>
      </c>
      <c r="M3999" s="22" t="n">
        <f aca="false">IF(E3999&gt;0,ROUND(E3999*'UCO e Filme'!$A$2,2),0)</f>
        <v>82.04</v>
      </c>
      <c r="N3999" s="22" t="n">
        <f aca="false">IF(I3999&gt;0,ROUND(I3999*'UCO e Filme'!$A$11,2),0)</f>
        <v>0</v>
      </c>
      <c r="O3999" s="22" t="n">
        <f aca="false">ROUND(L3999+M3999+N3999,2)</f>
        <v>131.2</v>
      </c>
      <c r="P3999" s="36"/>
      <c r="Q3999" s="36"/>
    </row>
    <row r="4000" customFormat="false" ht="11.25" hidden="false" customHeight="true" outlineLevel="0" collapsed="false">
      <c r="A4000" s="17" t="n">
        <v>40403955</v>
      </c>
      <c r="B4000" s="17" t="s">
        <v>4012</v>
      </c>
      <c r="C4000" s="23" t="n">
        <v>1</v>
      </c>
      <c r="D4000" s="23" t="s">
        <v>138</v>
      </c>
      <c r="E4000" s="19" t="n">
        <v>28.18</v>
      </c>
      <c r="F4000" s="21"/>
      <c r="G4000" s="21"/>
      <c r="H4000" s="21"/>
      <c r="I4000" s="21"/>
      <c r="J4000" s="21"/>
      <c r="K4000" s="22" t="n">
        <f aca="false">INDEX('Porte Honorário'!B:D,MATCH(TabJud!D4000,'Porte Honorário'!A:A,0),1)</f>
        <v>32.78</v>
      </c>
      <c r="L4000" s="22" t="n">
        <f aca="false">ROUND(C4000*K4000,2)</f>
        <v>32.78</v>
      </c>
      <c r="M4000" s="22" t="n">
        <f aca="false">IF(E4000&gt;0,ROUND(E4000*'UCO e Filme'!$A$2,2),0)</f>
        <v>531.47</v>
      </c>
      <c r="N4000" s="22" t="n">
        <f aca="false">IF(I4000&gt;0,ROUND(I4000*'UCO e Filme'!$A$11,2),0)</f>
        <v>0</v>
      </c>
      <c r="O4000" s="22" t="n">
        <f aca="false">ROUND(L4000+M4000+N4000,2)</f>
        <v>564.25</v>
      </c>
      <c r="P4000" s="36"/>
      <c r="Q4000" s="36"/>
    </row>
    <row r="4001" customFormat="false" ht="22.5" hidden="false" customHeight="true" outlineLevel="0" collapsed="false">
      <c r="A4001" s="17" t="n">
        <v>40403963</v>
      </c>
      <c r="B4001" s="17" t="s">
        <v>4013</v>
      </c>
      <c r="C4001" s="23" t="n">
        <v>0.2</v>
      </c>
      <c r="D4001" s="23" t="s">
        <v>133</v>
      </c>
      <c r="E4001" s="19" t="n">
        <v>1.73</v>
      </c>
      <c r="F4001" s="21"/>
      <c r="G4001" s="21"/>
      <c r="H4001" s="21"/>
      <c r="I4001" s="21"/>
      <c r="J4001" s="21"/>
      <c r="K4001" s="22" t="n">
        <f aca="false">INDEX('Porte Honorário'!B:D,MATCH(TabJud!D4001,'Porte Honorário'!A:A,0),1)</f>
        <v>16.38</v>
      </c>
      <c r="L4001" s="22" t="n">
        <f aca="false">ROUND(C4001*K4001,2)</f>
        <v>3.28</v>
      </c>
      <c r="M4001" s="22" t="n">
        <f aca="false">IF(E4001&gt;0,ROUND(E4001*'UCO e Filme'!$A$2,2),0)</f>
        <v>32.63</v>
      </c>
      <c r="N4001" s="22" t="n">
        <f aca="false">IF(I4001&gt;0,ROUND(I4001*'UCO e Filme'!$A$11,2),0)</f>
        <v>0</v>
      </c>
      <c r="O4001" s="22" t="n">
        <f aca="false">ROUND(L4001+M4001+N4001,2)</f>
        <v>35.91</v>
      </c>
      <c r="P4001" s="36"/>
      <c r="Q4001" s="36"/>
    </row>
    <row r="4002" customFormat="false" ht="33.75" hidden="false" customHeight="true" outlineLevel="0" collapsed="false">
      <c r="A4002" s="17" t="n">
        <v>40403971</v>
      </c>
      <c r="B4002" s="17" t="s">
        <v>4014</v>
      </c>
      <c r="C4002" s="23" t="n">
        <v>0.3</v>
      </c>
      <c r="D4002" s="23" t="s">
        <v>133</v>
      </c>
      <c r="E4002" s="19" t="n">
        <v>6.24</v>
      </c>
      <c r="F4002" s="16"/>
      <c r="G4002" s="21"/>
      <c r="H4002" s="21"/>
      <c r="I4002" s="21"/>
      <c r="J4002" s="21"/>
      <c r="K4002" s="22" t="n">
        <f aca="false">INDEX('Porte Honorário'!B:D,MATCH(TabJud!D4002,'Porte Honorário'!A:A,0),1)</f>
        <v>16.38</v>
      </c>
      <c r="L4002" s="22" t="n">
        <f aca="false">ROUND(C4002*K4002,2)</f>
        <v>4.91</v>
      </c>
      <c r="M4002" s="22" t="n">
        <f aca="false">IF(E4002&gt;0,ROUND(E4002*'UCO e Filme'!$A$2,2),0)</f>
        <v>117.69</v>
      </c>
      <c r="N4002" s="22" t="n">
        <f aca="false">IF(I4002&gt;0,ROUND(I4002*'UCO e Filme'!$A$11,2),0)</f>
        <v>0</v>
      </c>
      <c r="O4002" s="22" t="n">
        <f aca="false">ROUND(L4002+M4002+N4002,2)</f>
        <v>122.6</v>
      </c>
      <c r="P4002" s="36"/>
      <c r="Q4002" s="36"/>
    </row>
    <row r="4003" customFormat="false" ht="22.5" hidden="false" customHeight="true" outlineLevel="0" collapsed="false">
      <c r="A4003" s="17" t="n">
        <v>40403980</v>
      </c>
      <c r="B4003" s="17" t="s">
        <v>4015</v>
      </c>
      <c r="C4003" s="23" t="n">
        <v>0.1</v>
      </c>
      <c r="D4003" s="23" t="s">
        <v>133</v>
      </c>
      <c r="E4003" s="19" t="n">
        <v>2.17</v>
      </c>
      <c r="F4003" s="16"/>
      <c r="G4003" s="21"/>
      <c r="H4003" s="21"/>
      <c r="I4003" s="21"/>
      <c r="J4003" s="21"/>
      <c r="K4003" s="22" t="n">
        <f aca="false">INDEX('Porte Honorário'!B:D,MATCH(TabJud!D4003,'Porte Honorário'!A:A,0),1)</f>
        <v>16.38</v>
      </c>
      <c r="L4003" s="22" t="n">
        <f aca="false">ROUND(C4003*K4003,2)</f>
        <v>1.64</v>
      </c>
      <c r="M4003" s="22" t="n">
        <f aca="false">IF(E4003&gt;0,ROUND(E4003*'UCO e Filme'!$A$2,2),0)</f>
        <v>40.93</v>
      </c>
      <c r="N4003" s="22" t="n">
        <f aca="false">IF(I4003&gt;0,ROUND(I4003*'UCO e Filme'!$A$11,2),0)</f>
        <v>0</v>
      </c>
      <c r="O4003" s="22" t="n">
        <f aca="false">ROUND(L4003+M4003+N4003,2)</f>
        <v>42.57</v>
      </c>
      <c r="P4003" s="36"/>
      <c r="Q4003" s="36"/>
    </row>
    <row r="4004" customFormat="false" ht="22.5" hidden="false" customHeight="true" outlineLevel="0" collapsed="false">
      <c r="A4004" s="17" t="n">
        <v>40403998</v>
      </c>
      <c r="B4004" s="17" t="s">
        <v>4016</v>
      </c>
      <c r="C4004" s="23" t="n">
        <v>0.1</v>
      </c>
      <c r="D4004" s="23" t="s">
        <v>133</v>
      </c>
      <c r="E4004" s="19" t="n">
        <v>0.558</v>
      </c>
      <c r="F4004" s="21"/>
      <c r="G4004" s="21"/>
      <c r="H4004" s="21"/>
      <c r="I4004" s="21"/>
      <c r="J4004" s="21"/>
      <c r="K4004" s="22" t="n">
        <f aca="false">INDEX('Porte Honorário'!B:D,MATCH(TabJud!D4004,'Porte Honorário'!A:A,0),1)</f>
        <v>16.38</v>
      </c>
      <c r="L4004" s="22" t="n">
        <f aca="false">ROUND(C4004*K4004,2)</f>
        <v>1.64</v>
      </c>
      <c r="M4004" s="22" t="n">
        <f aca="false">IF(E4004&gt;0,ROUND(E4004*'UCO e Filme'!$A$2,2),0)</f>
        <v>10.52</v>
      </c>
      <c r="N4004" s="22" t="n">
        <f aca="false">IF(I4004&gt;0,ROUND(I4004*'UCO e Filme'!$A$11,2),0)</f>
        <v>0</v>
      </c>
      <c r="O4004" s="22" t="n">
        <f aca="false">ROUND(L4004+M4004+N4004,2)</f>
        <v>12.16</v>
      </c>
      <c r="P4004" s="36"/>
      <c r="Q4004" s="36"/>
    </row>
    <row r="4005" customFormat="false" ht="11.25" hidden="false" customHeight="true" outlineLevel="0" collapsed="false">
      <c r="A4005" s="17" t="n">
        <v>40404021</v>
      </c>
      <c r="B4005" s="17" t="s">
        <v>4017</v>
      </c>
      <c r="C4005" s="23" t="n">
        <v>1</v>
      </c>
      <c r="D4005" s="23" t="s">
        <v>141</v>
      </c>
      <c r="E4005" s="19"/>
      <c r="F4005" s="16"/>
      <c r="G4005" s="21"/>
      <c r="H4005" s="21"/>
      <c r="I4005" s="21"/>
      <c r="J4005" s="21"/>
      <c r="K4005" s="22" t="n">
        <f aca="false">INDEX('Porte Honorário'!B:D,MATCH(TabJud!D4005,'Porte Honorário'!A:A,0),1)</f>
        <v>334.24</v>
      </c>
      <c r="L4005" s="22" t="n">
        <f aca="false">ROUND(C4005*K4005,2)</f>
        <v>334.24</v>
      </c>
      <c r="M4005" s="22" t="n">
        <f aca="false">IF(E4005&gt;0,ROUND(E4005*'UCO e Filme'!$A$2,2),0)</f>
        <v>0</v>
      </c>
      <c r="N4005" s="22" t="n">
        <f aca="false">IF(I4005&gt;0,ROUND(I4005*'UCO e Filme'!$A$11,2),0)</f>
        <v>0</v>
      </c>
      <c r="O4005" s="22" t="n">
        <f aca="false">ROUND(L4005+M4005+N4005,2)</f>
        <v>334.24</v>
      </c>
      <c r="P4005" s="36"/>
      <c r="Q4005" s="36"/>
    </row>
    <row r="4006" customFormat="false" ht="11.25" hidden="false" customHeight="true" outlineLevel="0" collapsed="false">
      <c r="A4006" s="17" t="n">
        <v>40404030</v>
      </c>
      <c r="B4006" s="17" t="s">
        <v>4018</v>
      </c>
      <c r="C4006" s="23" t="n">
        <v>0.25</v>
      </c>
      <c r="D4006" s="23" t="s">
        <v>133</v>
      </c>
      <c r="E4006" s="19" t="n">
        <v>25.245</v>
      </c>
      <c r="F4006" s="16"/>
      <c r="G4006" s="21"/>
      <c r="H4006" s="21"/>
      <c r="I4006" s="21"/>
      <c r="J4006" s="21"/>
      <c r="K4006" s="22" t="n">
        <f aca="false">INDEX('Porte Honorário'!B:D,MATCH(TabJud!D4006,'Porte Honorário'!A:A,0),1)</f>
        <v>16.38</v>
      </c>
      <c r="L4006" s="22" t="n">
        <f aca="false">ROUND(C4006*K4006,2)</f>
        <v>4.1</v>
      </c>
      <c r="M4006" s="22" t="n">
        <f aca="false">IF(E4006&gt;0,ROUND(E4006*'UCO e Filme'!$A$2,2),0)</f>
        <v>476.12</v>
      </c>
      <c r="N4006" s="22" t="n">
        <f aca="false">IF(I4006&gt;0,ROUND(I4006*'UCO e Filme'!$A$11,2),0)</f>
        <v>0</v>
      </c>
      <c r="O4006" s="22" t="n">
        <f aca="false">ROUND(L4006+M4006+N4006,2)</f>
        <v>480.22</v>
      </c>
      <c r="P4006" s="36"/>
      <c r="Q4006" s="36"/>
    </row>
    <row r="4007" customFormat="false" ht="11.25" hidden="false" customHeight="true" outlineLevel="0" collapsed="false">
      <c r="A4007" s="17" t="n">
        <v>40404048</v>
      </c>
      <c r="B4007" s="17" t="s">
        <v>4019</v>
      </c>
      <c r="C4007" s="23" t="n">
        <v>0.1</v>
      </c>
      <c r="D4007" s="23" t="s">
        <v>133</v>
      </c>
      <c r="E4007" s="19" t="n">
        <v>62.4</v>
      </c>
      <c r="F4007" s="16"/>
      <c r="G4007" s="21"/>
      <c r="H4007" s="21"/>
      <c r="I4007" s="21"/>
      <c r="J4007" s="21"/>
      <c r="K4007" s="22" t="n">
        <f aca="false">INDEX('Porte Honorário'!B:D,MATCH(TabJud!D4007,'Porte Honorário'!A:A,0),1)</f>
        <v>16.38</v>
      </c>
      <c r="L4007" s="22" t="n">
        <f aca="false">ROUND(C4007*K4007,2)</f>
        <v>1.64</v>
      </c>
      <c r="M4007" s="22" t="n">
        <f aca="false">IF(E4007&gt;0,ROUND(E4007*'UCO e Filme'!$A$2,2),0)</f>
        <v>1176.86</v>
      </c>
      <c r="N4007" s="22" t="n">
        <f aca="false">IF(I4007&gt;0,ROUND(I4007*'UCO e Filme'!$A$11,2),0)</f>
        <v>0</v>
      </c>
      <c r="O4007" s="22" t="n">
        <f aca="false">ROUND(L4007+M4007+N4007,2)</f>
        <v>1178.5</v>
      </c>
      <c r="P4007" s="36"/>
      <c r="Q4007" s="36"/>
    </row>
    <row r="4008" customFormat="false" ht="11.25" hidden="false" customHeight="true" outlineLevel="0" collapsed="false">
      <c r="A4008" s="17" t="n">
        <v>40404056</v>
      </c>
      <c r="B4008" s="17" t="s">
        <v>4020</v>
      </c>
      <c r="C4008" s="23" t="n">
        <v>0.1</v>
      </c>
      <c r="D4008" s="23" t="s">
        <v>133</v>
      </c>
      <c r="E4008" s="19" t="n">
        <v>62.4</v>
      </c>
      <c r="F4008" s="16"/>
      <c r="G4008" s="21"/>
      <c r="H4008" s="21"/>
      <c r="I4008" s="21"/>
      <c r="J4008" s="21"/>
      <c r="K4008" s="22" t="n">
        <f aca="false">INDEX('Porte Honorário'!B:D,MATCH(TabJud!D4008,'Porte Honorário'!A:A,0),1)</f>
        <v>16.38</v>
      </c>
      <c r="L4008" s="22" t="n">
        <f aca="false">ROUND(C4008*K4008,2)</f>
        <v>1.64</v>
      </c>
      <c r="M4008" s="22" t="n">
        <f aca="false">IF(E4008&gt;0,ROUND(E4008*'UCO e Filme'!$A$2,2),0)</f>
        <v>1176.86</v>
      </c>
      <c r="N4008" s="22" t="n">
        <f aca="false">IF(I4008&gt;0,ROUND(I4008*'UCO e Filme'!$A$11,2),0)</f>
        <v>0</v>
      </c>
      <c r="O4008" s="22" t="n">
        <f aca="false">ROUND(L4008+M4008+N4008,2)</f>
        <v>1178.5</v>
      </c>
      <c r="P4008" s="36"/>
      <c r="Q4008" s="36"/>
    </row>
    <row r="4009" customFormat="false" ht="11.25" hidden="false" customHeight="true" outlineLevel="0" collapsed="false">
      <c r="A4009" s="17" t="n">
        <v>40404064</v>
      </c>
      <c r="B4009" s="17" t="s">
        <v>4021</v>
      </c>
      <c r="C4009" s="23" t="n">
        <v>0.1</v>
      </c>
      <c r="D4009" s="23" t="s">
        <v>133</v>
      </c>
      <c r="E4009" s="19" t="n">
        <v>62.4</v>
      </c>
      <c r="F4009" s="16"/>
      <c r="G4009" s="21"/>
      <c r="H4009" s="21"/>
      <c r="I4009" s="21"/>
      <c r="J4009" s="21"/>
      <c r="K4009" s="22" t="n">
        <f aca="false">INDEX('Porte Honorário'!B:D,MATCH(TabJud!D4009,'Porte Honorário'!A:A,0),1)</f>
        <v>16.38</v>
      </c>
      <c r="L4009" s="22" t="n">
        <f aca="false">ROUND(C4009*K4009,2)</f>
        <v>1.64</v>
      </c>
      <c r="M4009" s="22" t="n">
        <f aca="false">IF(E4009&gt;0,ROUND(E4009*'UCO e Filme'!$A$2,2),0)</f>
        <v>1176.86</v>
      </c>
      <c r="N4009" s="22" t="n">
        <f aca="false">IF(I4009&gt;0,ROUND(I4009*'UCO e Filme'!$A$11,2),0)</f>
        <v>0</v>
      </c>
      <c r="O4009" s="22" t="n">
        <f aca="false">ROUND(L4009+M4009+N4009,2)</f>
        <v>1178.5</v>
      </c>
      <c r="P4009" s="36"/>
      <c r="Q4009" s="36"/>
    </row>
    <row r="4010" customFormat="false" ht="22.5" hidden="false" customHeight="true" outlineLevel="0" collapsed="false">
      <c r="A4010" s="17" t="n">
        <v>40404072</v>
      </c>
      <c r="B4010" s="17" t="s">
        <v>4022</v>
      </c>
      <c r="C4010" s="23" t="n">
        <v>1</v>
      </c>
      <c r="D4010" s="33" t="s">
        <v>141</v>
      </c>
      <c r="E4010" s="19" t="n">
        <v>101</v>
      </c>
      <c r="F4010" s="16"/>
      <c r="G4010" s="21"/>
      <c r="H4010" s="21"/>
      <c r="I4010" s="21"/>
      <c r="J4010" s="21"/>
      <c r="K4010" s="22" t="n">
        <f aca="false">INDEX('Porte Honorário'!B:D,MATCH(TabJud!D4010,'Porte Honorário'!A:A,0),1)</f>
        <v>334.24</v>
      </c>
      <c r="L4010" s="22" t="n">
        <f aca="false">ROUND(C4010*K4010,2)</f>
        <v>334.24</v>
      </c>
      <c r="M4010" s="22" t="n">
        <f aca="false">IF(E4010&gt;0,ROUND(E4010*'UCO e Filme'!$A$2,2),0)</f>
        <v>1904.86</v>
      </c>
      <c r="N4010" s="22" t="n">
        <f aca="false">IF(I4010&gt;0,ROUND(I4010*'UCO e Filme'!$A$11,2),0)</f>
        <v>0</v>
      </c>
      <c r="O4010" s="22" t="n">
        <f aca="false">ROUND(L4010+M4010+N4010,2)</f>
        <v>2239.1</v>
      </c>
      <c r="P4010" s="36"/>
      <c r="Q4010" s="36"/>
    </row>
    <row r="4011" customFormat="false" ht="22.5" hidden="false" customHeight="true" outlineLevel="0" collapsed="false">
      <c r="A4011" s="17" t="n">
        <v>40404080</v>
      </c>
      <c r="B4011" s="17" t="s">
        <v>4023</v>
      </c>
      <c r="C4011" s="23" t="n">
        <v>0.1</v>
      </c>
      <c r="D4011" s="23" t="s">
        <v>133</v>
      </c>
      <c r="E4011" s="19" t="n">
        <v>3.177</v>
      </c>
      <c r="F4011" s="16"/>
      <c r="G4011" s="21"/>
      <c r="H4011" s="21"/>
      <c r="I4011" s="21"/>
      <c r="J4011" s="21"/>
      <c r="K4011" s="22" t="n">
        <f aca="false">INDEX('Porte Honorário'!B:D,MATCH(TabJud!D4011,'Porte Honorário'!A:A,0),1)</f>
        <v>16.38</v>
      </c>
      <c r="L4011" s="22" t="n">
        <f aca="false">ROUND(C4011*K4011,2)</f>
        <v>1.64</v>
      </c>
      <c r="M4011" s="22" t="n">
        <f aca="false">IF(E4011&gt;0,ROUND(E4011*'UCO e Filme'!$A$2,2),0)</f>
        <v>59.92</v>
      </c>
      <c r="N4011" s="22" t="n">
        <f aca="false">IF(I4011&gt;0,ROUND(I4011*'UCO e Filme'!$A$11,2),0)</f>
        <v>0</v>
      </c>
      <c r="O4011" s="22" t="n">
        <f aca="false">ROUND(L4011+M4011+N4011,2)</f>
        <v>61.56</v>
      </c>
      <c r="P4011" s="36"/>
      <c r="Q4011" s="36"/>
    </row>
    <row r="4012" customFormat="false" ht="22.5" hidden="false" customHeight="true" outlineLevel="0" collapsed="false">
      <c r="A4012" s="17" t="n">
        <v>40404099</v>
      </c>
      <c r="B4012" s="17" t="s">
        <v>4024</v>
      </c>
      <c r="C4012" s="23" t="n">
        <v>0.1</v>
      </c>
      <c r="D4012" s="23" t="s">
        <v>133</v>
      </c>
      <c r="E4012" s="19" t="n">
        <v>3.177</v>
      </c>
      <c r="F4012" s="21"/>
      <c r="G4012" s="21"/>
      <c r="H4012" s="21"/>
      <c r="I4012" s="21"/>
      <c r="J4012" s="21"/>
      <c r="K4012" s="22" t="n">
        <f aca="false">INDEX('Porte Honorário'!B:D,MATCH(TabJud!D4012,'Porte Honorário'!A:A,0),1)</f>
        <v>16.38</v>
      </c>
      <c r="L4012" s="22" t="n">
        <f aca="false">ROUND(C4012*K4012,2)</f>
        <v>1.64</v>
      </c>
      <c r="M4012" s="22" t="n">
        <f aca="false">IF(E4012&gt;0,ROUND(E4012*'UCO e Filme'!$A$2,2),0)</f>
        <v>59.92</v>
      </c>
      <c r="N4012" s="22" t="n">
        <f aca="false">IF(I4012&gt;0,ROUND(I4012*'UCO e Filme'!$A$11,2),0)</f>
        <v>0</v>
      </c>
      <c r="O4012" s="22" t="n">
        <f aca="false">ROUND(L4012+M4012+N4012,2)</f>
        <v>61.56</v>
      </c>
      <c r="P4012" s="36"/>
      <c r="Q4012" s="36"/>
    </row>
    <row r="4013" customFormat="false" ht="22.5" hidden="false" customHeight="true" outlineLevel="0" collapsed="false">
      <c r="A4013" s="17" t="n">
        <v>40404102</v>
      </c>
      <c r="B4013" s="17" t="s">
        <v>4025</v>
      </c>
      <c r="C4013" s="23" t="n">
        <v>1</v>
      </c>
      <c r="D4013" s="23" t="s">
        <v>141</v>
      </c>
      <c r="E4013" s="19"/>
      <c r="F4013" s="21"/>
      <c r="G4013" s="21"/>
      <c r="H4013" s="21"/>
      <c r="I4013" s="21"/>
      <c r="J4013" s="21"/>
      <c r="K4013" s="22" t="n">
        <f aca="false">INDEX('Porte Honorário'!B:D,MATCH(TabJud!D4013,'Porte Honorário'!A:A,0),1)</f>
        <v>334.24</v>
      </c>
      <c r="L4013" s="22" t="n">
        <f aca="false">ROUND(C4013*K4013,2)</f>
        <v>334.24</v>
      </c>
      <c r="M4013" s="22" t="n">
        <f aca="false">IF(E4013&gt;0,ROUND(E4013*'UCO e Filme'!$A$2,2),0)</f>
        <v>0</v>
      </c>
      <c r="N4013" s="22" t="n">
        <f aca="false">IF(I4013&gt;0,ROUND(I4013*'UCO e Filme'!$A$11,2),0)</f>
        <v>0</v>
      </c>
      <c r="O4013" s="22" t="n">
        <f aca="false">ROUND(L4013+M4013+N4013,2)</f>
        <v>334.24</v>
      </c>
      <c r="P4013" s="36"/>
      <c r="Q4013" s="36"/>
    </row>
    <row r="4014" customFormat="false" ht="11.25" hidden="false" customHeight="true" outlineLevel="0" collapsed="false">
      <c r="A4014" s="17" t="n">
        <v>40404110</v>
      </c>
      <c r="B4014" s="17" t="s">
        <v>4026</v>
      </c>
      <c r="C4014" s="23" t="n">
        <v>0.25</v>
      </c>
      <c r="D4014" s="23" t="s">
        <v>133</v>
      </c>
      <c r="E4014" s="19" t="n">
        <v>25.245</v>
      </c>
      <c r="F4014" s="16"/>
      <c r="G4014" s="21"/>
      <c r="H4014" s="21"/>
      <c r="I4014" s="21"/>
      <c r="J4014" s="21"/>
      <c r="K4014" s="22" t="n">
        <f aca="false">INDEX('Porte Honorário'!B:D,MATCH(TabJud!D4014,'Porte Honorário'!A:A,0),1)</f>
        <v>16.38</v>
      </c>
      <c r="L4014" s="22" t="n">
        <f aca="false">ROUND(C4014*K4014,2)</f>
        <v>4.1</v>
      </c>
      <c r="M4014" s="22" t="n">
        <f aca="false">IF(E4014&gt;0,ROUND(E4014*'UCO e Filme'!$A$2,2),0)</f>
        <v>476.12</v>
      </c>
      <c r="N4014" s="22" t="n">
        <f aca="false">IF(I4014&gt;0,ROUND(I4014*'UCO e Filme'!$A$11,2),0)</f>
        <v>0</v>
      </c>
      <c r="O4014" s="22" t="n">
        <f aca="false">ROUND(L4014+M4014+N4014,2)</f>
        <v>480.22</v>
      </c>
      <c r="P4014" s="36"/>
      <c r="Q4014" s="36"/>
    </row>
    <row r="4015" customFormat="false" ht="11.25" hidden="false" customHeight="true" outlineLevel="0" collapsed="false">
      <c r="A4015" s="17" t="n">
        <v>40404129</v>
      </c>
      <c r="B4015" s="17" t="s">
        <v>4027</v>
      </c>
      <c r="C4015" s="23" t="n">
        <v>0.25</v>
      </c>
      <c r="D4015" s="23" t="s">
        <v>133</v>
      </c>
      <c r="E4015" s="19" t="n">
        <v>25.245</v>
      </c>
      <c r="F4015" s="16"/>
      <c r="G4015" s="21"/>
      <c r="H4015" s="21"/>
      <c r="I4015" s="21"/>
      <c r="J4015" s="21"/>
      <c r="K4015" s="22" t="n">
        <f aca="false">INDEX('Porte Honorário'!B:D,MATCH(TabJud!D4015,'Porte Honorário'!A:A,0),1)</f>
        <v>16.38</v>
      </c>
      <c r="L4015" s="22" t="n">
        <f aca="false">ROUND(C4015*K4015,2)</f>
        <v>4.1</v>
      </c>
      <c r="M4015" s="22" t="n">
        <f aca="false">IF(E4015&gt;0,ROUND(E4015*'UCO e Filme'!$A$2,2),0)</f>
        <v>476.12</v>
      </c>
      <c r="N4015" s="22" t="n">
        <f aca="false">IF(I4015&gt;0,ROUND(I4015*'UCO e Filme'!$A$11,2),0)</f>
        <v>0</v>
      </c>
      <c r="O4015" s="22" t="n">
        <f aca="false">ROUND(L4015+M4015+N4015,2)</f>
        <v>480.22</v>
      </c>
      <c r="P4015" s="36"/>
      <c r="Q4015" s="36"/>
    </row>
    <row r="4016" customFormat="false" ht="11.25" hidden="false" customHeight="true" outlineLevel="0" collapsed="false">
      <c r="A4016" s="17" t="n">
        <v>40404137</v>
      </c>
      <c r="B4016" s="17" t="s">
        <v>4028</v>
      </c>
      <c r="C4016" s="23" t="n">
        <v>0.25</v>
      </c>
      <c r="D4016" s="23" t="s">
        <v>133</v>
      </c>
      <c r="E4016" s="19" t="n">
        <v>25.245</v>
      </c>
      <c r="F4016" s="16"/>
      <c r="G4016" s="21"/>
      <c r="H4016" s="21"/>
      <c r="I4016" s="21"/>
      <c r="J4016" s="21"/>
      <c r="K4016" s="22" t="n">
        <f aca="false">INDEX('Porte Honorário'!B:D,MATCH(TabJud!D4016,'Porte Honorário'!A:A,0),1)</f>
        <v>16.38</v>
      </c>
      <c r="L4016" s="22" t="n">
        <f aca="false">ROUND(C4016*K4016,2)</f>
        <v>4.1</v>
      </c>
      <c r="M4016" s="22" t="n">
        <f aca="false">IF(E4016&gt;0,ROUND(E4016*'UCO e Filme'!$A$2,2),0)</f>
        <v>476.12</v>
      </c>
      <c r="N4016" s="22" t="n">
        <f aca="false">IF(I4016&gt;0,ROUND(I4016*'UCO e Filme'!$A$11,2),0)</f>
        <v>0</v>
      </c>
      <c r="O4016" s="22" t="n">
        <f aca="false">ROUND(L4016+M4016+N4016,2)</f>
        <v>480.22</v>
      </c>
      <c r="P4016" s="36"/>
      <c r="Q4016" s="36"/>
    </row>
    <row r="4017" customFormat="false" ht="11.25" hidden="false" customHeight="true" outlineLevel="0" collapsed="false">
      <c r="A4017" s="17" t="n">
        <v>40404145</v>
      </c>
      <c r="B4017" s="17" t="s">
        <v>4029</v>
      </c>
      <c r="C4017" s="23" t="n">
        <v>0.25</v>
      </c>
      <c r="D4017" s="23" t="s">
        <v>133</v>
      </c>
      <c r="E4017" s="19" t="n">
        <v>25.245</v>
      </c>
      <c r="F4017" s="16"/>
      <c r="G4017" s="21"/>
      <c r="H4017" s="21"/>
      <c r="I4017" s="21"/>
      <c r="J4017" s="21"/>
      <c r="K4017" s="22" t="n">
        <f aca="false">INDEX('Porte Honorário'!B:D,MATCH(TabJud!D4017,'Porte Honorário'!A:A,0),1)</f>
        <v>16.38</v>
      </c>
      <c r="L4017" s="22" t="n">
        <f aca="false">ROUND(C4017*K4017,2)</f>
        <v>4.1</v>
      </c>
      <c r="M4017" s="22" t="n">
        <f aca="false">IF(E4017&gt;0,ROUND(E4017*'UCO e Filme'!$A$2,2),0)</f>
        <v>476.12</v>
      </c>
      <c r="N4017" s="22" t="n">
        <f aca="false">IF(I4017&gt;0,ROUND(I4017*'UCO e Filme'!$A$11,2),0)</f>
        <v>0</v>
      </c>
      <c r="O4017" s="22" t="n">
        <f aca="false">ROUND(L4017+M4017+N4017,2)</f>
        <v>480.22</v>
      </c>
      <c r="P4017" s="36"/>
      <c r="Q4017" s="36"/>
    </row>
    <row r="4018" customFormat="false" ht="11.25" hidden="false" customHeight="true" outlineLevel="0" collapsed="false">
      <c r="A4018" s="17" t="n">
        <v>40404153</v>
      </c>
      <c r="B4018" s="17" t="s">
        <v>4030</v>
      </c>
      <c r="C4018" s="23" t="n">
        <v>0.25</v>
      </c>
      <c r="D4018" s="23" t="s">
        <v>133</v>
      </c>
      <c r="E4018" s="19" t="n">
        <v>25.245</v>
      </c>
      <c r="F4018" s="16"/>
      <c r="G4018" s="21"/>
      <c r="H4018" s="21"/>
      <c r="I4018" s="21"/>
      <c r="J4018" s="21"/>
      <c r="K4018" s="22" t="n">
        <f aca="false">INDEX('Porte Honorário'!B:D,MATCH(TabJud!D4018,'Porte Honorário'!A:A,0),1)</f>
        <v>16.38</v>
      </c>
      <c r="L4018" s="22" t="n">
        <f aca="false">ROUND(C4018*K4018,2)</f>
        <v>4.1</v>
      </c>
      <c r="M4018" s="22" t="n">
        <f aca="false">IF(E4018&gt;0,ROUND(E4018*'UCO e Filme'!$A$2,2),0)</f>
        <v>476.12</v>
      </c>
      <c r="N4018" s="22" t="n">
        <f aca="false">IF(I4018&gt;0,ROUND(I4018*'UCO e Filme'!$A$11,2),0)</f>
        <v>0</v>
      </c>
      <c r="O4018" s="22" t="n">
        <f aca="false">ROUND(L4018+M4018+N4018,2)</f>
        <v>480.22</v>
      </c>
      <c r="P4018" s="36"/>
      <c r="Q4018" s="36"/>
    </row>
    <row r="4019" customFormat="false" ht="11.25" hidden="false" customHeight="true" outlineLevel="0" collapsed="false">
      <c r="A4019" s="17" t="n">
        <v>40404161</v>
      </c>
      <c r="B4019" s="17" t="s">
        <v>4031</v>
      </c>
      <c r="C4019" s="23" t="n">
        <v>0.25</v>
      </c>
      <c r="D4019" s="23" t="s">
        <v>133</v>
      </c>
      <c r="E4019" s="19" t="n">
        <v>25.245</v>
      </c>
      <c r="F4019" s="16"/>
      <c r="G4019" s="21"/>
      <c r="H4019" s="21"/>
      <c r="I4019" s="21"/>
      <c r="J4019" s="21"/>
      <c r="K4019" s="22" t="n">
        <f aca="false">INDEX('Porte Honorário'!B:D,MATCH(TabJud!D4019,'Porte Honorário'!A:A,0),1)</f>
        <v>16.38</v>
      </c>
      <c r="L4019" s="22" t="n">
        <f aca="false">ROUND(C4019*K4019,2)</f>
        <v>4.1</v>
      </c>
      <c r="M4019" s="22" t="n">
        <f aca="false">IF(E4019&gt;0,ROUND(E4019*'UCO e Filme'!$A$2,2),0)</f>
        <v>476.12</v>
      </c>
      <c r="N4019" s="22" t="n">
        <f aca="false">IF(I4019&gt;0,ROUND(I4019*'UCO e Filme'!$A$11,2),0)</f>
        <v>0</v>
      </c>
      <c r="O4019" s="22" t="n">
        <f aca="false">ROUND(L4019+M4019+N4019,2)</f>
        <v>480.22</v>
      </c>
      <c r="P4019" s="36"/>
      <c r="Q4019" s="36"/>
    </row>
    <row r="4020" customFormat="false" ht="22.5" hidden="false" customHeight="true" outlineLevel="0" collapsed="false">
      <c r="A4020" s="17" t="n">
        <v>40404170</v>
      </c>
      <c r="B4020" s="17" t="s">
        <v>4032</v>
      </c>
      <c r="C4020" s="23" t="n">
        <v>1</v>
      </c>
      <c r="D4020" s="23" t="s">
        <v>138</v>
      </c>
      <c r="E4020" s="19" t="n">
        <v>15</v>
      </c>
      <c r="F4020" s="16"/>
      <c r="G4020" s="21"/>
      <c r="H4020" s="21"/>
      <c r="I4020" s="21"/>
      <c r="J4020" s="21"/>
      <c r="K4020" s="22" t="n">
        <f aca="false">INDEX('Porte Honorário'!B:D,MATCH(TabJud!D4020,'Porte Honorário'!A:A,0),1)</f>
        <v>32.78</v>
      </c>
      <c r="L4020" s="22" t="n">
        <f aca="false">ROUND(C4020*K4020,2)</f>
        <v>32.78</v>
      </c>
      <c r="M4020" s="22" t="n">
        <f aca="false">IF(E4020&gt;0,ROUND(E4020*'UCO e Filme'!$A$2,2),0)</f>
        <v>282.9</v>
      </c>
      <c r="N4020" s="22" t="n">
        <f aca="false">IF(I4020&gt;0,ROUND(I4020*'UCO e Filme'!$A$11,2),0)</f>
        <v>0</v>
      </c>
      <c r="O4020" s="22" t="n">
        <f aca="false">ROUND(L4020+M4020+N4020,2)</f>
        <v>315.68</v>
      </c>
      <c r="P4020" s="36"/>
      <c r="Q4020" s="36"/>
    </row>
    <row r="4021" customFormat="false" ht="22.5" hidden="false" customHeight="true" outlineLevel="0" collapsed="false">
      <c r="A4021" s="17" t="n">
        <v>40404188</v>
      </c>
      <c r="B4021" s="17" t="s">
        <v>4033</v>
      </c>
      <c r="C4021" s="23" t="n">
        <v>1</v>
      </c>
      <c r="D4021" s="23" t="s">
        <v>138</v>
      </c>
      <c r="E4021" s="19" t="n">
        <v>15</v>
      </c>
      <c r="F4021" s="16"/>
      <c r="G4021" s="21"/>
      <c r="H4021" s="21"/>
      <c r="I4021" s="21"/>
      <c r="J4021" s="21"/>
      <c r="K4021" s="22" t="n">
        <f aca="false">INDEX('Porte Honorário'!B:D,MATCH(TabJud!D4021,'Porte Honorário'!A:A,0),1)</f>
        <v>32.78</v>
      </c>
      <c r="L4021" s="22" t="n">
        <f aca="false">ROUND(C4021*K4021,2)</f>
        <v>32.78</v>
      </c>
      <c r="M4021" s="22" t="n">
        <f aca="false">IF(E4021&gt;0,ROUND(E4021*'UCO e Filme'!$A$2,2),0)</f>
        <v>282.9</v>
      </c>
      <c r="N4021" s="22" t="n">
        <f aca="false">IF(I4021&gt;0,ROUND(I4021*'UCO e Filme'!$A$11,2),0)</f>
        <v>0</v>
      </c>
      <c r="O4021" s="22" t="n">
        <f aca="false">ROUND(L4021+M4021+N4021,2)</f>
        <v>315.68</v>
      </c>
      <c r="P4021" s="36"/>
      <c r="Q4021" s="36"/>
    </row>
    <row r="4022" customFormat="false" ht="22.5" hidden="false" customHeight="true" outlineLevel="0" collapsed="false">
      <c r="A4022" s="17" t="n">
        <v>40404196</v>
      </c>
      <c r="B4022" s="17" t="s">
        <v>4034</v>
      </c>
      <c r="C4022" s="23" t="n">
        <v>1</v>
      </c>
      <c r="D4022" s="23" t="s">
        <v>138</v>
      </c>
      <c r="E4022" s="19" t="n">
        <v>15</v>
      </c>
      <c r="F4022" s="16"/>
      <c r="G4022" s="21"/>
      <c r="H4022" s="21"/>
      <c r="I4022" s="21"/>
      <c r="J4022" s="21"/>
      <c r="K4022" s="22" t="n">
        <f aca="false">INDEX('Porte Honorário'!B:D,MATCH(TabJud!D4022,'Porte Honorário'!A:A,0),1)</f>
        <v>32.78</v>
      </c>
      <c r="L4022" s="22" t="n">
        <f aca="false">ROUND(C4022*K4022,2)</f>
        <v>32.78</v>
      </c>
      <c r="M4022" s="22" t="n">
        <f aca="false">IF(E4022&gt;0,ROUND(E4022*'UCO e Filme'!$A$2,2),0)</f>
        <v>282.9</v>
      </c>
      <c r="N4022" s="22" t="n">
        <f aca="false">IF(I4022&gt;0,ROUND(I4022*'UCO e Filme'!$A$11,2),0)</f>
        <v>0</v>
      </c>
      <c r="O4022" s="22" t="n">
        <f aca="false">ROUND(L4022+M4022+N4022,2)</f>
        <v>315.68</v>
      </c>
      <c r="P4022" s="36"/>
      <c r="Q4022" s="36"/>
    </row>
    <row r="4023" customFormat="false" ht="22.5" hidden="false" customHeight="true" outlineLevel="0" collapsed="false">
      <c r="A4023" s="17" t="n">
        <v>40404200</v>
      </c>
      <c r="B4023" s="17" t="s">
        <v>4035</v>
      </c>
      <c r="C4023" s="23" t="n">
        <v>1</v>
      </c>
      <c r="D4023" s="23" t="s">
        <v>138</v>
      </c>
      <c r="E4023" s="19" t="n">
        <v>15</v>
      </c>
      <c r="F4023" s="16"/>
      <c r="G4023" s="21"/>
      <c r="H4023" s="21"/>
      <c r="I4023" s="21"/>
      <c r="J4023" s="21"/>
      <c r="K4023" s="22" t="n">
        <f aca="false">INDEX('Porte Honorário'!B:D,MATCH(TabJud!D4023,'Porte Honorário'!A:A,0),1)</f>
        <v>32.78</v>
      </c>
      <c r="L4023" s="22" t="n">
        <f aca="false">ROUND(C4023*K4023,2)</f>
        <v>32.78</v>
      </c>
      <c r="M4023" s="22" t="n">
        <f aca="false">IF(E4023&gt;0,ROUND(E4023*'UCO e Filme'!$A$2,2),0)</f>
        <v>282.9</v>
      </c>
      <c r="N4023" s="22" t="n">
        <f aca="false">IF(I4023&gt;0,ROUND(I4023*'UCO e Filme'!$A$11,2),0)</f>
        <v>0</v>
      </c>
      <c r="O4023" s="22" t="n">
        <f aca="false">ROUND(L4023+M4023+N4023,2)</f>
        <v>315.68</v>
      </c>
      <c r="P4023" s="36"/>
      <c r="Q4023" s="36"/>
    </row>
    <row r="4024" customFormat="false" ht="22.5" hidden="false" customHeight="true" outlineLevel="0" collapsed="false">
      <c r="A4024" s="17" t="n">
        <v>40404218</v>
      </c>
      <c r="B4024" s="17" t="s">
        <v>4036</v>
      </c>
      <c r="C4024" s="23" t="n">
        <v>1</v>
      </c>
      <c r="D4024" s="23" t="s">
        <v>138</v>
      </c>
      <c r="E4024" s="19" t="n">
        <v>15</v>
      </c>
      <c r="F4024" s="16"/>
      <c r="G4024" s="21"/>
      <c r="H4024" s="21"/>
      <c r="I4024" s="21"/>
      <c r="J4024" s="21"/>
      <c r="K4024" s="22" t="n">
        <f aca="false">INDEX('Porte Honorário'!B:D,MATCH(TabJud!D4024,'Porte Honorário'!A:A,0),1)</f>
        <v>32.78</v>
      </c>
      <c r="L4024" s="22" t="n">
        <f aca="false">ROUND(C4024*K4024,2)</f>
        <v>32.78</v>
      </c>
      <c r="M4024" s="22" t="n">
        <f aca="false">IF(E4024&gt;0,ROUND(E4024*'UCO e Filme'!$A$2,2),0)</f>
        <v>282.9</v>
      </c>
      <c r="N4024" s="22" t="n">
        <f aca="false">IF(I4024&gt;0,ROUND(I4024*'UCO e Filme'!$A$11,2),0)</f>
        <v>0</v>
      </c>
      <c r="O4024" s="22" t="n">
        <f aca="false">ROUND(L4024+M4024+N4024,2)</f>
        <v>315.68</v>
      </c>
      <c r="P4024" s="36"/>
      <c r="Q4024" s="36"/>
    </row>
    <row r="4025" customFormat="false" ht="22.5" hidden="false" customHeight="true" outlineLevel="0" collapsed="false">
      <c r="A4025" s="17" t="n">
        <v>40404226</v>
      </c>
      <c r="B4025" s="17" t="s">
        <v>4037</v>
      </c>
      <c r="C4025" s="23" t="n">
        <v>1</v>
      </c>
      <c r="D4025" s="23" t="s">
        <v>138</v>
      </c>
      <c r="E4025" s="19" t="n">
        <v>15</v>
      </c>
      <c r="F4025" s="16"/>
      <c r="G4025" s="21"/>
      <c r="H4025" s="21"/>
      <c r="I4025" s="21"/>
      <c r="J4025" s="21"/>
      <c r="K4025" s="22" t="n">
        <f aca="false">INDEX('Porte Honorário'!B:D,MATCH(TabJud!D4025,'Porte Honorário'!A:A,0),1)</f>
        <v>32.78</v>
      </c>
      <c r="L4025" s="22" t="n">
        <f aca="false">ROUND(C4025*K4025,2)</f>
        <v>32.78</v>
      </c>
      <c r="M4025" s="22" t="n">
        <f aca="false">IF(E4025&gt;0,ROUND(E4025*'UCO e Filme'!$A$2,2),0)</f>
        <v>282.9</v>
      </c>
      <c r="N4025" s="22" t="n">
        <f aca="false">IF(I4025&gt;0,ROUND(I4025*'UCO e Filme'!$A$11,2),0)</f>
        <v>0</v>
      </c>
      <c r="O4025" s="22" t="n">
        <f aca="false">ROUND(L4025+M4025+N4025,2)</f>
        <v>315.68</v>
      </c>
      <c r="P4025" s="36"/>
      <c r="Q4025" s="36"/>
    </row>
    <row r="4026" customFormat="false" ht="22.5" hidden="false" customHeight="true" outlineLevel="0" collapsed="false">
      <c r="A4026" s="17" t="n">
        <v>40404234</v>
      </c>
      <c r="B4026" s="17" t="s">
        <v>4038</v>
      </c>
      <c r="C4026" s="23" t="n">
        <v>0.01</v>
      </c>
      <c r="D4026" s="23" t="s">
        <v>133</v>
      </c>
      <c r="E4026" s="19" t="n">
        <v>0.63</v>
      </c>
      <c r="F4026" s="21"/>
      <c r="G4026" s="20"/>
      <c r="H4026" s="21"/>
      <c r="I4026" s="21"/>
      <c r="J4026" s="21"/>
      <c r="K4026" s="22" t="n">
        <f aca="false">INDEX('Porte Honorário'!B:D,MATCH(TabJud!D4026,'Porte Honorário'!A:A,0),1)</f>
        <v>16.38</v>
      </c>
      <c r="L4026" s="22" t="n">
        <f aca="false">ROUND(C4026*K4026,2)</f>
        <v>0.16</v>
      </c>
      <c r="M4026" s="22" t="n">
        <f aca="false">IF(E4026&gt;0,ROUND(E4026*'UCO e Filme'!$A$2,2),0)</f>
        <v>11.88</v>
      </c>
      <c r="N4026" s="22" t="n">
        <f aca="false">IF(I4026&gt;0,ROUND(I4026*'UCO e Filme'!$A$11,2),0)</f>
        <v>0</v>
      </c>
      <c r="O4026" s="22" t="n">
        <f aca="false">ROUND(L4026+M4026+N4026,2)</f>
        <v>12.04</v>
      </c>
      <c r="P4026" s="36"/>
      <c r="Q4026" s="36"/>
    </row>
    <row r="4027" customFormat="false" ht="22.5" hidden="false" customHeight="true" outlineLevel="0" collapsed="false">
      <c r="A4027" s="17" t="n">
        <v>40404242</v>
      </c>
      <c r="B4027" s="17" t="s">
        <v>4039</v>
      </c>
      <c r="C4027" s="23" t="n">
        <v>0.01</v>
      </c>
      <c r="D4027" s="23" t="s">
        <v>133</v>
      </c>
      <c r="E4027" s="19" t="n">
        <v>0.63</v>
      </c>
      <c r="F4027" s="21"/>
      <c r="G4027" s="21"/>
      <c r="H4027" s="21"/>
      <c r="I4027" s="21"/>
      <c r="J4027" s="21"/>
      <c r="K4027" s="22" t="n">
        <f aca="false">INDEX('Porte Honorário'!B:D,MATCH(TabJud!D4027,'Porte Honorário'!A:A,0),1)</f>
        <v>16.38</v>
      </c>
      <c r="L4027" s="22" t="n">
        <f aca="false">ROUND(C4027*K4027,2)</f>
        <v>0.16</v>
      </c>
      <c r="M4027" s="22" t="n">
        <f aca="false">IF(E4027&gt;0,ROUND(E4027*'UCO e Filme'!$A$2,2),0)</f>
        <v>11.88</v>
      </c>
      <c r="N4027" s="22" t="n">
        <f aca="false">IF(I4027&gt;0,ROUND(I4027*'UCO e Filme'!$A$11,2),0)</f>
        <v>0</v>
      </c>
      <c r="O4027" s="22" t="n">
        <f aca="false">ROUND(L4027+M4027+N4027,2)</f>
        <v>12.04</v>
      </c>
      <c r="P4027" s="36"/>
      <c r="Q4027" s="36"/>
    </row>
    <row r="4028" customFormat="false" ht="22.5" hidden="false" customHeight="true" outlineLevel="0" collapsed="false">
      <c r="A4028" s="17" t="n">
        <v>40404250</v>
      </c>
      <c r="B4028" s="17" t="s">
        <v>4040</v>
      </c>
      <c r="C4028" s="23" t="n">
        <v>1</v>
      </c>
      <c r="D4028" s="23" t="s">
        <v>141</v>
      </c>
      <c r="E4028" s="19"/>
      <c r="F4028" s="21"/>
      <c r="G4028" s="21"/>
      <c r="H4028" s="21"/>
      <c r="I4028" s="21"/>
      <c r="J4028" s="21"/>
      <c r="K4028" s="22" t="n">
        <f aca="false">INDEX('Porte Honorário'!B:D,MATCH(TabJud!D4028,'Porte Honorário'!A:A,0),1)</f>
        <v>334.24</v>
      </c>
      <c r="L4028" s="22" t="n">
        <f aca="false">ROUND(C4028*K4028,2)</f>
        <v>334.24</v>
      </c>
      <c r="M4028" s="22" t="n">
        <f aca="false">IF(E4028&gt;0,ROUND(E4028*'UCO e Filme'!$A$2,2),0)</f>
        <v>0</v>
      </c>
      <c r="N4028" s="22" t="n">
        <f aca="false">IF(I4028&gt;0,ROUND(I4028*'UCO e Filme'!$A$11,2),0)</f>
        <v>0</v>
      </c>
      <c r="O4028" s="22" t="n">
        <f aca="false">ROUND(L4028+M4028+N4028,2)</f>
        <v>334.24</v>
      </c>
      <c r="P4028" s="36"/>
      <c r="Q4028" s="36"/>
    </row>
    <row r="4029" customFormat="false" ht="22.5" hidden="false" customHeight="true" outlineLevel="0" collapsed="false">
      <c r="A4029" s="17" t="n">
        <v>40404269</v>
      </c>
      <c r="B4029" s="17" t="s">
        <v>4041</v>
      </c>
      <c r="C4029" s="23" t="n">
        <v>1</v>
      </c>
      <c r="D4029" s="23" t="s">
        <v>138</v>
      </c>
      <c r="E4029" s="19" t="n">
        <v>15</v>
      </c>
      <c r="F4029" s="21"/>
      <c r="G4029" s="21"/>
      <c r="H4029" s="21"/>
      <c r="I4029" s="21"/>
      <c r="J4029" s="21"/>
      <c r="K4029" s="22" t="n">
        <f aca="false">INDEX('Porte Honorário'!B:D,MATCH(TabJud!D4029,'Porte Honorário'!A:A,0),1)</f>
        <v>32.78</v>
      </c>
      <c r="L4029" s="22" t="n">
        <f aca="false">ROUND(C4029*K4029,2)</f>
        <v>32.78</v>
      </c>
      <c r="M4029" s="22" t="n">
        <f aca="false">IF(E4029&gt;0,ROUND(E4029*'UCO e Filme'!$A$2,2),0)</f>
        <v>282.9</v>
      </c>
      <c r="N4029" s="22" t="n">
        <f aca="false">IF(I4029&gt;0,ROUND(I4029*'UCO e Filme'!$A$11,2),0)</f>
        <v>0</v>
      </c>
      <c r="O4029" s="22" t="n">
        <f aca="false">ROUND(L4029+M4029+N4029,2)</f>
        <v>315.68</v>
      </c>
      <c r="P4029" s="36"/>
      <c r="Q4029" s="36"/>
    </row>
    <row r="4030" customFormat="false" ht="11.25" hidden="false" customHeight="true" outlineLevel="0" collapsed="false">
      <c r="A4030" s="17" t="n">
        <v>40404277</v>
      </c>
      <c r="B4030" s="17" t="s">
        <v>4042</v>
      </c>
      <c r="C4030" s="23" t="n">
        <v>1</v>
      </c>
      <c r="D4030" s="23" t="s">
        <v>138</v>
      </c>
      <c r="E4030" s="19" t="n">
        <v>15</v>
      </c>
      <c r="F4030" s="21"/>
      <c r="G4030" s="21"/>
      <c r="H4030" s="21"/>
      <c r="I4030" s="21"/>
      <c r="J4030" s="21"/>
      <c r="K4030" s="22" t="n">
        <f aca="false">INDEX('Porte Honorário'!B:D,MATCH(TabJud!D4030,'Porte Honorário'!A:A,0),1)</f>
        <v>32.78</v>
      </c>
      <c r="L4030" s="22" t="n">
        <f aca="false">ROUND(C4030*K4030,2)</f>
        <v>32.78</v>
      </c>
      <c r="M4030" s="22" t="n">
        <f aca="false">IF(E4030&gt;0,ROUND(E4030*'UCO e Filme'!$A$2,2),0)</f>
        <v>282.9</v>
      </c>
      <c r="N4030" s="22" t="n">
        <f aca="false">IF(I4030&gt;0,ROUND(I4030*'UCO e Filme'!$A$11,2),0)</f>
        <v>0</v>
      </c>
      <c r="O4030" s="22" t="n">
        <f aca="false">ROUND(L4030+M4030+N4030,2)</f>
        <v>315.68</v>
      </c>
      <c r="P4030" s="36"/>
      <c r="Q4030" s="36"/>
    </row>
    <row r="4031" customFormat="false" ht="22.5" hidden="false" customHeight="true" outlineLevel="0" collapsed="false">
      <c r="A4031" s="17" t="n">
        <v>40404285</v>
      </c>
      <c r="B4031" s="17" t="s">
        <v>4043</v>
      </c>
      <c r="C4031" s="23" t="n">
        <v>1</v>
      </c>
      <c r="D4031" s="23" t="s">
        <v>138</v>
      </c>
      <c r="E4031" s="19" t="n">
        <v>15</v>
      </c>
      <c r="F4031" s="21"/>
      <c r="G4031" s="21"/>
      <c r="H4031" s="21"/>
      <c r="I4031" s="21"/>
      <c r="J4031" s="21"/>
      <c r="K4031" s="22" t="n">
        <f aca="false">INDEX('Porte Honorário'!B:D,MATCH(TabJud!D4031,'Porte Honorário'!A:A,0),1)</f>
        <v>32.78</v>
      </c>
      <c r="L4031" s="22" t="n">
        <f aca="false">ROUND(C4031*K4031,2)</f>
        <v>32.78</v>
      </c>
      <c r="M4031" s="22" t="n">
        <f aca="false">IF(E4031&gt;0,ROUND(E4031*'UCO e Filme'!$A$2,2),0)</f>
        <v>282.9</v>
      </c>
      <c r="N4031" s="22" t="n">
        <f aca="false">IF(I4031&gt;0,ROUND(I4031*'UCO e Filme'!$A$11,2),0)</f>
        <v>0</v>
      </c>
      <c r="O4031" s="22" t="n">
        <f aca="false">ROUND(L4031+M4031+N4031,2)</f>
        <v>315.68</v>
      </c>
      <c r="P4031" s="36"/>
      <c r="Q4031" s="36"/>
    </row>
    <row r="4032" customFormat="false" ht="14.45" hidden="false" customHeight="true" outlineLevel="0" collapsed="false">
      <c r="A4032" s="22"/>
      <c r="B4032" s="22"/>
      <c r="C4032" s="22"/>
      <c r="D4032" s="22"/>
      <c r="E4032" s="22"/>
      <c r="F4032" s="22"/>
      <c r="G4032" s="22"/>
      <c r="H4032" s="22"/>
      <c r="I4032" s="22"/>
      <c r="J4032" s="22"/>
      <c r="K4032" s="22"/>
      <c r="L4032" s="22"/>
      <c r="M4032" s="22"/>
      <c r="N4032" s="22"/>
      <c r="O4032" s="22"/>
      <c r="P4032" s="36"/>
      <c r="Q4032" s="36"/>
    </row>
    <row r="4033" customFormat="false" ht="12.75" hidden="false" customHeight="true" outlineLevel="0" collapsed="false">
      <c r="A4033" s="15" t="s">
        <v>4044</v>
      </c>
      <c r="B4033" s="15"/>
      <c r="C4033" s="15"/>
      <c r="D4033" s="15"/>
      <c r="E4033" s="15"/>
      <c r="F4033" s="15"/>
      <c r="G4033" s="15"/>
      <c r="H4033" s="15"/>
      <c r="I4033" s="15"/>
      <c r="J4033" s="15"/>
      <c r="K4033" s="15"/>
      <c r="L4033" s="15"/>
      <c r="M4033" s="15"/>
      <c r="N4033" s="15"/>
      <c r="O4033" s="15"/>
      <c r="P4033" s="36"/>
      <c r="Q4033" s="36"/>
    </row>
    <row r="4034" customFormat="false" ht="12.75" hidden="false" customHeight="true" outlineLevel="0" collapsed="false">
      <c r="A4034" s="15" t="s">
        <v>4045</v>
      </c>
      <c r="B4034" s="15"/>
      <c r="C4034" s="15"/>
      <c r="D4034" s="15"/>
      <c r="E4034" s="15"/>
      <c r="F4034" s="15"/>
      <c r="G4034" s="15"/>
      <c r="H4034" s="15"/>
      <c r="I4034" s="15"/>
      <c r="J4034" s="15"/>
      <c r="K4034" s="15"/>
      <c r="L4034" s="15"/>
      <c r="M4034" s="15"/>
      <c r="N4034" s="15"/>
      <c r="O4034" s="15"/>
      <c r="P4034" s="36"/>
      <c r="Q4034" s="36"/>
    </row>
    <row r="4035" customFormat="false" ht="17.65" hidden="false" customHeight="true" outlineLevel="0" collapsed="false">
      <c r="A4035" s="15" t="s">
        <v>4046</v>
      </c>
      <c r="B4035" s="15"/>
      <c r="C4035" s="15"/>
      <c r="D4035" s="15"/>
      <c r="E4035" s="15"/>
      <c r="F4035" s="15"/>
      <c r="G4035" s="15"/>
      <c r="H4035" s="15"/>
      <c r="I4035" s="15"/>
      <c r="J4035" s="15"/>
      <c r="K4035" s="15"/>
      <c r="L4035" s="15"/>
      <c r="M4035" s="15"/>
      <c r="N4035" s="15"/>
      <c r="O4035" s="15"/>
      <c r="P4035" s="36"/>
      <c r="Q4035" s="36"/>
    </row>
    <row r="4036" customFormat="false" ht="12.75" hidden="false" customHeight="true" outlineLevel="0" collapsed="false">
      <c r="A4036" s="15" t="s">
        <v>4047</v>
      </c>
      <c r="B4036" s="15"/>
      <c r="C4036" s="15"/>
      <c r="D4036" s="15"/>
      <c r="E4036" s="15"/>
      <c r="F4036" s="15"/>
      <c r="G4036" s="15"/>
      <c r="H4036" s="15"/>
      <c r="I4036" s="15"/>
      <c r="J4036" s="15"/>
      <c r="K4036" s="15"/>
      <c r="L4036" s="15"/>
      <c r="M4036" s="15"/>
      <c r="N4036" s="15"/>
      <c r="O4036" s="15"/>
      <c r="P4036" s="36"/>
      <c r="Q4036" s="36"/>
    </row>
    <row r="4037" customFormat="false" ht="12.75" hidden="false" customHeight="true" outlineLevel="0" collapsed="false">
      <c r="A4037" s="15" t="s">
        <v>4048</v>
      </c>
      <c r="B4037" s="15"/>
      <c r="C4037" s="15"/>
      <c r="D4037" s="15"/>
      <c r="E4037" s="15"/>
      <c r="F4037" s="15"/>
      <c r="G4037" s="15"/>
      <c r="H4037" s="15"/>
      <c r="I4037" s="15"/>
      <c r="J4037" s="15"/>
      <c r="K4037" s="15"/>
      <c r="L4037" s="15"/>
      <c r="M4037" s="15"/>
      <c r="N4037" s="15"/>
      <c r="O4037" s="15"/>
      <c r="P4037" s="36"/>
      <c r="Q4037" s="36"/>
    </row>
    <row r="4038" customFormat="false" ht="25.7" hidden="false" customHeight="true" outlineLevel="0" collapsed="false">
      <c r="A4038" s="15" t="s">
        <v>4049</v>
      </c>
      <c r="B4038" s="15"/>
      <c r="C4038" s="15"/>
      <c r="D4038" s="15"/>
      <c r="E4038" s="15"/>
      <c r="F4038" s="15"/>
      <c r="G4038" s="15"/>
      <c r="H4038" s="15"/>
      <c r="I4038" s="15"/>
      <c r="J4038" s="15"/>
      <c r="K4038" s="15"/>
      <c r="L4038" s="15"/>
      <c r="M4038" s="15"/>
      <c r="N4038" s="15"/>
      <c r="O4038" s="15"/>
      <c r="P4038" s="36"/>
      <c r="Q4038" s="36"/>
    </row>
    <row r="4039" customFormat="false" ht="17.65" hidden="false" customHeight="true" outlineLevel="0" collapsed="false">
      <c r="A4039" s="15" t="s">
        <v>4050</v>
      </c>
      <c r="B4039" s="15"/>
      <c r="C4039" s="15"/>
      <c r="D4039" s="15"/>
      <c r="E4039" s="15"/>
      <c r="F4039" s="15"/>
      <c r="G4039" s="15"/>
      <c r="H4039" s="15"/>
      <c r="I4039" s="15"/>
      <c r="J4039" s="15"/>
      <c r="K4039" s="15"/>
      <c r="L4039" s="15"/>
      <c r="M4039" s="15"/>
      <c r="N4039" s="15"/>
      <c r="O4039" s="15"/>
      <c r="P4039" s="36"/>
      <c r="Q4039" s="36"/>
    </row>
    <row r="4040" customFormat="false" ht="12.8" hidden="false" customHeight="false" outlineLevel="0" collapsed="false">
      <c r="A4040" s="22"/>
      <c r="B4040" s="22"/>
      <c r="C4040" s="22"/>
      <c r="D4040" s="22"/>
      <c r="E4040" s="22"/>
      <c r="F4040" s="22"/>
      <c r="G4040" s="22"/>
      <c r="H4040" s="22"/>
      <c r="I4040" s="22"/>
      <c r="J4040" s="22"/>
      <c r="K4040" s="22"/>
      <c r="L4040" s="22"/>
      <c r="M4040" s="22"/>
      <c r="N4040" s="22"/>
      <c r="O4040" s="22"/>
      <c r="P4040" s="36"/>
      <c r="Q4040" s="36"/>
    </row>
    <row r="4041" customFormat="false" ht="30.95" hidden="false" customHeight="true" outlineLevel="0" collapsed="false">
      <c r="A4041" s="14" t="s">
        <v>4051</v>
      </c>
      <c r="B4041" s="14"/>
      <c r="C4041" s="14"/>
      <c r="D4041" s="14"/>
      <c r="E4041" s="14"/>
      <c r="F4041" s="14"/>
      <c r="G4041" s="14"/>
      <c r="H4041" s="14"/>
      <c r="I4041" s="14"/>
      <c r="J4041" s="14"/>
      <c r="K4041" s="14"/>
      <c r="L4041" s="14"/>
      <c r="M4041" s="14"/>
      <c r="N4041" s="14"/>
      <c r="O4041" s="14"/>
      <c r="P4041" s="36"/>
      <c r="Q4041" s="36"/>
    </row>
    <row r="4042" customFormat="false" ht="28.5" hidden="false" customHeight="true" outlineLevel="0" collapsed="false">
      <c r="A4042" s="17" t="n">
        <v>40501019</v>
      </c>
      <c r="B4042" s="17" t="s">
        <v>4052</v>
      </c>
      <c r="C4042" s="23" t="n">
        <v>1</v>
      </c>
      <c r="D4042" s="23" t="s">
        <v>82</v>
      </c>
      <c r="E4042" s="19" t="n">
        <v>63.6</v>
      </c>
      <c r="F4042" s="21"/>
      <c r="G4042" s="21"/>
      <c r="H4042" s="21"/>
      <c r="I4042" s="21"/>
      <c r="J4042" s="21"/>
      <c r="K4042" s="22" t="n">
        <f aca="false">INDEX('Porte Honorário'!B:D,MATCH(TabJud!D4042,'Porte Honorário'!A:A,0),1)</f>
        <v>88.48</v>
      </c>
      <c r="L4042" s="22" t="n">
        <f aca="false">ROUND(C4042*K4042,2)</f>
        <v>88.48</v>
      </c>
      <c r="M4042" s="22" t="n">
        <f aca="false">IF(E4042&gt;0,ROUND(E4042*'UCO e Filme'!$A$2,2),0)</f>
        <v>1199.5</v>
      </c>
      <c r="N4042" s="22" t="n">
        <f aca="false">IF(I4042&gt;0,ROUND(I4042*'UCO e Filme'!$A$11,2),0)</f>
        <v>0</v>
      </c>
      <c r="O4042" s="22" t="n">
        <f aca="false">ROUND(L4042+M4042+N4042,2)</f>
        <v>1287.98</v>
      </c>
      <c r="P4042" s="36"/>
      <c r="Q4042" s="36"/>
    </row>
    <row r="4043" customFormat="false" ht="11.25" hidden="false" customHeight="true" outlineLevel="0" collapsed="false">
      <c r="A4043" s="17" t="n">
        <v>40501027</v>
      </c>
      <c r="B4043" s="17" t="s">
        <v>4053</v>
      </c>
      <c r="C4043" s="23" t="n">
        <v>1</v>
      </c>
      <c r="D4043" s="23" t="s">
        <v>52</v>
      </c>
      <c r="E4043" s="19" t="n">
        <v>38.24</v>
      </c>
      <c r="F4043" s="21"/>
      <c r="G4043" s="21"/>
      <c r="H4043" s="21"/>
      <c r="I4043" s="21"/>
      <c r="J4043" s="21"/>
      <c r="K4043" s="22" t="n">
        <f aca="false">INDEX('Porte Honorário'!B:D,MATCH(TabJud!D4043,'Porte Honorário'!A:A,0),1)</f>
        <v>144.2</v>
      </c>
      <c r="L4043" s="22" t="n">
        <f aca="false">ROUND(C4043*K4043,2)</f>
        <v>144.2</v>
      </c>
      <c r="M4043" s="22" t="n">
        <f aca="false">IF(E4043&gt;0,ROUND(E4043*'UCO e Filme'!$A$2,2),0)</f>
        <v>721.21</v>
      </c>
      <c r="N4043" s="22" t="n">
        <f aca="false">IF(I4043&gt;0,ROUND(I4043*'UCO e Filme'!$A$11,2),0)</f>
        <v>0</v>
      </c>
      <c r="O4043" s="22" t="n">
        <f aca="false">ROUND(L4043+M4043+N4043,2)</f>
        <v>865.41</v>
      </c>
      <c r="P4043" s="36"/>
      <c r="Q4043" s="36"/>
    </row>
    <row r="4044" customFormat="false" ht="11.25" hidden="false" customHeight="true" outlineLevel="0" collapsed="false">
      <c r="A4044" s="17" t="n">
        <v>40501035</v>
      </c>
      <c r="B4044" s="17" t="s">
        <v>4054</v>
      </c>
      <c r="C4044" s="23" t="n">
        <v>1</v>
      </c>
      <c r="D4044" s="23" t="s">
        <v>52</v>
      </c>
      <c r="E4044" s="19" t="n">
        <v>51.47</v>
      </c>
      <c r="F4044" s="21"/>
      <c r="G4044" s="21"/>
      <c r="H4044" s="21"/>
      <c r="I4044" s="21"/>
      <c r="J4044" s="21"/>
      <c r="K4044" s="22" t="n">
        <f aca="false">INDEX('Porte Honorário'!B:D,MATCH(TabJud!D4044,'Porte Honorário'!A:A,0),1)</f>
        <v>144.2</v>
      </c>
      <c r="L4044" s="22" t="n">
        <f aca="false">ROUND(C4044*K4044,2)</f>
        <v>144.2</v>
      </c>
      <c r="M4044" s="22" t="n">
        <f aca="false">IF(E4044&gt;0,ROUND(E4044*'UCO e Filme'!$A$2,2),0)</f>
        <v>970.72</v>
      </c>
      <c r="N4044" s="22" t="n">
        <f aca="false">IF(I4044&gt;0,ROUND(I4044*'UCO e Filme'!$A$11,2),0)</f>
        <v>0</v>
      </c>
      <c r="O4044" s="22" t="n">
        <f aca="false">ROUND(L4044+M4044+N4044,2)</f>
        <v>1114.92</v>
      </c>
      <c r="P4044" s="36"/>
      <c r="Q4044" s="36"/>
    </row>
    <row r="4045" customFormat="false" ht="11.25" hidden="false" customHeight="true" outlineLevel="0" collapsed="false">
      <c r="A4045" s="17" t="n">
        <v>40501043</v>
      </c>
      <c r="B4045" s="17" t="s">
        <v>4055</v>
      </c>
      <c r="C4045" s="23" t="n">
        <v>1</v>
      </c>
      <c r="D4045" s="23" t="s">
        <v>52</v>
      </c>
      <c r="E4045" s="19" t="n">
        <v>40.48</v>
      </c>
      <c r="F4045" s="21"/>
      <c r="G4045" s="21"/>
      <c r="H4045" s="21"/>
      <c r="I4045" s="21"/>
      <c r="J4045" s="21"/>
      <c r="K4045" s="22" t="n">
        <f aca="false">INDEX('Porte Honorário'!B:D,MATCH(TabJud!D4045,'Porte Honorário'!A:A,0),1)</f>
        <v>144.2</v>
      </c>
      <c r="L4045" s="22" t="n">
        <f aca="false">ROUND(C4045*K4045,2)</f>
        <v>144.2</v>
      </c>
      <c r="M4045" s="22" t="n">
        <f aca="false">IF(E4045&gt;0,ROUND(E4045*'UCO e Filme'!$A$2,2),0)</f>
        <v>763.45</v>
      </c>
      <c r="N4045" s="22" t="n">
        <f aca="false">IF(I4045&gt;0,ROUND(I4045*'UCO e Filme'!$A$11,2),0)</f>
        <v>0</v>
      </c>
      <c r="O4045" s="22" t="n">
        <f aca="false">ROUND(L4045+M4045+N4045,2)</f>
        <v>907.65</v>
      </c>
      <c r="P4045" s="36"/>
      <c r="Q4045" s="36"/>
    </row>
    <row r="4046" customFormat="false" ht="11.25" hidden="false" customHeight="true" outlineLevel="0" collapsed="false">
      <c r="A4046" s="17" t="n">
        <v>40501051</v>
      </c>
      <c r="B4046" s="17" t="s">
        <v>4056</v>
      </c>
      <c r="C4046" s="23" t="n">
        <v>1</v>
      </c>
      <c r="D4046" s="23" t="s">
        <v>52</v>
      </c>
      <c r="E4046" s="19" t="n">
        <v>28.35</v>
      </c>
      <c r="F4046" s="21"/>
      <c r="G4046" s="21"/>
      <c r="H4046" s="21"/>
      <c r="I4046" s="21"/>
      <c r="J4046" s="21"/>
      <c r="K4046" s="22" t="n">
        <f aca="false">INDEX('Porte Honorário'!B:D,MATCH(TabJud!D4046,'Porte Honorário'!A:A,0),1)</f>
        <v>144.2</v>
      </c>
      <c r="L4046" s="22" t="n">
        <f aca="false">ROUND(C4046*K4046,2)</f>
        <v>144.2</v>
      </c>
      <c r="M4046" s="22" t="n">
        <f aca="false">IF(E4046&gt;0,ROUND(E4046*'UCO e Filme'!$A$2,2),0)</f>
        <v>534.68</v>
      </c>
      <c r="N4046" s="22" t="n">
        <f aca="false">IF(I4046&gt;0,ROUND(I4046*'UCO e Filme'!$A$11,2),0)</f>
        <v>0</v>
      </c>
      <c r="O4046" s="22" t="n">
        <f aca="false">ROUND(L4046+M4046+N4046,2)</f>
        <v>678.88</v>
      </c>
      <c r="P4046" s="36"/>
      <c r="Q4046" s="36"/>
    </row>
    <row r="4047" customFormat="false" ht="11.25" hidden="false" customHeight="true" outlineLevel="0" collapsed="false">
      <c r="A4047" s="17" t="n">
        <v>40501060</v>
      </c>
      <c r="B4047" s="17" t="s">
        <v>4057</v>
      </c>
      <c r="C4047" s="23" t="n">
        <v>1</v>
      </c>
      <c r="D4047" s="23" t="s">
        <v>103</v>
      </c>
      <c r="E4047" s="19" t="n">
        <v>31.55</v>
      </c>
      <c r="F4047" s="21"/>
      <c r="G4047" s="21"/>
      <c r="H4047" s="21"/>
      <c r="I4047" s="21"/>
      <c r="J4047" s="21"/>
      <c r="K4047" s="22" t="n">
        <f aca="false">INDEX('Porte Honorário'!B:D,MATCH(TabJud!D4047,'Porte Honorário'!A:A,0),1)</f>
        <v>183.5</v>
      </c>
      <c r="L4047" s="22" t="n">
        <f aca="false">ROUND(C4047*K4047,2)</f>
        <v>183.5</v>
      </c>
      <c r="M4047" s="22" t="n">
        <f aca="false">IF(E4047&gt;0,ROUND(E4047*'UCO e Filme'!$A$2,2),0)</f>
        <v>595.03</v>
      </c>
      <c r="N4047" s="22" t="n">
        <f aca="false">IF(I4047&gt;0,ROUND(I4047*'UCO e Filme'!$A$11,2),0)</f>
        <v>0</v>
      </c>
      <c r="O4047" s="22" t="n">
        <f aca="false">ROUND(L4047+M4047+N4047,2)</f>
        <v>778.53</v>
      </c>
      <c r="P4047" s="36"/>
      <c r="Q4047" s="36"/>
    </row>
    <row r="4048" customFormat="false" ht="11.25" hidden="false" customHeight="true" outlineLevel="0" collapsed="false">
      <c r="A4048" s="17" t="n">
        <v>40501078</v>
      </c>
      <c r="B4048" s="17" t="s">
        <v>4058</v>
      </c>
      <c r="C4048" s="23" t="n">
        <v>1</v>
      </c>
      <c r="D4048" s="23" t="s">
        <v>52</v>
      </c>
      <c r="E4048" s="19" t="n">
        <v>39.86</v>
      </c>
      <c r="F4048" s="21"/>
      <c r="G4048" s="21"/>
      <c r="H4048" s="21"/>
      <c r="I4048" s="21"/>
      <c r="J4048" s="21"/>
      <c r="K4048" s="22" t="n">
        <f aca="false">INDEX('Porte Honorário'!B:D,MATCH(TabJud!D4048,'Porte Honorário'!A:A,0),1)</f>
        <v>144.2</v>
      </c>
      <c r="L4048" s="22" t="n">
        <f aca="false">ROUND(C4048*K4048,2)</f>
        <v>144.2</v>
      </c>
      <c r="M4048" s="22" t="n">
        <f aca="false">IF(E4048&gt;0,ROUND(E4048*'UCO e Filme'!$A$2,2),0)</f>
        <v>751.76</v>
      </c>
      <c r="N4048" s="22" t="n">
        <f aca="false">IF(I4048&gt;0,ROUND(I4048*'UCO e Filme'!$A$11,2),0)</f>
        <v>0</v>
      </c>
      <c r="O4048" s="22" t="n">
        <f aca="false">ROUND(L4048+M4048+N4048,2)</f>
        <v>895.96</v>
      </c>
      <c r="P4048" s="36"/>
      <c r="Q4048" s="36"/>
    </row>
    <row r="4049" customFormat="false" ht="11.25" hidden="false" customHeight="true" outlineLevel="0" collapsed="false">
      <c r="A4049" s="17" t="n">
        <v>40501086</v>
      </c>
      <c r="B4049" s="17" t="s">
        <v>4059</v>
      </c>
      <c r="C4049" s="23" t="n">
        <v>1</v>
      </c>
      <c r="D4049" s="23" t="s">
        <v>52</v>
      </c>
      <c r="E4049" s="19" t="n">
        <v>39.38</v>
      </c>
      <c r="F4049" s="21"/>
      <c r="G4049" s="21"/>
      <c r="H4049" s="21"/>
      <c r="I4049" s="21"/>
      <c r="J4049" s="21"/>
      <c r="K4049" s="22" t="n">
        <f aca="false">INDEX('Porte Honorário'!B:D,MATCH(TabJud!D4049,'Porte Honorário'!A:A,0),1)</f>
        <v>144.2</v>
      </c>
      <c r="L4049" s="22" t="n">
        <f aca="false">ROUND(C4049*K4049,2)</f>
        <v>144.2</v>
      </c>
      <c r="M4049" s="22" t="n">
        <f aca="false">IF(E4049&gt;0,ROUND(E4049*'UCO e Filme'!$A$2,2),0)</f>
        <v>742.71</v>
      </c>
      <c r="N4049" s="22" t="n">
        <f aca="false">IF(I4049&gt;0,ROUND(I4049*'UCO e Filme'!$A$11,2),0)</f>
        <v>0</v>
      </c>
      <c r="O4049" s="22" t="n">
        <f aca="false">ROUND(L4049+M4049+N4049,2)</f>
        <v>886.91</v>
      </c>
      <c r="P4049" s="36"/>
      <c r="Q4049" s="36"/>
    </row>
    <row r="4050" customFormat="false" ht="11.25" hidden="false" customHeight="true" outlineLevel="0" collapsed="false">
      <c r="A4050" s="17" t="n">
        <v>40501094</v>
      </c>
      <c r="B4050" s="17" t="s">
        <v>4060</v>
      </c>
      <c r="C4050" s="23" t="n">
        <v>1</v>
      </c>
      <c r="D4050" s="23" t="s">
        <v>103</v>
      </c>
      <c r="E4050" s="19" t="n">
        <v>56.34</v>
      </c>
      <c r="F4050" s="21"/>
      <c r="G4050" s="21"/>
      <c r="H4050" s="21"/>
      <c r="I4050" s="21"/>
      <c r="J4050" s="21"/>
      <c r="K4050" s="22" t="n">
        <f aca="false">INDEX('Porte Honorário'!B:D,MATCH(TabJud!D4050,'Porte Honorário'!A:A,0),1)</f>
        <v>183.5</v>
      </c>
      <c r="L4050" s="22" t="n">
        <f aca="false">ROUND(C4050*K4050,2)</f>
        <v>183.5</v>
      </c>
      <c r="M4050" s="22" t="n">
        <f aca="false">IF(E4050&gt;0,ROUND(E4050*'UCO e Filme'!$A$2,2),0)</f>
        <v>1062.57</v>
      </c>
      <c r="N4050" s="22" t="n">
        <f aca="false">IF(I4050&gt;0,ROUND(I4050*'UCO e Filme'!$A$11,2),0)</f>
        <v>0</v>
      </c>
      <c r="O4050" s="22" t="n">
        <f aca="false">ROUND(L4050+M4050+N4050,2)</f>
        <v>1246.07</v>
      </c>
      <c r="P4050" s="36"/>
      <c r="Q4050" s="36"/>
    </row>
    <row r="4051" customFormat="false" ht="11.25" hidden="false" customHeight="true" outlineLevel="0" collapsed="false">
      <c r="A4051" s="17" t="n">
        <v>40501108</v>
      </c>
      <c r="B4051" s="17" t="s">
        <v>4061</v>
      </c>
      <c r="C4051" s="23" t="n">
        <v>1</v>
      </c>
      <c r="D4051" s="23" t="s">
        <v>52</v>
      </c>
      <c r="E4051" s="19" t="n">
        <v>40.48</v>
      </c>
      <c r="F4051" s="21"/>
      <c r="G4051" s="21"/>
      <c r="H4051" s="21"/>
      <c r="I4051" s="21"/>
      <c r="J4051" s="21"/>
      <c r="K4051" s="22" t="n">
        <f aca="false">INDEX('Porte Honorário'!B:D,MATCH(TabJud!D4051,'Porte Honorário'!A:A,0),1)</f>
        <v>144.2</v>
      </c>
      <c r="L4051" s="22" t="n">
        <f aca="false">ROUND(C4051*K4051,2)</f>
        <v>144.2</v>
      </c>
      <c r="M4051" s="22" t="n">
        <f aca="false">IF(E4051&gt;0,ROUND(E4051*'UCO e Filme'!$A$2,2),0)</f>
        <v>763.45</v>
      </c>
      <c r="N4051" s="22" t="n">
        <f aca="false">IF(I4051&gt;0,ROUND(I4051*'UCO e Filme'!$A$11,2),0)</f>
        <v>0</v>
      </c>
      <c r="O4051" s="22" t="n">
        <f aca="false">ROUND(L4051+M4051+N4051,2)</f>
        <v>907.65</v>
      </c>
      <c r="P4051" s="36"/>
      <c r="Q4051" s="36"/>
    </row>
    <row r="4052" customFormat="false" ht="11.25" hidden="false" customHeight="true" outlineLevel="0" collapsed="false">
      <c r="A4052" s="17" t="n">
        <v>40501116</v>
      </c>
      <c r="B4052" s="17" t="s">
        <v>4062</v>
      </c>
      <c r="C4052" s="23" t="n">
        <v>1</v>
      </c>
      <c r="D4052" s="23" t="s">
        <v>133</v>
      </c>
      <c r="E4052" s="19" t="n">
        <v>5.42</v>
      </c>
      <c r="F4052" s="21"/>
      <c r="G4052" s="21"/>
      <c r="H4052" s="21"/>
      <c r="I4052" s="21"/>
      <c r="J4052" s="21"/>
      <c r="K4052" s="22" t="n">
        <f aca="false">INDEX('Porte Honorário'!B:D,MATCH(TabJud!D4052,'Porte Honorário'!A:A,0),1)</f>
        <v>16.38</v>
      </c>
      <c r="L4052" s="22" t="n">
        <f aca="false">ROUND(C4052*K4052,2)</f>
        <v>16.38</v>
      </c>
      <c r="M4052" s="22" t="n">
        <f aca="false">IF(E4052&gt;0,ROUND(E4052*'UCO e Filme'!$A$2,2),0)</f>
        <v>102.22</v>
      </c>
      <c r="N4052" s="22" t="n">
        <f aca="false">IF(I4052&gt;0,ROUND(I4052*'UCO e Filme'!$A$11,2),0)</f>
        <v>0</v>
      </c>
      <c r="O4052" s="22" t="n">
        <f aca="false">ROUND(L4052+M4052+N4052,2)</f>
        <v>118.6</v>
      </c>
      <c r="P4052" s="36"/>
      <c r="Q4052" s="36"/>
    </row>
    <row r="4053" customFormat="false" ht="11.25" hidden="false" customHeight="true" outlineLevel="0" collapsed="false">
      <c r="A4053" s="17" t="n">
        <v>40501124</v>
      </c>
      <c r="B4053" s="17" t="s">
        <v>4063</v>
      </c>
      <c r="C4053" s="23" t="n">
        <v>1</v>
      </c>
      <c r="D4053" s="23" t="s">
        <v>99</v>
      </c>
      <c r="E4053" s="19" t="n">
        <v>63.6</v>
      </c>
      <c r="F4053" s="21"/>
      <c r="G4053" s="21"/>
      <c r="H4053" s="21"/>
      <c r="I4053" s="21"/>
      <c r="J4053" s="21"/>
      <c r="K4053" s="22" t="n">
        <f aca="false">INDEX('Porte Honorário'!B:D,MATCH(TabJud!D4053,'Porte Honorário'!A:A,0),1)</f>
        <v>49.16</v>
      </c>
      <c r="L4053" s="22" t="n">
        <f aca="false">ROUND(C4053*K4053,2)</f>
        <v>49.16</v>
      </c>
      <c r="M4053" s="22" t="n">
        <f aca="false">IF(E4053&gt;0,ROUND(E4053*'UCO e Filme'!$A$2,2),0)</f>
        <v>1199.5</v>
      </c>
      <c r="N4053" s="22" t="n">
        <f aca="false">IF(I4053&gt;0,ROUND(I4053*'UCO e Filme'!$A$11,2),0)</f>
        <v>0</v>
      </c>
      <c r="O4053" s="22" t="n">
        <f aca="false">ROUND(L4053+M4053+N4053,2)</f>
        <v>1248.66</v>
      </c>
      <c r="P4053" s="36"/>
      <c r="Q4053" s="36"/>
    </row>
    <row r="4054" customFormat="false" ht="11.25" hidden="false" customHeight="true" outlineLevel="0" collapsed="false">
      <c r="A4054" s="17" t="n">
        <v>40501132</v>
      </c>
      <c r="B4054" s="17" t="s">
        <v>4064</v>
      </c>
      <c r="C4054" s="23" t="n">
        <v>1</v>
      </c>
      <c r="D4054" s="23" t="s">
        <v>99</v>
      </c>
      <c r="E4054" s="19" t="n">
        <v>56.27</v>
      </c>
      <c r="F4054" s="21"/>
      <c r="G4054" s="21"/>
      <c r="H4054" s="21"/>
      <c r="I4054" s="21"/>
      <c r="J4054" s="21"/>
      <c r="K4054" s="22" t="n">
        <f aca="false">INDEX('Porte Honorário'!B:D,MATCH(TabJud!D4054,'Porte Honorário'!A:A,0),1)</f>
        <v>49.16</v>
      </c>
      <c r="L4054" s="22" t="n">
        <f aca="false">ROUND(C4054*K4054,2)</f>
        <v>49.16</v>
      </c>
      <c r="M4054" s="22" t="n">
        <f aca="false">IF(E4054&gt;0,ROUND(E4054*'UCO e Filme'!$A$2,2),0)</f>
        <v>1061.25</v>
      </c>
      <c r="N4054" s="22" t="n">
        <f aca="false">IF(I4054&gt;0,ROUND(I4054*'UCO e Filme'!$A$11,2),0)</f>
        <v>0</v>
      </c>
      <c r="O4054" s="22" t="n">
        <f aca="false">ROUND(L4054+M4054+N4054,2)</f>
        <v>1110.41</v>
      </c>
      <c r="P4054" s="36"/>
      <c r="Q4054" s="36"/>
    </row>
    <row r="4055" customFormat="false" ht="11.25" hidden="false" customHeight="true" outlineLevel="0" collapsed="false">
      <c r="A4055" s="17" t="n">
        <v>40501140</v>
      </c>
      <c r="B4055" s="17" t="s">
        <v>4065</v>
      </c>
      <c r="C4055" s="23" t="n">
        <v>1</v>
      </c>
      <c r="D4055" s="23" t="s">
        <v>103</v>
      </c>
      <c r="E4055" s="19" t="n">
        <v>17.39</v>
      </c>
      <c r="F4055" s="21"/>
      <c r="G4055" s="21"/>
      <c r="H4055" s="21"/>
      <c r="I4055" s="21"/>
      <c r="J4055" s="21"/>
      <c r="K4055" s="22" t="n">
        <f aca="false">INDEX('Porte Honorário'!B:D,MATCH(TabJud!D4055,'Porte Honorário'!A:A,0),1)</f>
        <v>183.5</v>
      </c>
      <c r="L4055" s="22" t="n">
        <f aca="false">ROUND(C4055*K4055,2)</f>
        <v>183.5</v>
      </c>
      <c r="M4055" s="22" t="n">
        <f aca="false">IF(E4055&gt;0,ROUND(E4055*'UCO e Filme'!$A$2,2),0)</f>
        <v>327.98</v>
      </c>
      <c r="N4055" s="22" t="n">
        <f aca="false">IF(I4055&gt;0,ROUND(I4055*'UCO e Filme'!$A$11,2),0)</f>
        <v>0</v>
      </c>
      <c r="O4055" s="22" t="n">
        <f aca="false">ROUND(L4055+M4055+N4055,2)</f>
        <v>511.48</v>
      </c>
      <c r="P4055" s="36"/>
      <c r="Q4055" s="36"/>
    </row>
    <row r="4056" customFormat="false" ht="11.25" hidden="false" customHeight="true" outlineLevel="0" collapsed="false">
      <c r="A4056" s="17" t="n">
        <v>40501159</v>
      </c>
      <c r="B4056" s="17" t="s">
        <v>4066</v>
      </c>
      <c r="C4056" s="23" t="n">
        <v>1</v>
      </c>
      <c r="D4056" s="23" t="s">
        <v>82</v>
      </c>
      <c r="E4056" s="19" t="n">
        <v>19.14</v>
      </c>
      <c r="F4056" s="21"/>
      <c r="G4056" s="21"/>
      <c r="H4056" s="21"/>
      <c r="I4056" s="21"/>
      <c r="J4056" s="21"/>
      <c r="K4056" s="22" t="n">
        <f aca="false">INDEX('Porte Honorário'!B:D,MATCH(TabJud!D4056,'Porte Honorário'!A:A,0),1)</f>
        <v>88.48</v>
      </c>
      <c r="L4056" s="22" t="n">
        <f aca="false">ROUND(C4056*K4056,2)</f>
        <v>88.48</v>
      </c>
      <c r="M4056" s="22" t="n">
        <f aca="false">IF(E4056&gt;0,ROUND(E4056*'UCO e Filme'!$A$2,2),0)</f>
        <v>360.98</v>
      </c>
      <c r="N4056" s="22" t="n">
        <f aca="false">IF(I4056&gt;0,ROUND(I4056*'UCO e Filme'!$A$11,2),0)</f>
        <v>0</v>
      </c>
      <c r="O4056" s="22" t="n">
        <f aca="false">ROUND(L4056+M4056+N4056,2)</f>
        <v>449.46</v>
      </c>
      <c r="P4056" s="36"/>
      <c r="Q4056" s="36"/>
    </row>
    <row r="4057" customFormat="false" ht="11.25" hidden="false" customHeight="true" outlineLevel="0" collapsed="false">
      <c r="A4057" s="17" t="n">
        <v>40501167</v>
      </c>
      <c r="B4057" s="17" t="s">
        <v>4067</v>
      </c>
      <c r="C4057" s="23" t="n">
        <v>1</v>
      </c>
      <c r="D4057" s="23" t="s">
        <v>103</v>
      </c>
      <c r="E4057" s="19" t="n">
        <v>17.39</v>
      </c>
      <c r="F4057" s="21"/>
      <c r="G4057" s="21"/>
      <c r="H4057" s="21"/>
      <c r="I4057" s="21"/>
      <c r="J4057" s="21"/>
      <c r="K4057" s="22" t="n">
        <f aca="false">INDEX('Porte Honorário'!B:D,MATCH(TabJud!D4057,'Porte Honorário'!A:A,0),1)</f>
        <v>183.5</v>
      </c>
      <c r="L4057" s="22" t="n">
        <f aca="false">ROUND(C4057*K4057,2)</f>
        <v>183.5</v>
      </c>
      <c r="M4057" s="22" t="n">
        <f aca="false">IF(E4057&gt;0,ROUND(E4057*'UCO e Filme'!$A$2,2),0)</f>
        <v>327.98</v>
      </c>
      <c r="N4057" s="22" t="n">
        <f aca="false">IF(I4057&gt;0,ROUND(I4057*'UCO e Filme'!$A$11,2),0)</f>
        <v>0</v>
      </c>
      <c r="O4057" s="22" t="n">
        <f aca="false">ROUND(L4057+M4057+N4057,2)</f>
        <v>511.48</v>
      </c>
      <c r="P4057" s="36"/>
      <c r="Q4057" s="36"/>
    </row>
    <row r="4058" customFormat="false" ht="11.25" hidden="false" customHeight="true" outlineLevel="0" collapsed="false">
      <c r="A4058" s="17" t="n">
        <v>40501175</v>
      </c>
      <c r="B4058" s="17" t="s">
        <v>4068</v>
      </c>
      <c r="C4058" s="23" t="n">
        <v>1</v>
      </c>
      <c r="D4058" s="23" t="s">
        <v>103</v>
      </c>
      <c r="E4058" s="19" t="n">
        <v>56.34</v>
      </c>
      <c r="F4058" s="21"/>
      <c r="G4058" s="21"/>
      <c r="H4058" s="21"/>
      <c r="I4058" s="21"/>
      <c r="J4058" s="21"/>
      <c r="K4058" s="22" t="n">
        <f aca="false">INDEX('Porte Honorário'!B:D,MATCH(TabJud!D4058,'Porte Honorário'!A:A,0),1)</f>
        <v>183.5</v>
      </c>
      <c r="L4058" s="22" t="n">
        <f aca="false">ROUND(C4058*K4058,2)</f>
        <v>183.5</v>
      </c>
      <c r="M4058" s="22" t="n">
        <f aca="false">IF(E4058&gt;0,ROUND(E4058*'UCO e Filme'!$A$2,2),0)</f>
        <v>1062.57</v>
      </c>
      <c r="N4058" s="22" t="n">
        <f aca="false">IF(I4058&gt;0,ROUND(I4058*'UCO e Filme'!$A$11,2),0)</f>
        <v>0</v>
      </c>
      <c r="O4058" s="22" t="n">
        <f aca="false">ROUND(L4058+M4058+N4058,2)</f>
        <v>1246.07</v>
      </c>
      <c r="P4058" s="36"/>
      <c r="Q4058" s="36"/>
    </row>
    <row r="4059" customFormat="false" ht="22.5" hidden="false" customHeight="true" outlineLevel="0" collapsed="false">
      <c r="A4059" s="17" t="n">
        <v>40501183</v>
      </c>
      <c r="B4059" s="17" t="s">
        <v>4069</v>
      </c>
      <c r="C4059" s="23" t="n">
        <v>1</v>
      </c>
      <c r="D4059" s="23" t="s">
        <v>99</v>
      </c>
      <c r="E4059" s="19" t="n">
        <v>42.5</v>
      </c>
      <c r="F4059" s="21"/>
      <c r="G4059" s="21"/>
      <c r="H4059" s="21"/>
      <c r="I4059" s="21"/>
      <c r="J4059" s="21"/>
      <c r="K4059" s="22" t="n">
        <f aca="false">INDEX('Porte Honorário'!B:D,MATCH(TabJud!D4059,'Porte Honorário'!A:A,0),1)</f>
        <v>49.16</v>
      </c>
      <c r="L4059" s="22" t="n">
        <f aca="false">ROUND(C4059*K4059,2)</f>
        <v>49.16</v>
      </c>
      <c r="M4059" s="22" t="n">
        <f aca="false">IF(E4059&gt;0,ROUND(E4059*'UCO e Filme'!$A$2,2),0)</f>
        <v>801.55</v>
      </c>
      <c r="N4059" s="22" t="n">
        <f aca="false">IF(I4059&gt;0,ROUND(I4059*'UCO e Filme'!$A$11,2),0)</f>
        <v>0</v>
      </c>
      <c r="O4059" s="22" t="n">
        <f aca="false">ROUND(L4059+M4059+N4059,2)</f>
        <v>850.71</v>
      </c>
      <c r="P4059" s="36"/>
      <c r="Q4059" s="36"/>
    </row>
    <row r="4060" customFormat="false" ht="11.25" hidden="false" customHeight="true" outlineLevel="0" collapsed="false">
      <c r="A4060" s="17" t="n">
        <v>40501191</v>
      </c>
      <c r="B4060" s="17" t="s">
        <v>4070</v>
      </c>
      <c r="C4060" s="23" t="n">
        <v>1</v>
      </c>
      <c r="D4060" s="23" t="s">
        <v>99</v>
      </c>
      <c r="E4060" s="19" t="n">
        <v>42.5</v>
      </c>
      <c r="F4060" s="21"/>
      <c r="G4060" s="21"/>
      <c r="H4060" s="21"/>
      <c r="I4060" s="21"/>
      <c r="J4060" s="21"/>
      <c r="K4060" s="22" t="n">
        <f aca="false">INDEX('Porte Honorário'!B:D,MATCH(TabJud!D4060,'Porte Honorário'!A:A,0),1)</f>
        <v>49.16</v>
      </c>
      <c r="L4060" s="22" t="n">
        <f aca="false">ROUND(C4060*K4060,2)</f>
        <v>49.16</v>
      </c>
      <c r="M4060" s="22" t="n">
        <f aca="false">IF(E4060&gt;0,ROUND(E4060*'UCO e Filme'!$A$2,2),0)</f>
        <v>801.55</v>
      </c>
      <c r="N4060" s="22" t="n">
        <f aca="false">IF(I4060&gt;0,ROUND(I4060*'UCO e Filme'!$A$11,2),0)</f>
        <v>0</v>
      </c>
      <c r="O4060" s="22" t="n">
        <f aca="false">ROUND(L4060+M4060+N4060,2)</f>
        <v>850.71</v>
      </c>
      <c r="P4060" s="36"/>
      <c r="Q4060" s="36"/>
    </row>
    <row r="4061" customFormat="false" ht="22.5" hidden="false" customHeight="true" outlineLevel="0" collapsed="false">
      <c r="A4061" s="17" t="n">
        <v>40501205</v>
      </c>
      <c r="B4061" s="17" t="s">
        <v>4071</v>
      </c>
      <c r="C4061" s="23" t="n">
        <v>1</v>
      </c>
      <c r="D4061" s="23" t="s">
        <v>82</v>
      </c>
      <c r="E4061" s="19" t="n">
        <v>19.14</v>
      </c>
      <c r="F4061" s="21"/>
      <c r="G4061" s="21"/>
      <c r="H4061" s="21"/>
      <c r="I4061" s="21"/>
      <c r="J4061" s="21"/>
      <c r="K4061" s="22" t="n">
        <f aca="false">INDEX('Porte Honorário'!B:D,MATCH(TabJud!D4061,'Porte Honorário'!A:A,0),1)</f>
        <v>88.48</v>
      </c>
      <c r="L4061" s="22" t="n">
        <f aca="false">ROUND(C4061*K4061,2)</f>
        <v>88.48</v>
      </c>
      <c r="M4061" s="22" t="n">
        <f aca="false">IF(E4061&gt;0,ROUND(E4061*'UCO e Filme'!$A$2,2),0)</f>
        <v>360.98</v>
      </c>
      <c r="N4061" s="22" t="n">
        <f aca="false">IF(I4061&gt;0,ROUND(I4061*'UCO e Filme'!$A$11,2),0)</f>
        <v>0</v>
      </c>
      <c r="O4061" s="22" t="n">
        <f aca="false">ROUND(L4061+M4061+N4061,2)</f>
        <v>449.46</v>
      </c>
      <c r="P4061" s="36"/>
      <c r="Q4061" s="36"/>
    </row>
    <row r="4062" customFormat="false" ht="11.25" hidden="false" customHeight="true" outlineLevel="0" collapsed="false">
      <c r="A4062" s="17" t="n">
        <v>40501213</v>
      </c>
      <c r="B4062" s="17" t="s">
        <v>4072</v>
      </c>
      <c r="C4062" s="23" t="n">
        <v>1</v>
      </c>
      <c r="D4062" s="23" t="s">
        <v>99</v>
      </c>
      <c r="E4062" s="19" t="n">
        <v>19.14</v>
      </c>
      <c r="F4062" s="21"/>
      <c r="G4062" s="21"/>
      <c r="H4062" s="21"/>
      <c r="I4062" s="21"/>
      <c r="J4062" s="21"/>
      <c r="K4062" s="22" t="n">
        <f aca="false">INDEX('Porte Honorário'!B:D,MATCH(TabJud!D4062,'Porte Honorário'!A:A,0),1)</f>
        <v>49.16</v>
      </c>
      <c r="L4062" s="22" t="n">
        <f aca="false">ROUND(C4062*K4062,2)</f>
        <v>49.16</v>
      </c>
      <c r="M4062" s="22" t="n">
        <f aca="false">IF(E4062&gt;0,ROUND(E4062*'UCO e Filme'!$A$2,2),0)</f>
        <v>360.98</v>
      </c>
      <c r="N4062" s="22" t="n">
        <f aca="false">IF(I4062&gt;0,ROUND(I4062*'UCO e Filme'!$A$11,2),0)</f>
        <v>0</v>
      </c>
      <c r="O4062" s="22" t="n">
        <f aca="false">ROUND(L4062+M4062+N4062,2)</f>
        <v>410.14</v>
      </c>
      <c r="P4062" s="36"/>
      <c r="Q4062" s="36"/>
    </row>
    <row r="4063" customFormat="false" ht="22.5" hidden="false" customHeight="true" outlineLevel="0" collapsed="false">
      <c r="A4063" s="17" t="n">
        <v>40501221</v>
      </c>
      <c r="B4063" s="17" t="s">
        <v>4073</v>
      </c>
      <c r="C4063" s="23" t="n">
        <v>1</v>
      </c>
      <c r="D4063" s="23" t="s">
        <v>52</v>
      </c>
      <c r="E4063" s="19" t="n">
        <v>60</v>
      </c>
      <c r="F4063" s="21"/>
      <c r="G4063" s="21"/>
      <c r="H4063" s="21"/>
      <c r="I4063" s="21"/>
      <c r="J4063" s="21"/>
      <c r="K4063" s="22" t="n">
        <f aca="false">INDEX('Porte Honorário'!B:D,MATCH(TabJud!D4063,'Porte Honorário'!A:A,0),1)</f>
        <v>144.2</v>
      </c>
      <c r="L4063" s="22" t="n">
        <f aca="false">ROUND(C4063*K4063,2)</f>
        <v>144.2</v>
      </c>
      <c r="M4063" s="22" t="n">
        <f aca="false">IF(E4063&gt;0,ROUND(E4063*'UCO e Filme'!$A$2,2),0)</f>
        <v>1131.6</v>
      </c>
      <c r="N4063" s="22" t="n">
        <f aca="false">IF(I4063&gt;0,ROUND(I4063*'UCO e Filme'!$A$11,2),0)</f>
        <v>0</v>
      </c>
      <c r="O4063" s="22" t="n">
        <f aca="false">ROUND(L4063+M4063+N4063,2)</f>
        <v>1275.8</v>
      </c>
      <c r="P4063" s="36"/>
      <c r="Q4063" s="36"/>
    </row>
    <row r="4064" customFormat="false" ht="30.95" hidden="false" customHeight="true" outlineLevel="0" collapsed="false">
      <c r="A4064" s="14" t="s">
        <v>4074</v>
      </c>
      <c r="B4064" s="14"/>
      <c r="C4064" s="14"/>
      <c r="D4064" s="14"/>
      <c r="E4064" s="14"/>
      <c r="F4064" s="14"/>
      <c r="G4064" s="14"/>
      <c r="H4064" s="14"/>
      <c r="I4064" s="14"/>
      <c r="J4064" s="14"/>
      <c r="K4064" s="14"/>
      <c r="L4064" s="14"/>
      <c r="M4064" s="14"/>
      <c r="N4064" s="14"/>
      <c r="O4064" s="14"/>
      <c r="P4064" s="36"/>
      <c r="Q4064" s="36"/>
    </row>
    <row r="4065" customFormat="false" ht="29.25" hidden="false" customHeight="true" outlineLevel="0" collapsed="false">
      <c r="A4065" s="17" t="n">
        <v>40502015</v>
      </c>
      <c r="B4065" s="17" t="s">
        <v>4075</v>
      </c>
      <c r="C4065" s="23" t="n">
        <v>1</v>
      </c>
      <c r="D4065" s="23" t="s">
        <v>133</v>
      </c>
      <c r="E4065" s="19" t="n">
        <v>9</v>
      </c>
      <c r="F4065" s="21"/>
      <c r="G4065" s="21"/>
      <c r="H4065" s="21"/>
      <c r="I4065" s="21"/>
      <c r="J4065" s="21"/>
      <c r="K4065" s="22" t="n">
        <f aca="false">INDEX('Porte Honorário'!B:D,MATCH(TabJud!D4065,'Porte Honorário'!A:A,0),1)</f>
        <v>16.38</v>
      </c>
      <c r="L4065" s="22" t="n">
        <f aca="false">ROUND(C4065*K4065,2)</f>
        <v>16.38</v>
      </c>
      <c r="M4065" s="22" t="n">
        <f aca="false">IF(E4065&gt;0,ROUND(E4065*'UCO e Filme'!$A$2,2),0)</f>
        <v>169.74</v>
      </c>
      <c r="N4065" s="22" t="n">
        <f aca="false">IF(I4065&gt;0,ROUND(I4065*'UCO e Filme'!$A$11,2),0)</f>
        <v>0</v>
      </c>
      <c r="O4065" s="22" t="n">
        <f aca="false">ROUND(L4065+M4065+N4065,2)</f>
        <v>186.12</v>
      </c>
      <c r="P4065" s="36"/>
      <c r="Q4065" s="36"/>
    </row>
    <row r="4066" customFormat="false" ht="11.25" hidden="false" customHeight="true" outlineLevel="0" collapsed="false">
      <c r="A4066" s="17" t="n">
        <v>40502058</v>
      </c>
      <c r="B4066" s="17" t="s">
        <v>4076</v>
      </c>
      <c r="C4066" s="23" t="n">
        <v>1</v>
      </c>
      <c r="D4066" s="23" t="s">
        <v>133</v>
      </c>
      <c r="E4066" s="19" t="n">
        <v>8.33</v>
      </c>
      <c r="F4066" s="21"/>
      <c r="G4066" s="21"/>
      <c r="H4066" s="21"/>
      <c r="I4066" s="21"/>
      <c r="J4066" s="21"/>
      <c r="K4066" s="22" t="n">
        <f aca="false">INDEX('Porte Honorário'!B:D,MATCH(TabJud!D4066,'Porte Honorário'!A:A,0),1)</f>
        <v>16.38</v>
      </c>
      <c r="L4066" s="22" t="n">
        <f aca="false">ROUND(C4066*K4066,2)</f>
        <v>16.38</v>
      </c>
      <c r="M4066" s="22" t="n">
        <f aca="false">IF(E4066&gt;0,ROUND(E4066*'UCO e Filme'!$A$2,2),0)</f>
        <v>157.1</v>
      </c>
      <c r="N4066" s="22" t="n">
        <f aca="false">IF(I4066&gt;0,ROUND(I4066*'UCO e Filme'!$A$11,2),0)</f>
        <v>0</v>
      </c>
      <c r="O4066" s="22" t="n">
        <f aca="false">ROUND(L4066+M4066+N4066,2)</f>
        <v>173.48</v>
      </c>
      <c r="P4066" s="36"/>
      <c r="Q4066" s="36"/>
    </row>
    <row r="4067" customFormat="false" ht="22.5" hidden="false" customHeight="true" outlineLevel="0" collapsed="false">
      <c r="A4067" s="17" t="n">
        <v>40502074</v>
      </c>
      <c r="B4067" s="17" t="s">
        <v>4077</v>
      </c>
      <c r="C4067" s="23" t="n">
        <v>1</v>
      </c>
      <c r="D4067" s="23" t="s">
        <v>82</v>
      </c>
      <c r="E4067" s="19" t="n">
        <v>125</v>
      </c>
      <c r="F4067" s="21"/>
      <c r="G4067" s="21"/>
      <c r="H4067" s="21"/>
      <c r="I4067" s="21"/>
      <c r="J4067" s="21"/>
      <c r="K4067" s="22" t="n">
        <f aca="false">INDEX('Porte Honorário'!B:D,MATCH(TabJud!D4067,'Porte Honorário'!A:A,0),1)</f>
        <v>88.48</v>
      </c>
      <c r="L4067" s="22" t="n">
        <f aca="false">ROUND(C4067*K4067,2)</f>
        <v>88.48</v>
      </c>
      <c r="M4067" s="22" t="n">
        <f aca="false">IF(E4067&gt;0,ROUND(E4067*'UCO e Filme'!$A$2,2),0)</f>
        <v>2357.5</v>
      </c>
      <c r="N4067" s="22" t="n">
        <f aca="false">IF(I4067&gt;0,ROUND(I4067*'UCO e Filme'!$A$11,2),0)</f>
        <v>0</v>
      </c>
      <c r="O4067" s="22" t="n">
        <f aca="false">ROUND(L4067+M4067+N4067,2)</f>
        <v>2445.98</v>
      </c>
      <c r="P4067" s="36"/>
      <c r="Q4067" s="36"/>
    </row>
    <row r="4068" customFormat="false" ht="22.5" hidden="false" customHeight="true" outlineLevel="0" collapsed="false">
      <c r="A4068" s="17" t="n">
        <v>40502082</v>
      </c>
      <c r="B4068" s="17" t="s">
        <v>4078</v>
      </c>
      <c r="C4068" s="23" t="n">
        <v>1</v>
      </c>
      <c r="D4068" s="23" t="s">
        <v>82</v>
      </c>
      <c r="E4068" s="19" t="n">
        <v>83.33</v>
      </c>
      <c r="F4068" s="21"/>
      <c r="G4068" s="21"/>
      <c r="H4068" s="21"/>
      <c r="I4068" s="21"/>
      <c r="J4068" s="21"/>
      <c r="K4068" s="22" t="n">
        <f aca="false">INDEX('Porte Honorário'!B:D,MATCH(TabJud!D4068,'Porte Honorário'!A:A,0),1)</f>
        <v>88.48</v>
      </c>
      <c r="L4068" s="22" t="n">
        <f aca="false">ROUND(C4068*K4068,2)</f>
        <v>88.48</v>
      </c>
      <c r="M4068" s="22" t="n">
        <f aca="false">IF(E4068&gt;0,ROUND(E4068*'UCO e Filme'!$A$2,2),0)</f>
        <v>1571.6</v>
      </c>
      <c r="N4068" s="22" t="n">
        <f aca="false">IF(I4068&gt;0,ROUND(I4068*'UCO e Filme'!$A$11,2),0)</f>
        <v>0</v>
      </c>
      <c r="O4068" s="22" t="n">
        <f aca="false">ROUND(L4068+M4068+N4068,2)</f>
        <v>1660.08</v>
      </c>
      <c r="P4068" s="36"/>
      <c r="Q4068" s="36"/>
    </row>
    <row r="4069" customFormat="false" ht="45" hidden="false" customHeight="true" outlineLevel="0" collapsed="false">
      <c r="A4069" s="17" t="n">
        <v>40502090</v>
      </c>
      <c r="B4069" s="17" t="s">
        <v>4079</v>
      </c>
      <c r="C4069" s="23" t="n">
        <v>1</v>
      </c>
      <c r="D4069" s="23" t="s">
        <v>133</v>
      </c>
      <c r="E4069" s="19" t="n">
        <v>29.17</v>
      </c>
      <c r="F4069" s="21"/>
      <c r="G4069" s="21"/>
      <c r="H4069" s="21"/>
      <c r="I4069" s="21"/>
      <c r="J4069" s="21"/>
      <c r="K4069" s="22" t="n">
        <f aca="false">INDEX('Porte Honorário'!B:D,MATCH(TabJud!D4069,'Porte Honorário'!A:A,0),1)</f>
        <v>16.38</v>
      </c>
      <c r="L4069" s="22" t="n">
        <f aca="false">ROUND(C4069*K4069,2)</f>
        <v>16.38</v>
      </c>
      <c r="M4069" s="22" t="n">
        <f aca="false">IF(E4069&gt;0,ROUND(E4069*'UCO e Filme'!$A$2,2),0)</f>
        <v>550.15</v>
      </c>
      <c r="N4069" s="22" t="n">
        <f aca="false">IF(I4069&gt;0,ROUND(I4069*'UCO e Filme'!$A$11,2),0)</f>
        <v>0</v>
      </c>
      <c r="O4069" s="22" t="n">
        <f aca="false">ROUND(L4069+M4069+N4069,2)</f>
        <v>566.53</v>
      </c>
      <c r="P4069" s="36"/>
      <c r="Q4069" s="36"/>
    </row>
    <row r="4070" customFormat="false" ht="22.5" hidden="false" customHeight="true" outlineLevel="0" collapsed="false">
      <c r="A4070" s="17" t="n">
        <v>40502104</v>
      </c>
      <c r="B4070" s="17" t="s">
        <v>4080</v>
      </c>
      <c r="C4070" s="23" t="n">
        <v>1</v>
      </c>
      <c r="D4070" s="23" t="s">
        <v>82</v>
      </c>
      <c r="E4070" s="19" t="n">
        <v>125</v>
      </c>
      <c r="F4070" s="21"/>
      <c r="G4070" s="21"/>
      <c r="H4070" s="21"/>
      <c r="I4070" s="21"/>
      <c r="J4070" s="21"/>
      <c r="K4070" s="22" t="n">
        <f aca="false">INDEX('Porte Honorário'!B:D,MATCH(TabJud!D4070,'Porte Honorário'!A:A,0),1)</f>
        <v>88.48</v>
      </c>
      <c r="L4070" s="22" t="n">
        <f aca="false">ROUND(C4070*K4070,2)</f>
        <v>88.48</v>
      </c>
      <c r="M4070" s="22" t="n">
        <f aca="false">IF(E4070&gt;0,ROUND(E4070*'UCO e Filme'!$A$2,2),0)</f>
        <v>2357.5</v>
      </c>
      <c r="N4070" s="22" t="n">
        <f aca="false">IF(I4070&gt;0,ROUND(I4070*'UCO e Filme'!$A$11,2),0)</f>
        <v>0</v>
      </c>
      <c r="O4070" s="22" t="n">
        <f aca="false">ROUND(L4070+M4070+N4070,2)</f>
        <v>2445.98</v>
      </c>
      <c r="P4070" s="36"/>
      <c r="Q4070" s="36"/>
    </row>
    <row r="4071" customFormat="false" ht="22.5" hidden="false" customHeight="true" outlineLevel="0" collapsed="false">
      <c r="A4071" s="17" t="n">
        <v>40502112</v>
      </c>
      <c r="B4071" s="17" t="s">
        <v>4081</v>
      </c>
      <c r="C4071" s="23" t="n">
        <v>1</v>
      </c>
      <c r="D4071" s="23" t="s">
        <v>82</v>
      </c>
      <c r="E4071" s="19" t="n">
        <v>108.33</v>
      </c>
      <c r="F4071" s="21"/>
      <c r="G4071" s="21"/>
      <c r="H4071" s="21"/>
      <c r="I4071" s="21"/>
      <c r="J4071" s="21"/>
      <c r="K4071" s="22" t="n">
        <f aca="false">INDEX('Porte Honorário'!B:D,MATCH(TabJud!D4071,'Porte Honorário'!A:A,0),1)</f>
        <v>88.48</v>
      </c>
      <c r="L4071" s="22" t="n">
        <f aca="false">ROUND(C4071*K4071,2)</f>
        <v>88.48</v>
      </c>
      <c r="M4071" s="22" t="n">
        <f aca="false">IF(E4071&gt;0,ROUND(E4071*'UCO e Filme'!$A$2,2),0)</f>
        <v>2043.1</v>
      </c>
      <c r="N4071" s="22" t="n">
        <f aca="false">IF(I4071&gt;0,ROUND(I4071*'UCO e Filme'!$A$11,2),0)</f>
        <v>0</v>
      </c>
      <c r="O4071" s="22" t="n">
        <f aca="false">ROUND(L4071+M4071+N4071,2)</f>
        <v>2131.58</v>
      </c>
      <c r="P4071" s="36"/>
      <c r="Q4071" s="36"/>
    </row>
    <row r="4072" customFormat="false" ht="22.5" hidden="false" customHeight="true" outlineLevel="0" collapsed="false">
      <c r="A4072" s="17" t="n">
        <v>40502120</v>
      </c>
      <c r="B4072" s="17" t="s">
        <v>4082</v>
      </c>
      <c r="C4072" s="23" t="n">
        <v>1</v>
      </c>
      <c r="D4072" s="23" t="s">
        <v>82</v>
      </c>
      <c r="E4072" s="19" t="n">
        <v>108.33</v>
      </c>
      <c r="F4072" s="21"/>
      <c r="G4072" s="21"/>
      <c r="H4072" s="21"/>
      <c r="I4072" s="21"/>
      <c r="J4072" s="21"/>
      <c r="K4072" s="22" t="n">
        <f aca="false">INDEX('Porte Honorário'!B:D,MATCH(TabJud!D4072,'Porte Honorário'!A:A,0),1)</f>
        <v>88.48</v>
      </c>
      <c r="L4072" s="22" t="n">
        <f aca="false">ROUND(C4072*K4072,2)</f>
        <v>88.48</v>
      </c>
      <c r="M4072" s="22" t="n">
        <f aca="false">IF(E4072&gt;0,ROUND(E4072*'UCO e Filme'!$A$2,2),0)</f>
        <v>2043.1</v>
      </c>
      <c r="N4072" s="22" t="n">
        <f aca="false">IF(I4072&gt;0,ROUND(I4072*'UCO e Filme'!$A$11,2),0)</f>
        <v>0</v>
      </c>
      <c r="O4072" s="22" t="n">
        <f aca="false">ROUND(L4072+M4072+N4072,2)</f>
        <v>2131.58</v>
      </c>
      <c r="P4072" s="36"/>
      <c r="Q4072" s="36"/>
    </row>
    <row r="4073" customFormat="false" ht="22.5" hidden="false" customHeight="true" outlineLevel="0" collapsed="false">
      <c r="A4073" s="17" t="n">
        <v>40502139</v>
      </c>
      <c r="B4073" s="17" t="s">
        <v>4083</v>
      </c>
      <c r="C4073" s="23" t="n">
        <v>1</v>
      </c>
      <c r="D4073" s="23" t="s">
        <v>133</v>
      </c>
      <c r="E4073" s="19" t="n">
        <v>41.67</v>
      </c>
      <c r="F4073" s="21"/>
      <c r="G4073" s="21"/>
      <c r="H4073" s="21"/>
      <c r="I4073" s="21"/>
      <c r="J4073" s="21"/>
      <c r="K4073" s="22" t="n">
        <f aca="false">INDEX('Porte Honorário'!B:D,MATCH(TabJud!D4073,'Porte Honorário'!A:A,0),1)</f>
        <v>16.38</v>
      </c>
      <c r="L4073" s="22" t="n">
        <f aca="false">ROUND(C4073*K4073,2)</f>
        <v>16.38</v>
      </c>
      <c r="M4073" s="22" t="n">
        <f aca="false">IF(E4073&gt;0,ROUND(E4073*'UCO e Filme'!$A$2,2),0)</f>
        <v>785.9</v>
      </c>
      <c r="N4073" s="22" t="n">
        <f aca="false">IF(I4073&gt;0,ROUND(I4073*'UCO e Filme'!$A$11,2),0)</f>
        <v>0</v>
      </c>
      <c r="O4073" s="22" t="n">
        <f aca="false">ROUND(L4073+M4073+N4073,2)</f>
        <v>802.28</v>
      </c>
      <c r="P4073" s="36"/>
      <c r="Q4073" s="36"/>
    </row>
    <row r="4074" customFormat="false" ht="22.5" hidden="false" customHeight="true" outlineLevel="0" collapsed="false">
      <c r="A4074" s="17" t="n">
        <v>40502147</v>
      </c>
      <c r="B4074" s="17" t="s">
        <v>4084</v>
      </c>
      <c r="C4074" s="23" t="n">
        <v>1</v>
      </c>
      <c r="D4074" s="23" t="s">
        <v>133</v>
      </c>
      <c r="E4074" s="19" t="n">
        <v>41.67</v>
      </c>
      <c r="F4074" s="21"/>
      <c r="G4074" s="21"/>
      <c r="H4074" s="21"/>
      <c r="I4074" s="21"/>
      <c r="J4074" s="21"/>
      <c r="K4074" s="22" t="n">
        <f aca="false">INDEX('Porte Honorário'!B:D,MATCH(TabJud!D4074,'Porte Honorário'!A:A,0),1)</f>
        <v>16.38</v>
      </c>
      <c r="L4074" s="22" t="n">
        <f aca="false">ROUND(C4074*K4074,2)</f>
        <v>16.38</v>
      </c>
      <c r="M4074" s="22" t="n">
        <f aca="false">IF(E4074&gt;0,ROUND(E4074*'UCO e Filme'!$A$2,2),0)</f>
        <v>785.9</v>
      </c>
      <c r="N4074" s="22" t="n">
        <f aca="false">IF(I4074&gt;0,ROUND(I4074*'UCO e Filme'!$A$11,2),0)</f>
        <v>0</v>
      </c>
      <c r="O4074" s="22" t="n">
        <f aca="false">ROUND(L4074+M4074+N4074,2)</f>
        <v>802.28</v>
      </c>
      <c r="P4074" s="36"/>
      <c r="Q4074" s="36"/>
    </row>
    <row r="4075" customFormat="false" ht="22.5" hidden="false" customHeight="true" outlineLevel="0" collapsed="false">
      <c r="A4075" s="17" t="n">
        <v>40502155</v>
      </c>
      <c r="B4075" s="17" t="s">
        <v>4085</v>
      </c>
      <c r="C4075" s="23" t="n">
        <v>1</v>
      </c>
      <c r="D4075" s="23" t="s">
        <v>133</v>
      </c>
      <c r="E4075" s="19" t="n">
        <v>50</v>
      </c>
      <c r="F4075" s="21"/>
      <c r="G4075" s="21"/>
      <c r="H4075" s="21"/>
      <c r="I4075" s="21"/>
      <c r="J4075" s="21"/>
      <c r="K4075" s="22" t="n">
        <f aca="false">INDEX('Porte Honorário'!B:D,MATCH(TabJud!D4075,'Porte Honorário'!A:A,0),1)</f>
        <v>16.38</v>
      </c>
      <c r="L4075" s="22" t="n">
        <f aca="false">ROUND(C4075*K4075,2)</f>
        <v>16.38</v>
      </c>
      <c r="M4075" s="22" t="n">
        <f aca="false">IF(E4075&gt;0,ROUND(E4075*'UCO e Filme'!$A$2,2),0)</f>
        <v>943</v>
      </c>
      <c r="N4075" s="22" t="n">
        <f aca="false">IF(I4075&gt;0,ROUND(I4075*'UCO e Filme'!$A$11,2),0)</f>
        <v>0</v>
      </c>
      <c r="O4075" s="22" t="n">
        <f aca="false">ROUND(L4075+M4075+N4075,2)</f>
        <v>959.38</v>
      </c>
      <c r="P4075" s="36"/>
      <c r="Q4075" s="36"/>
    </row>
    <row r="4076" customFormat="false" ht="11.25" hidden="false" customHeight="true" outlineLevel="0" collapsed="false">
      <c r="A4076" s="17" t="n">
        <v>40502163</v>
      </c>
      <c r="B4076" s="17" t="s">
        <v>4086</v>
      </c>
      <c r="C4076" s="23" t="n">
        <v>1</v>
      </c>
      <c r="D4076" s="23" t="s">
        <v>133</v>
      </c>
      <c r="E4076" s="19" t="n">
        <v>16.67</v>
      </c>
      <c r="F4076" s="21"/>
      <c r="G4076" s="21"/>
      <c r="H4076" s="21"/>
      <c r="I4076" s="21"/>
      <c r="J4076" s="21"/>
      <c r="K4076" s="22" t="n">
        <f aca="false">INDEX('Porte Honorário'!B:D,MATCH(TabJud!D4076,'Porte Honorário'!A:A,0),1)</f>
        <v>16.38</v>
      </c>
      <c r="L4076" s="22" t="n">
        <f aca="false">ROUND(C4076*K4076,2)</f>
        <v>16.38</v>
      </c>
      <c r="M4076" s="22" t="n">
        <f aca="false">IF(E4076&gt;0,ROUND(E4076*'UCO e Filme'!$A$2,2),0)</f>
        <v>314.4</v>
      </c>
      <c r="N4076" s="22" t="n">
        <f aca="false">IF(I4076&gt;0,ROUND(I4076*'UCO e Filme'!$A$11,2),0)</f>
        <v>0</v>
      </c>
      <c r="O4076" s="22" t="n">
        <f aca="false">ROUND(L4076+M4076+N4076,2)</f>
        <v>330.78</v>
      </c>
      <c r="P4076" s="36"/>
      <c r="Q4076" s="36"/>
    </row>
    <row r="4077" customFormat="false" ht="22.5" hidden="false" customHeight="true" outlineLevel="0" collapsed="false">
      <c r="A4077" s="17" t="n">
        <v>40502171</v>
      </c>
      <c r="B4077" s="17" t="s">
        <v>4087</v>
      </c>
      <c r="C4077" s="23" t="n">
        <v>1</v>
      </c>
      <c r="D4077" s="23" t="s">
        <v>133</v>
      </c>
      <c r="E4077" s="19" t="n">
        <v>166.67</v>
      </c>
      <c r="F4077" s="21"/>
      <c r="G4077" s="21"/>
      <c r="H4077" s="21"/>
      <c r="I4077" s="21"/>
      <c r="J4077" s="21"/>
      <c r="K4077" s="22" t="n">
        <f aca="false">INDEX('Porte Honorário'!B:D,MATCH(TabJud!D4077,'Porte Honorário'!A:A,0),1)</f>
        <v>16.38</v>
      </c>
      <c r="L4077" s="22" t="n">
        <f aca="false">ROUND(C4077*K4077,2)</f>
        <v>16.38</v>
      </c>
      <c r="M4077" s="22" t="n">
        <f aca="false">IF(E4077&gt;0,ROUND(E4077*'UCO e Filme'!$A$2,2),0)</f>
        <v>3143.4</v>
      </c>
      <c r="N4077" s="22" t="n">
        <f aca="false">IF(I4077&gt;0,ROUND(I4077*'UCO e Filme'!$A$11,2),0)</f>
        <v>0</v>
      </c>
      <c r="O4077" s="22" t="n">
        <f aca="false">ROUND(L4077+M4077+N4077,2)</f>
        <v>3159.78</v>
      </c>
      <c r="P4077" s="36"/>
      <c r="Q4077" s="36"/>
    </row>
    <row r="4078" customFormat="false" ht="22.5" hidden="false" customHeight="true" outlineLevel="0" collapsed="false">
      <c r="A4078" s="17" t="n">
        <v>40502180</v>
      </c>
      <c r="B4078" s="17" t="s">
        <v>4088</v>
      </c>
      <c r="C4078" s="23" t="n">
        <v>1</v>
      </c>
      <c r="D4078" s="23" t="s">
        <v>133</v>
      </c>
      <c r="E4078" s="19" t="n">
        <v>208.33</v>
      </c>
      <c r="F4078" s="21"/>
      <c r="G4078" s="21"/>
      <c r="H4078" s="21"/>
      <c r="I4078" s="21"/>
      <c r="J4078" s="21"/>
      <c r="K4078" s="22" t="n">
        <f aca="false">INDEX('Porte Honorário'!B:D,MATCH(TabJud!D4078,'Porte Honorário'!A:A,0),1)</f>
        <v>16.38</v>
      </c>
      <c r="L4078" s="22" t="n">
        <f aca="false">ROUND(C4078*K4078,2)</f>
        <v>16.38</v>
      </c>
      <c r="M4078" s="22" t="n">
        <f aca="false">IF(E4078&gt;0,ROUND(E4078*'UCO e Filme'!$A$2,2),0)</f>
        <v>3929.1</v>
      </c>
      <c r="N4078" s="22" t="n">
        <f aca="false">IF(I4078&gt;0,ROUND(I4078*'UCO e Filme'!$A$11,2),0)</f>
        <v>0</v>
      </c>
      <c r="O4078" s="22" t="n">
        <f aca="false">ROUND(L4078+M4078+N4078,2)</f>
        <v>3945.48</v>
      </c>
      <c r="P4078" s="36"/>
      <c r="Q4078" s="36"/>
    </row>
    <row r="4079" customFormat="false" ht="22.5" hidden="false" customHeight="true" outlineLevel="0" collapsed="false">
      <c r="A4079" s="17" t="n">
        <v>40502198</v>
      </c>
      <c r="B4079" s="17" t="s">
        <v>4089</v>
      </c>
      <c r="C4079" s="23" t="n">
        <v>1</v>
      </c>
      <c r="D4079" s="23" t="s">
        <v>133</v>
      </c>
      <c r="E4079" s="19" t="n">
        <v>191.67</v>
      </c>
      <c r="F4079" s="21"/>
      <c r="G4079" s="21"/>
      <c r="H4079" s="21"/>
      <c r="I4079" s="21"/>
      <c r="J4079" s="21"/>
      <c r="K4079" s="22" t="n">
        <f aca="false">INDEX('Porte Honorário'!B:D,MATCH(TabJud!D4079,'Porte Honorário'!A:A,0),1)</f>
        <v>16.38</v>
      </c>
      <c r="L4079" s="22" t="n">
        <f aca="false">ROUND(C4079*K4079,2)</f>
        <v>16.38</v>
      </c>
      <c r="M4079" s="22" t="n">
        <f aca="false">IF(E4079&gt;0,ROUND(E4079*'UCO e Filme'!$A$2,2),0)</f>
        <v>3614.9</v>
      </c>
      <c r="N4079" s="22" t="n">
        <f aca="false">IF(I4079&gt;0,ROUND(I4079*'UCO e Filme'!$A$11,2),0)</f>
        <v>0</v>
      </c>
      <c r="O4079" s="22" t="n">
        <f aca="false">ROUND(L4079+M4079+N4079,2)</f>
        <v>3631.28</v>
      </c>
      <c r="P4079" s="36"/>
      <c r="Q4079" s="36"/>
    </row>
    <row r="4080" customFormat="false" ht="22.5" hidden="false" customHeight="true" outlineLevel="0" collapsed="false">
      <c r="A4080" s="17" t="n">
        <v>40502201</v>
      </c>
      <c r="B4080" s="17" t="s">
        <v>4090</v>
      </c>
      <c r="C4080" s="23" t="n">
        <v>1</v>
      </c>
      <c r="D4080" s="23" t="s">
        <v>133</v>
      </c>
      <c r="E4080" s="19" t="n">
        <v>191.67</v>
      </c>
      <c r="F4080" s="21"/>
      <c r="G4080" s="21"/>
      <c r="H4080" s="21"/>
      <c r="I4080" s="21"/>
      <c r="J4080" s="21"/>
      <c r="K4080" s="22" t="n">
        <f aca="false">INDEX('Porte Honorário'!B:D,MATCH(TabJud!D4080,'Porte Honorário'!A:A,0),1)</f>
        <v>16.38</v>
      </c>
      <c r="L4080" s="22" t="n">
        <f aca="false">ROUND(C4080*K4080,2)</f>
        <v>16.38</v>
      </c>
      <c r="M4080" s="22" t="n">
        <f aca="false">IF(E4080&gt;0,ROUND(E4080*'UCO e Filme'!$A$2,2),0)</f>
        <v>3614.9</v>
      </c>
      <c r="N4080" s="22" t="n">
        <f aca="false">IF(I4080&gt;0,ROUND(I4080*'UCO e Filme'!$A$11,2),0)</f>
        <v>0</v>
      </c>
      <c r="O4080" s="22" t="n">
        <f aca="false">ROUND(L4080+M4080+N4080,2)</f>
        <v>3631.28</v>
      </c>
      <c r="P4080" s="36"/>
      <c r="Q4080" s="36"/>
    </row>
    <row r="4081" customFormat="false" ht="11.25" hidden="false" customHeight="true" outlineLevel="0" collapsed="false">
      <c r="A4081" s="17" t="n">
        <v>40502210</v>
      </c>
      <c r="B4081" s="17" t="s">
        <v>4091</v>
      </c>
      <c r="C4081" s="23" t="n">
        <v>1</v>
      </c>
      <c r="D4081" s="23" t="s">
        <v>133</v>
      </c>
      <c r="E4081" s="19" t="n">
        <v>16.67</v>
      </c>
      <c r="F4081" s="21"/>
      <c r="G4081" s="21"/>
      <c r="H4081" s="21"/>
      <c r="I4081" s="21"/>
      <c r="J4081" s="21"/>
      <c r="K4081" s="22" t="n">
        <f aca="false">INDEX('Porte Honorário'!B:D,MATCH(TabJud!D4081,'Porte Honorário'!A:A,0),1)</f>
        <v>16.38</v>
      </c>
      <c r="L4081" s="22" t="n">
        <f aca="false">ROUND(C4081*K4081,2)</f>
        <v>16.38</v>
      </c>
      <c r="M4081" s="22" t="n">
        <f aca="false">IF(E4081&gt;0,ROUND(E4081*'UCO e Filme'!$A$2,2),0)</f>
        <v>314.4</v>
      </c>
      <c r="N4081" s="22" t="n">
        <f aca="false">IF(I4081&gt;0,ROUND(I4081*'UCO e Filme'!$A$11,2),0)</f>
        <v>0</v>
      </c>
      <c r="O4081" s="22" t="n">
        <f aca="false">ROUND(L4081+M4081+N4081,2)</f>
        <v>330.78</v>
      </c>
      <c r="P4081" s="36"/>
      <c r="Q4081" s="36"/>
    </row>
    <row r="4082" customFormat="false" ht="11.25" hidden="false" customHeight="true" outlineLevel="0" collapsed="false">
      <c r="A4082" s="17" t="n">
        <v>40502228</v>
      </c>
      <c r="B4082" s="17" t="s">
        <v>4092</v>
      </c>
      <c r="C4082" s="23" t="n">
        <v>1</v>
      </c>
      <c r="D4082" s="23" t="s">
        <v>133</v>
      </c>
      <c r="E4082" s="19" t="n">
        <v>83.33</v>
      </c>
      <c r="F4082" s="21"/>
      <c r="G4082" s="21"/>
      <c r="H4082" s="21"/>
      <c r="I4082" s="21"/>
      <c r="J4082" s="21"/>
      <c r="K4082" s="22" t="n">
        <f aca="false">INDEX('Porte Honorário'!B:D,MATCH(TabJud!D4082,'Porte Honorário'!A:A,0),1)</f>
        <v>16.38</v>
      </c>
      <c r="L4082" s="22" t="n">
        <f aca="false">ROUND(C4082*K4082,2)</f>
        <v>16.38</v>
      </c>
      <c r="M4082" s="22" t="n">
        <f aca="false">IF(E4082&gt;0,ROUND(E4082*'UCO e Filme'!$A$2,2),0)</f>
        <v>1571.6</v>
      </c>
      <c r="N4082" s="22" t="n">
        <f aca="false">IF(I4082&gt;0,ROUND(I4082*'UCO e Filme'!$A$11,2),0)</f>
        <v>0</v>
      </c>
      <c r="O4082" s="22" t="n">
        <f aca="false">ROUND(L4082+M4082+N4082,2)</f>
        <v>1587.98</v>
      </c>
      <c r="P4082" s="36"/>
      <c r="Q4082" s="36"/>
    </row>
    <row r="4083" customFormat="false" ht="22.5" hidden="false" customHeight="true" outlineLevel="0" collapsed="false">
      <c r="A4083" s="17" t="n">
        <v>40502236</v>
      </c>
      <c r="B4083" s="17" t="s">
        <v>4093</v>
      </c>
      <c r="C4083" s="23" t="n">
        <v>1</v>
      </c>
      <c r="D4083" s="23" t="s">
        <v>82</v>
      </c>
      <c r="E4083" s="19" t="n">
        <v>150</v>
      </c>
      <c r="F4083" s="21"/>
      <c r="G4083" s="21"/>
      <c r="H4083" s="21"/>
      <c r="I4083" s="21"/>
      <c r="J4083" s="21"/>
      <c r="K4083" s="22" t="n">
        <f aca="false">INDEX('Porte Honorário'!B:D,MATCH(TabJud!D4083,'Porte Honorário'!A:A,0),1)</f>
        <v>88.48</v>
      </c>
      <c r="L4083" s="22" t="n">
        <f aca="false">ROUND(C4083*K4083,2)</f>
        <v>88.48</v>
      </c>
      <c r="M4083" s="22" t="n">
        <f aca="false">IF(E4083&gt;0,ROUND(E4083*'UCO e Filme'!$A$2,2),0)</f>
        <v>2829</v>
      </c>
      <c r="N4083" s="22" t="n">
        <f aca="false">IF(I4083&gt;0,ROUND(I4083*'UCO e Filme'!$A$11,2),0)</f>
        <v>0</v>
      </c>
      <c r="O4083" s="22" t="n">
        <f aca="false">ROUND(L4083+M4083+N4083,2)</f>
        <v>2917.48</v>
      </c>
      <c r="P4083" s="36"/>
      <c r="Q4083" s="36"/>
    </row>
    <row r="4084" customFormat="false" ht="12.8" hidden="false" customHeight="false" outlineLevel="0" collapsed="false">
      <c r="A4084" s="39" t="n">
        <v>40502244</v>
      </c>
      <c r="B4084" s="38" t="s">
        <v>4094</v>
      </c>
      <c r="C4084" s="23"/>
      <c r="D4084" s="23"/>
      <c r="E4084" s="19"/>
      <c r="F4084" s="21"/>
      <c r="G4084" s="21"/>
      <c r="H4084" s="21"/>
      <c r="I4084" s="21"/>
      <c r="J4084" s="21"/>
      <c r="K4084" s="22"/>
      <c r="L4084" s="22"/>
      <c r="M4084" s="22"/>
      <c r="N4084" s="22"/>
      <c r="O4084" s="22" t="n">
        <v>548.8</v>
      </c>
      <c r="P4084" s="36"/>
      <c r="Q4084" s="36"/>
    </row>
    <row r="4085" customFormat="false" ht="30.95" hidden="false" customHeight="true" outlineLevel="0" collapsed="false">
      <c r="A4085" s="14" t="s">
        <v>4095</v>
      </c>
      <c r="B4085" s="14"/>
      <c r="C4085" s="14"/>
      <c r="D4085" s="14"/>
      <c r="E4085" s="14"/>
      <c r="F4085" s="14"/>
      <c r="G4085" s="14"/>
      <c r="H4085" s="14"/>
      <c r="I4085" s="14"/>
      <c r="J4085" s="14"/>
      <c r="K4085" s="14"/>
      <c r="L4085" s="14"/>
      <c r="M4085" s="14"/>
      <c r="N4085" s="14"/>
      <c r="O4085" s="14"/>
      <c r="P4085" s="36"/>
      <c r="Q4085" s="36"/>
    </row>
    <row r="4086" customFormat="false" ht="12.8" hidden="false" customHeight="false" outlineLevel="0" collapsed="false">
      <c r="A4086" s="17" t="n">
        <v>40503011</v>
      </c>
      <c r="B4086" s="17" t="s">
        <v>4096</v>
      </c>
      <c r="C4086" s="23" t="n">
        <v>1</v>
      </c>
      <c r="D4086" s="23" t="s">
        <v>99</v>
      </c>
      <c r="E4086" s="19" t="n">
        <v>17.32</v>
      </c>
      <c r="F4086" s="21"/>
      <c r="G4086" s="21"/>
      <c r="H4086" s="21"/>
      <c r="I4086" s="21"/>
      <c r="J4086" s="21"/>
      <c r="K4086" s="22" t="n">
        <f aca="false">INDEX('Porte Honorário'!B:D,MATCH(TabJud!D4086,'Porte Honorário'!A:A,0),1)</f>
        <v>49.16</v>
      </c>
      <c r="L4086" s="22" t="n">
        <f aca="false">ROUND(C4086*K4086,2)</f>
        <v>49.16</v>
      </c>
      <c r="M4086" s="22" t="n">
        <f aca="false">IF(E4086&gt;0,ROUND(E4086*'UCO e Filme'!$A$2,2),0)</f>
        <v>326.66</v>
      </c>
      <c r="N4086" s="22" t="n">
        <f aca="false">IF(I4086&gt;0,ROUND(I4086*'UCO e Filme'!$A$11,2),0)</f>
        <v>0</v>
      </c>
      <c r="O4086" s="22" t="n">
        <f aca="false">ROUND(L4086+M4086+N4086,2)</f>
        <v>375.82</v>
      </c>
      <c r="P4086" s="36"/>
      <c r="Q4086" s="36"/>
    </row>
    <row r="4087" customFormat="false" ht="11.25" hidden="false" customHeight="true" outlineLevel="0" collapsed="false">
      <c r="A4087" s="17" t="n">
        <v>40503020</v>
      </c>
      <c r="B4087" s="17" t="s">
        <v>4097</v>
      </c>
      <c r="C4087" s="23" t="n">
        <v>1</v>
      </c>
      <c r="D4087" s="23" t="s">
        <v>69</v>
      </c>
      <c r="E4087" s="19" t="n">
        <v>4.82</v>
      </c>
      <c r="F4087" s="21"/>
      <c r="G4087" s="21"/>
      <c r="H4087" s="21"/>
      <c r="I4087" s="21"/>
      <c r="J4087" s="21"/>
      <c r="K4087" s="22" t="n">
        <f aca="false">INDEX('Porte Honorário'!B:D,MATCH(TabJud!D4087,'Porte Honorário'!A:A,0),1)</f>
        <v>209.71</v>
      </c>
      <c r="L4087" s="22" t="n">
        <f aca="false">ROUND(C4087*K4087,2)</f>
        <v>209.71</v>
      </c>
      <c r="M4087" s="22" t="n">
        <f aca="false">IF(E4087&gt;0,ROUND(E4087*'UCO e Filme'!$A$2,2),0)</f>
        <v>90.91</v>
      </c>
      <c r="N4087" s="22" t="n">
        <f aca="false">IF(I4087&gt;0,ROUND(I4087*'UCO e Filme'!$A$11,2),0)</f>
        <v>0</v>
      </c>
      <c r="O4087" s="22" t="n">
        <f aca="false">ROUND(L4087+M4087+N4087,2)</f>
        <v>300.62</v>
      </c>
      <c r="P4087" s="36"/>
      <c r="Q4087" s="36"/>
    </row>
    <row r="4088" customFormat="false" ht="11.25" hidden="false" customHeight="true" outlineLevel="0" collapsed="false">
      <c r="A4088" s="17" t="n">
        <v>40503046</v>
      </c>
      <c r="B4088" s="17" t="s">
        <v>4098</v>
      </c>
      <c r="C4088" s="23" t="n">
        <v>1</v>
      </c>
      <c r="D4088" s="23" t="s">
        <v>99</v>
      </c>
      <c r="E4088" s="19" t="n">
        <v>4.848</v>
      </c>
      <c r="F4088" s="21"/>
      <c r="G4088" s="21"/>
      <c r="H4088" s="21"/>
      <c r="I4088" s="21"/>
      <c r="J4088" s="21"/>
      <c r="K4088" s="22" t="n">
        <f aca="false">INDEX('Porte Honorário'!B:D,MATCH(TabJud!D4088,'Porte Honorário'!A:A,0),1)</f>
        <v>49.16</v>
      </c>
      <c r="L4088" s="22" t="n">
        <f aca="false">ROUND(C4088*K4088,2)</f>
        <v>49.16</v>
      </c>
      <c r="M4088" s="22" t="n">
        <f aca="false">IF(E4088&gt;0,ROUND(E4088*'UCO e Filme'!$A$2,2),0)</f>
        <v>91.43</v>
      </c>
      <c r="N4088" s="22" t="n">
        <f aca="false">IF(I4088&gt;0,ROUND(I4088*'UCO e Filme'!$A$11,2),0)</f>
        <v>0</v>
      </c>
      <c r="O4088" s="22" t="n">
        <f aca="false">ROUND(L4088+M4088+N4088,2)</f>
        <v>140.59</v>
      </c>
      <c r="P4088" s="36"/>
      <c r="Q4088" s="36"/>
    </row>
    <row r="4089" customFormat="false" ht="11.25" hidden="false" customHeight="true" outlineLevel="0" collapsed="false">
      <c r="A4089" s="17" t="n">
        <v>40503054</v>
      </c>
      <c r="B4089" s="17" t="s">
        <v>4099</v>
      </c>
      <c r="C4089" s="23" t="n">
        <v>1</v>
      </c>
      <c r="D4089" s="23" t="s">
        <v>99</v>
      </c>
      <c r="E4089" s="19" t="n">
        <v>22.256</v>
      </c>
      <c r="F4089" s="21"/>
      <c r="G4089" s="21"/>
      <c r="H4089" s="21"/>
      <c r="I4089" s="21"/>
      <c r="J4089" s="21"/>
      <c r="K4089" s="22" t="n">
        <f aca="false">INDEX('Porte Honorário'!B:D,MATCH(TabJud!D4089,'Porte Honorário'!A:A,0),1)</f>
        <v>49.16</v>
      </c>
      <c r="L4089" s="22" t="n">
        <f aca="false">ROUND(C4089*K4089,2)</f>
        <v>49.16</v>
      </c>
      <c r="M4089" s="22" t="n">
        <f aca="false">IF(E4089&gt;0,ROUND(E4089*'UCO e Filme'!$A$2,2),0)</f>
        <v>419.75</v>
      </c>
      <c r="N4089" s="22" t="n">
        <f aca="false">IF(I4089&gt;0,ROUND(I4089*'UCO e Filme'!$A$11,2),0)</f>
        <v>0</v>
      </c>
      <c r="O4089" s="22" t="n">
        <f aca="false">ROUND(L4089+M4089+N4089,2)</f>
        <v>468.91</v>
      </c>
      <c r="P4089" s="36"/>
      <c r="Q4089" s="36"/>
    </row>
    <row r="4090" customFormat="false" ht="11.25" hidden="false" customHeight="true" outlineLevel="0" collapsed="false">
      <c r="A4090" s="17" t="n">
        <v>40503062</v>
      </c>
      <c r="B4090" s="17" t="s">
        <v>4100</v>
      </c>
      <c r="C4090" s="23" t="n">
        <v>1</v>
      </c>
      <c r="D4090" s="23" t="s">
        <v>99</v>
      </c>
      <c r="E4090" s="19" t="n">
        <v>22.256</v>
      </c>
      <c r="F4090" s="21"/>
      <c r="G4090" s="21"/>
      <c r="H4090" s="21"/>
      <c r="I4090" s="21"/>
      <c r="J4090" s="21"/>
      <c r="K4090" s="22" t="n">
        <f aca="false">INDEX('Porte Honorário'!B:D,MATCH(TabJud!D4090,'Porte Honorário'!A:A,0),1)</f>
        <v>49.16</v>
      </c>
      <c r="L4090" s="22" t="n">
        <f aca="false">ROUND(C4090*K4090,2)</f>
        <v>49.16</v>
      </c>
      <c r="M4090" s="22" t="n">
        <f aca="false">IF(E4090&gt;0,ROUND(E4090*'UCO e Filme'!$A$2,2),0)</f>
        <v>419.75</v>
      </c>
      <c r="N4090" s="22" t="n">
        <f aca="false">IF(I4090&gt;0,ROUND(I4090*'UCO e Filme'!$A$11,2),0)</f>
        <v>0</v>
      </c>
      <c r="O4090" s="22" t="n">
        <f aca="false">ROUND(L4090+M4090+N4090,2)</f>
        <v>468.91</v>
      </c>
      <c r="P4090" s="36"/>
      <c r="Q4090" s="36"/>
    </row>
    <row r="4091" customFormat="false" ht="22.5" hidden="false" customHeight="true" outlineLevel="0" collapsed="false">
      <c r="A4091" s="17" t="n">
        <v>40503070</v>
      </c>
      <c r="B4091" s="17" t="s">
        <v>4101</v>
      </c>
      <c r="C4091" s="23" t="n">
        <v>1</v>
      </c>
      <c r="D4091" s="23" t="s">
        <v>103</v>
      </c>
      <c r="E4091" s="19" t="n">
        <v>22.256</v>
      </c>
      <c r="F4091" s="21"/>
      <c r="G4091" s="21"/>
      <c r="H4091" s="21"/>
      <c r="I4091" s="21"/>
      <c r="J4091" s="21"/>
      <c r="K4091" s="22" t="n">
        <f aca="false">INDEX('Porte Honorário'!B:D,MATCH(TabJud!D4091,'Porte Honorário'!A:A,0),1)</f>
        <v>183.5</v>
      </c>
      <c r="L4091" s="22" t="n">
        <f aca="false">ROUND(C4091*K4091,2)</f>
        <v>183.5</v>
      </c>
      <c r="M4091" s="22" t="n">
        <f aca="false">IF(E4091&gt;0,ROUND(E4091*'UCO e Filme'!$A$2,2),0)</f>
        <v>419.75</v>
      </c>
      <c r="N4091" s="22" t="n">
        <f aca="false">IF(I4091&gt;0,ROUND(I4091*'UCO e Filme'!$A$11,2),0)</f>
        <v>0</v>
      </c>
      <c r="O4091" s="22" t="n">
        <f aca="false">ROUND(L4091+M4091+N4091,2)</f>
        <v>603.25</v>
      </c>
      <c r="P4091" s="36"/>
      <c r="Q4091" s="36"/>
    </row>
    <row r="4092" customFormat="false" ht="11.25" hidden="false" customHeight="true" outlineLevel="0" collapsed="false">
      <c r="A4092" s="17" t="n">
        <v>40503089</v>
      </c>
      <c r="B4092" s="17" t="s">
        <v>4102</v>
      </c>
      <c r="C4092" s="23" t="n">
        <v>1</v>
      </c>
      <c r="D4092" s="23" t="s">
        <v>138</v>
      </c>
      <c r="E4092" s="19" t="n">
        <v>40.36</v>
      </c>
      <c r="F4092" s="21"/>
      <c r="G4092" s="21"/>
      <c r="H4092" s="21"/>
      <c r="I4092" s="21"/>
      <c r="J4092" s="21"/>
      <c r="K4092" s="22" t="n">
        <f aca="false">INDEX('Porte Honorário'!B:D,MATCH(TabJud!D4092,'Porte Honorário'!A:A,0),1)</f>
        <v>32.78</v>
      </c>
      <c r="L4092" s="22" t="n">
        <f aca="false">ROUND(C4092*K4092,2)</f>
        <v>32.78</v>
      </c>
      <c r="M4092" s="22" t="n">
        <f aca="false">IF(E4092&gt;0,ROUND(E4092*'UCO e Filme'!$A$2,2),0)</f>
        <v>761.19</v>
      </c>
      <c r="N4092" s="22" t="n">
        <f aca="false">IF(I4092&gt;0,ROUND(I4092*'UCO e Filme'!$A$11,2),0)</f>
        <v>0</v>
      </c>
      <c r="O4092" s="22" t="n">
        <f aca="false">ROUND(L4092+M4092+N4092,2)</f>
        <v>793.97</v>
      </c>
      <c r="P4092" s="36"/>
      <c r="Q4092" s="36"/>
    </row>
    <row r="4093" customFormat="false" ht="22.5" hidden="false" customHeight="true" outlineLevel="0" collapsed="false">
      <c r="A4093" s="17" t="n">
        <v>40503100</v>
      </c>
      <c r="B4093" s="17" t="s">
        <v>4103</v>
      </c>
      <c r="C4093" s="23" t="n">
        <v>1</v>
      </c>
      <c r="D4093" s="23" t="s">
        <v>64</v>
      </c>
      <c r="E4093" s="19" t="n">
        <v>8</v>
      </c>
      <c r="F4093" s="21"/>
      <c r="G4093" s="21"/>
      <c r="H4093" s="21"/>
      <c r="I4093" s="21"/>
      <c r="J4093" s="21"/>
      <c r="K4093" s="22" t="n">
        <f aca="false">INDEX('Porte Honorário'!B:D,MATCH(TabJud!D4093,'Porte Honorário'!A:A,0),1)</f>
        <v>65.56</v>
      </c>
      <c r="L4093" s="22" t="n">
        <f aca="false">ROUND(C4093*K4093,2)</f>
        <v>65.56</v>
      </c>
      <c r="M4093" s="22" t="n">
        <f aca="false">IF(E4093&gt;0,ROUND(E4093*'UCO e Filme'!$A$2,2),0)</f>
        <v>150.88</v>
      </c>
      <c r="N4093" s="22" t="n">
        <f aca="false">IF(I4093&gt;0,ROUND(I4093*'UCO e Filme'!$A$11,2),0)</f>
        <v>0</v>
      </c>
      <c r="O4093" s="22" t="n">
        <f aca="false">ROUND(L4093+M4093+N4093,2)</f>
        <v>216.44</v>
      </c>
      <c r="P4093" s="36"/>
      <c r="Q4093" s="36"/>
    </row>
    <row r="4094" customFormat="false" ht="22.5" hidden="false" customHeight="true" outlineLevel="0" collapsed="false">
      <c r="A4094" s="17" t="n">
        <v>40503119</v>
      </c>
      <c r="B4094" s="17" t="s">
        <v>4104</v>
      </c>
      <c r="C4094" s="23" t="n">
        <v>1</v>
      </c>
      <c r="D4094" s="23" t="s">
        <v>99</v>
      </c>
      <c r="E4094" s="19" t="n">
        <v>5.71</v>
      </c>
      <c r="F4094" s="21"/>
      <c r="G4094" s="21"/>
      <c r="H4094" s="21"/>
      <c r="I4094" s="21"/>
      <c r="J4094" s="21"/>
      <c r="K4094" s="22" t="n">
        <f aca="false">INDEX('Porte Honorário'!B:D,MATCH(TabJud!D4094,'Porte Honorário'!A:A,0),1)</f>
        <v>49.16</v>
      </c>
      <c r="L4094" s="22" t="n">
        <f aca="false">ROUND(C4094*K4094,2)</f>
        <v>49.16</v>
      </c>
      <c r="M4094" s="22" t="n">
        <f aca="false">IF(E4094&gt;0,ROUND(E4094*'UCO e Filme'!$A$2,2),0)</f>
        <v>107.69</v>
      </c>
      <c r="N4094" s="22" t="n">
        <f aca="false">IF(I4094&gt;0,ROUND(I4094*'UCO e Filme'!$A$11,2),0)</f>
        <v>0</v>
      </c>
      <c r="O4094" s="22" t="n">
        <f aca="false">ROUND(L4094+M4094+N4094,2)</f>
        <v>156.85</v>
      </c>
      <c r="P4094" s="36"/>
      <c r="Q4094" s="36"/>
    </row>
    <row r="4095" customFormat="false" ht="22.5" hidden="false" customHeight="true" outlineLevel="0" collapsed="false">
      <c r="A4095" s="17" t="n">
        <v>40503127</v>
      </c>
      <c r="B4095" s="17" t="s">
        <v>4105</v>
      </c>
      <c r="C4095" s="23" t="n">
        <v>1</v>
      </c>
      <c r="D4095" s="23" t="s">
        <v>71</v>
      </c>
      <c r="E4095" s="19" t="n">
        <v>12.54</v>
      </c>
      <c r="F4095" s="21"/>
      <c r="G4095" s="21"/>
      <c r="H4095" s="21"/>
      <c r="I4095" s="21"/>
      <c r="J4095" s="21"/>
      <c r="K4095" s="22" t="n">
        <f aca="false">INDEX('Porte Honorário'!B:D,MATCH(TabJud!D4095,'Porte Honorário'!A:A,0),1)</f>
        <v>309.68</v>
      </c>
      <c r="L4095" s="22" t="n">
        <f aca="false">ROUND(C4095*K4095,2)</f>
        <v>309.68</v>
      </c>
      <c r="M4095" s="22" t="n">
        <f aca="false">IF(E4095&gt;0,ROUND(E4095*'UCO e Filme'!$A$2,2),0)</f>
        <v>236.5</v>
      </c>
      <c r="N4095" s="22" t="n">
        <f aca="false">IF(I4095&gt;0,ROUND(I4095*'UCO e Filme'!$A$11,2),0)</f>
        <v>0</v>
      </c>
      <c r="O4095" s="22" t="n">
        <f aca="false">ROUND(L4095+M4095+N4095,2)</f>
        <v>546.18</v>
      </c>
      <c r="P4095" s="36"/>
      <c r="Q4095" s="36"/>
    </row>
    <row r="4096" customFormat="false" ht="11.25" hidden="false" customHeight="true" outlineLevel="0" collapsed="false">
      <c r="A4096" s="17" t="n">
        <v>40503135</v>
      </c>
      <c r="B4096" s="17" t="s">
        <v>4106</v>
      </c>
      <c r="C4096" s="23" t="n">
        <v>1</v>
      </c>
      <c r="D4096" s="23" t="s">
        <v>71</v>
      </c>
      <c r="E4096" s="19" t="n">
        <v>4.21</v>
      </c>
      <c r="F4096" s="21"/>
      <c r="G4096" s="21"/>
      <c r="H4096" s="21"/>
      <c r="I4096" s="21"/>
      <c r="J4096" s="21"/>
      <c r="K4096" s="22" t="n">
        <f aca="false">INDEX('Porte Honorário'!B:D,MATCH(TabJud!D4096,'Porte Honorário'!A:A,0),1)</f>
        <v>309.68</v>
      </c>
      <c r="L4096" s="22" t="n">
        <f aca="false">ROUND(C4096*K4096,2)</f>
        <v>309.68</v>
      </c>
      <c r="M4096" s="22" t="n">
        <f aca="false">IF(E4096&gt;0,ROUND(E4096*'UCO e Filme'!$A$2,2),0)</f>
        <v>79.4</v>
      </c>
      <c r="N4096" s="22" t="n">
        <f aca="false">IF(I4096&gt;0,ROUND(I4096*'UCO e Filme'!$A$11,2),0)</f>
        <v>0</v>
      </c>
      <c r="O4096" s="22" t="n">
        <f aca="false">ROUND(L4096+M4096+N4096,2)</f>
        <v>389.08</v>
      </c>
      <c r="P4096" s="36"/>
      <c r="Q4096" s="36"/>
    </row>
    <row r="4097" customFormat="false" ht="22.5" hidden="false" customHeight="true" outlineLevel="0" collapsed="false">
      <c r="A4097" s="17" t="n">
        <v>40503143</v>
      </c>
      <c r="B4097" s="17" t="s">
        <v>4107</v>
      </c>
      <c r="C4097" s="23" t="n">
        <v>1</v>
      </c>
      <c r="D4097" s="23" t="s">
        <v>71</v>
      </c>
      <c r="E4097" s="19" t="n">
        <v>32.64</v>
      </c>
      <c r="F4097" s="21"/>
      <c r="G4097" s="21"/>
      <c r="H4097" s="21"/>
      <c r="I4097" s="21"/>
      <c r="J4097" s="21"/>
      <c r="K4097" s="22" t="n">
        <f aca="false">INDEX('Porte Honorário'!B:D,MATCH(TabJud!D4097,'Porte Honorário'!A:A,0),1)</f>
        <v>309.68</v>
      </c>
      <c r="L4097" s="22" t="n">
        <f aca="false">ROUND(C4097*K4097,2)</f>
        <v>309.68</v>
      </c>
      <c r="M4097" s="22" t="n">
        <f aca="false">IF(E4097&gt;0,ROUND(E4097*'UCO e Filme'!$A$2,2),0)</f>
        <v>615.59</v>
      </c>
      <c r="N4097" s="22" t="n">
        <f aca="false">IF(I4097&gt;0,ROUND(I4097*'UCO e Filme'!$A$11,2),0)</f>
        <v>0</v>
      </c>
      <c r="O4097" s="22" t="n">
        <f aca="false">ROUND(L4097+M4097+N4097,2)</f>
        <v>925.27</v>
      </c>
      <c r="P4097" s="36"/>
      <c r="Q4097" s="36"/>
    </row>
    <row r="4098" customFormat="false" ht="11.25" hidden="false" customHeight="true" outlineLevel="0" collapsed="false">
      <c r="A4098" s="17" t="n">
        <v>40503151</v>
      </c>
      <c r="B4098" s="17" t="s">
        <v>4108</v>
      </c>
      <c r="C4098" s="23" t="n">
        <v>1</v>
      </c>
      <c r="D4098" s="23" t="s">
        <v>71</v>
      </c>
      <c r="E4098" s="19" t="n">
        <v>20.88</v>
      </c>
      <c r="F4098" s="21"/>
      <c r="G4098" s="21"/>
      <c r="H4098" s="21"/>
      <c r="I4098" s="21"/>
      <c r="J4098" s="21"/>
      <c r="K4098" s="22" t="n">
        <f aca="false">INDEX('Porte Honorário'!B:D,MATCH(TabJud!D4098,'Porte Honorário'!A:A,0),1)</f>
        <v>309.68</v>
      </c>
      <c r="L4098" s="22" t="n">
        <f aca="false">ROUND(C4098*K4098,2)</f>
        <v>309.68</v>
      </c>
      <c r="M4098" s="22" t="n">
        <f aca="false">IF(E4098&gt;0,ROUND(E4098*'UCO e Filme'!$A$2,2),0)</f>
        <v>393.8</v>
      </c>
      <c r="N4098" s="22" t="n">
        <f aca="false">IF(I4098&gt;0,ROUND(I4098*'UCO e Filme'!$A$11,2),0)</f>
        <v>0</v>
      </c>
      <c r="O4098" s="22" t="n">
        <f aca="false">ROUND(L4098+M4098+N4098,2)</f>
        <v>703.48</v>
      </c>
      <c r="P4098" s="36"/>
      <c r="Q4098" s="36"/>
    </row>
    <row r="4099" customFormat="false" ht="11.25" hidden="false" customHeight="true" outlineLevel="0" collapsed="false">
      <c r="A4099" s="17" t="n">
        <v>40503160</v>
      </c>
      <c r="B4099" s="17" t="s">
        <v>4109</v>
      </c>
      <c r="C4099" s="23" t="n">
        <v>1</v>
      </c>
      <c r="D4099" s="23" t="s">
        <v>71</v>
      </c>
      <c r="E4099" s="19" t="n">
        <v>20.88</v>
      </c>
      <c r="F4099" s="21"/>
      <c r="G4099" s="21"/>
      <c r="H4099" s="21"/>
      <c r="I4099" s="21"/>
      <c r="J4099" s="21"/>
      <c r="K4099" s="22" t="n">
        <f aca="false">INDEX('Porte Honorário'!B:D,MATCH(TabJud!D4099,'Porte Honorário'!A:A,0),1)</f>
        <v>309.68</v>
      </c>
      <c r="L4099" s="22" t="n">
        <f aca="false">ROUND(C4099*K4099,2)</f>
        <v>309.68</v>
      </c>
      <c r="M4099" s="22" t="n">
        <f aca="false">IF(E4099&gt;0,ROUND(E4099*'UCO e Filme'!$A$2,2),0)</f>
        <v>393.8</v>
      </c>
      <c r="N4099" s="22" t="n">
        <f aca="false">IF(I4099&gt;0,ROUND(I4099*'UCO e Filme'!$A$11,2),0)</f>
        <v>0</v>
      </c>
      <c r="O4099" s="22" t="n">
        <f aca="false">ROUND(L4099+M4099+N4099,2)</f>
        <v>703.48</v>
      </c>
      <c r="P4099" s="36"/>
      <c r="Q4099" s="36"/>
    </row>
    <row r="4100" customFormat="false" ht="11.25" hidden="false" customHeight="true" outlineLevel="0" collapsed="false">
      <c r="A4100" s="17" t="n">
        <v>40503178</v>
      </c>
      <c r="B4100" s="17" t="s">
        <v>4110</v>
      </c>
      <c r="C4100" s="23" t="n">
        <v>1</v>
      </c>
      <c r="D4100" s="23" t="s">
        <v>71</v>
      </c>
      <c r="E4100" s="19" t="n">
        <v>12.54</v>
      </c>
      <c r="F4100" s="21"/>
      <c r="G4100" s="21"/>
      <c r="H4100" s="21"/>
      <c r="I4100" s="21"/>
      <c r="J4100" s="21"/>
      <c r="K4100" s="22" t="n">
        <f aca="false">INDEX('Porte Honorário'!B:D,MATCH(TabJud!D4100,'Porte Honorário'!A:A,0),1)</f>
        <v>309.68</v>
      </c>
      <c r="L4100" s="22" t="n">
        <f aca="false">ROUND(C4100*K4100,2)</f>
        <v>309.68</v>
      </c>
      <c r="M4100" s="22" t="n">
        <f aca="false">IF(E4100&gt;0,ROUND(E4100*'UCO e Filme'!$A$2,2),0)</f>
        <v>236.5</v>
      </c>
      <c r="N4100" s="22" t="n">
        <f aca="false">IF(I4100&gt;0,ROUND(I4100*'UCO e Filme'!$A$11,2),0)</f>
        <v>0</v>
      </c>
      <c r="O4100" s="22" t="n">
        <f aca="false">ROUND(L4100+M4100+N4100,2)</f>
        <v>546.18</v>
      </c>
      <c r="P4100" s="36"/>
      <c r="Q4100" s="36"/>
    </row>
    <row r="4101" customFormat="false" ht="22.5" hidden="false" customHeight="true" outlineLevel="0" collapsed="false">
      <c r="A4101" s="17" t="n">
        <v>40503186</v>
      </c>
      <c r="B4101" s="17" t="s">
        <v>4111</v>
      </c>
      <c r="C4101" s="23" t="n">
        <v>1</v>
      </c>
      <c r="D4101" s="23" t="s">
        <v>71</v>
      </c>
      <c r="E4101" s="19" t="n">
        <v>20.38</v>
      </c>
      <c r="F4101" s="21"/>
      <c r="G4101" s="21"/>
      <c r="H4101" s="21"/>
      <c r="I4101" s="21"/>
      <c r="J4101" s="21"/>
      <c r="K4101" s="22" t="n">
        <f aca="false">INDEX('Porte Honorário'!B:D,MATCH(TabJud!D4101,'Porte Honorário'!A:A,0),1)</f>
        <v>309.68</v>
      </c>
      <c r="L4101" s="22" t="n">
        <f aca="false">ROUND(C4101*K4101,2)</f>
        <v>309.68</v>
      </c>
      <c r="M4101" s="22" t="n">
        <f aca="false">IF(E4101&gt;0,ROUND(E4101*'UCO e Filme'!$A$2,2),0)</f>
        <v>384.37</v>
      </c>
      <c r="N4101" s="22" t="n">
        <f aca="false">IF(I4101&gt;0,ROUND(I4101*'UCO e Filme'!$A$11,2),0)</f>
        <v>0</v>
      </c>
      <c r="O4101" s="22" t="n">
        <f aca="false">ROUND(L4101+M4101+N4101,2)</f>
        <v>694.05</v>
      </c>
      <c r="P4101" s="36"/>
      <c r="Q4101" s="36"/>
    </row>
    <row r="4102" customFormat="false" ht="33.75" hidden="false" customHeight="true" outlineLevel="0" collapsed="false">
      <c r="A4102" s="17" t="n">
        <v>40503194</v>
      </c>
      <c r="B4102" s="17" t="s">
        <v>4112</v>
      </c>
      <c r="C4102" s="23" t="n">
        <v>1</v>
      </c>
      <c r="D4102" s="23" t="s">
        <v>71</v>
      </c>
      <c r="E4102" s="19" t="n">
        <v>20.88</v>
      </c>
      <c r="F4102" s="21"/>
      <c r="G4102" s="21"/>
      <c r="H4102" s="21"/>
      <c r="I4102" s="21"/>
      <c r="J4102" s="21"/>
      <c r="K4102" s="22" t="n">
        <f aca="false">INDEX('Porte Honorário'!B:D,MATCH(TabJud!D4102,'Porte Honorário'!A:A,0),1)</f>
        <v>309.68</v>
      </c>
      <c r="L4102" s="22" t="n">
        <f aca="false">ROUND(C4102*K4102,2)</f>
        <v>309.68</v>
      </c>
      <c r="M4102" s="22" t="n">
        <f aca="false">IF(E4102&gt;0,ROUND(E4102*'UCO e Filme'!$A$2,2),0)</f>
        <v>393.8</v>
      </c>
      <c r="N4102" s="22" t="n">
        <f aca="false">IF(I4102&gt;0,ROUND(I4102*'UCO e Filme'!$A$11,2),0)</f>
        <v>0</v>
      </c>
      <c r="O4102" s="22" t="n">
        <f aca="false">ROUND(L4102+M4102+N4102,2)</f>
        <v>703.48</v>
      </c>
      <c r="P4102" s="36"/>
      <c r="Q4102" s="36"/>
    </row>
    <row r="4103" customFormat="false" ht="11.25" hidden="false" customHeight="true" outlineLevel="0" collapsed="false">
      <c r="A4103" s="17" t="n">
        <v>40503208</v>
      </c>
      <c r="B4103" s="17" t="s">
        <v>4113</v>
      </c>
      <c r="C4103" s="23" t="n">
        <v>1</v>
      </c>
      <c r="D4103" s="23" t="s">
        <v>71</v>
      </c>
      <c r="E4103" s="19" t="n">
        <v>0.54</v>
      </c>
      <c r="F4103" s="21"/>
      <c r="G4103" s="21"/>
      <c r="H4103" s="21"/>
      <c r="I4103" s="21"/>
      <c r="J4103" s="21"/>
      <c r="K4103" s="22" t="n">
        <f aca="false">INDEX('Porte Honorário'!B:D,MATCH(TabJud!D4103,'Porte Honorário'!A:A,0),1)</f>
        <v>309.68</v>
      </c>
      <c r="L4103" s="22" t="n">
        <f aca="false">ROUND(C4103*K4103,2)</f>
        <v>309.68</v>
      </c>
      <c r="M4103" s="22" t="n">
        <f aca="false">IF(E4103&gt;0,ROUND(E4103*'UCO e Filme'!$A$2,2),0)</f>
        <v>10.18</v>
      </c>
      <c r="N4103" s="22" t="n">
        <f aca="false">IF(I4103&gt;0,ROUND(I4103*'UCO e Filme'!$A$11,2),0)</f>
        <v>0</v>
      </c>
      <c r="O4103" s="22" t="n">
        <f aca="false">ROUND(L4103+M4103+N4103,2)</f>
        <v>319.86</v>
      </c>
      <c r="P4103" s="36"/>
      <c r="Q4103" s="36"/>
    </row>
    <row r="4104" customFormat="false" ht="11.25" hidden="false" customHeight="true" outlineLevel="0" collapsed="false">
      <c r="A4104" s="17" t="n">
        <v>40503216</v>
      </c>
      <c r="B4104" s="17" t="s">
        <v>4114</v>
      </c>
      <c r="C4104" s="23" t="n">
        <v>1</v>
      </c>
      <c r="D4104" s="23" t="s">
        <v>337</v>
      </c>
      <c r="E4104" s="19" t="n">
        <v>7.79</v>
      </c>
      <c r="F4104" s="21"/>
      <c r="G4104" s="21"/>
      <c r="H4104" s="21"/>
      <c r="I4104" s="21"/>
      <c r="J4104" s="21"/>
      <c r="K4104" s="22" t="n">
        <f aca="false">INDEX('Porte Honorário'!B:D,MATCH(TabJud!D4104,'Porte Honorário'!A:A,0),1)</f>
        <v>417.82</v>
      </c>
      <c r="L4104" s="22" t="n">
        <f aca="false">ROUND(C4104*K4104,2)</f>
        <v>417.82</v>
      </c>
      <c r="M4104" s="22" t="n">
        <f aca="false">IF(E4104&gt;0,ROUND(E4104*'UCO e Filme'!$A$2,2),0)</f>
        <v>146.92</v>
      </c>
      <c r="N4104" s="22" t="n">
        <f aca="false">IF(I4104&gt;0,ROUND(I4104*'UCO e Filme'!$A$11,2),0)</f>
        <v>0</v>
      </c>
      <c r="O4104" s="22" t="n">
        <f aca="false">ROUND(L4104+M4104+N4104,2)</f>
        <v>564.74</v>
      </c>
      <c r="P4104" s="36"/>
      <c r="Q4104" s="36"/>
    </row>
    <row r="4105" customFormat="false" ht="22.5" hidden="false" customHeight="true" outlineLevel="0" collapsed="false">
      <c r="A4105" s="17" t="n">
        <v>40503224</v>
      </c>
      <c r="B4105" s="17" t="s">
        <v>4115</v>
      </c>
      <c r="C4105" s="23" t="n">
        <v>1</v>
      </c>
      <c r="D4105" s="23" t="s">
        <v>103</v>
      </c>
      <c r="E4105" s="19" t="n">
        <v>34.1</v>
      </c>
      <c r="F4105" s="21"/>
      <c r="G4105" s="21"/>
      <c r="H4105" s="21"/>
      <c r="I4105" s="21"/>
      <c r="J4105" s="21"/>
      <c r="K4105" s="22" t="n">
        <f aca="false">INDEX('Porte Honorário'!B:D,MATCH(TabJud!D4105,'Porte Honorário'!A:A,0),1)</f>
        <v>183.5</v>
      </c>
      <c r="L4105" s="22" t="n">
        <f aca="false">ROUND(C4105*K4105,2)</f>
        <v>183.5</v>
      </c>
      <c r="M4105" s="22" t="n">
        <f aca="false">IF(E4105&gt;0,ROUND(E4105*'UCO e Filme'!$A$2,2),0)</f>
        <v>643.13</v>
      </c>
      <c r="N4105" s="22" t="n">
        <f aca="false">IF(I4105&gt;0,ROUND(I4105*'UCO e Filme'!$A$11,2),0)</f>
        <v>0</v>
      </c>
      <c r="O4105" s="22" t="n">
        <f aca="false">ROUND(L4105+M4105+N4105,2)</f>
        <v>826.63</v>
      </c>
      <c r="P4105" s="36"/>
      <c r="Q4105" s="36"/>
    </row>
    <row r="4106" customFormat="false" ht="33.75" hidden="false" customHeight="true" outlineLevel="0" collapsed="false">
      <c r="A4106" s="17" t="n">
        <v>40503232</v>
      </c>
      <c r="B4106" s="17" t="s">
        <v>4116</v>
      </c>
      <c r="C4106" s="23" t="n">
        <v>1</v>
      </c>
      <c r="D4106" s="23" t="s">
        <v>103</v>
      </c>
      <c r="E4106" s="19" t="n">
        <v>141</v>
      </c>
      <c r="F4106" s="21"/>
      <c r="G4106" s="21"/>
      <c r="H4106" s="21"/>
      <c r="I4106" s="21"/>
      <c r="J4106" s="21"/>
      <c r="K4106" s="22" t="n">
        <f aca="false">INDEX('Porte Honorário'!B:D,MATCH(TabJud!D4106,'Porte Honorário'!A:A,0),1)</f>
        <v>183.5</v>
      </c>
      <c r="L4106" s="22" t="n">
        <f aca="false">ROUND(C4106*K4106,2)</f>
        <v>183.5</v>
      </c>
      <c r="M4106" s="22" t="n">
        <f aca="false">IF(E4106&gt;0,ROUND(E4106*'UCO e Filme'!$A$2,2),0)</f>
        <v>2659.26</v>
      </c>
      <c r="N4106" s="22" t="n">
        <f aca="false">IF(I4106&gt;0,ROUND(I4106*'UCO e Filme'!$A$11,2),0)</f>
        <v>0</v>
      </c>
      <c r="O4106" s="22" t="n">
        <f aca="false">ROUND(L4106+M4106+N4106,2)</f>
        <v>2842.76</v>
      </c>
      <c r="P4106" s="36"/>
      <c r="Q4106" s="36"/>
    </row>
    <row r="4107" customFormat="false" ht="33.75" hidden="false" customHeight="true" outlineLevel="0" collapsed="false">
      <c r="A4107" s="17" t="n">
        <v>40503240</v>
      </c>
      <c r="B4107" s="17" t="s">
        <v>4117</v>
      </c>
      <c r="C4107" s="23" t="n">
        <v>0.1</v>
      </c>
      <c r="D4107" s="23" t="s">
        <v>133</v>
      </c>
      <c r="E4107" s="19" t="n">
        <v>0.1</v>
      </c>
      <c r="F4107" s="16"/>
      <c r="G4107" s="21"/>
      <c r="H4107" s="21"/>
      <c r="I4107" s="21"/>
      <c r="J4107" s="21"/>
      <c r="K4107" s="22" t="n">
        <f aca="false">INDEX('Porte Honorário'!B:D,MATCH(TabJud!D4107,'Porte Honorário'!A:A,0),1)</f>
        <v>16.38</v>
      </c>
      <c r="L4107" s="22" t="n">
        <f aca="false">ROUND(C4107*K4107,2)</f>
        <v>1.64</v>
      </c>
      <c r="M4107" s="22" t="n">
        <f aca="false">IF(E4107&gt;0,ROUND(E4107*'UCO e Filme'!$A$2,2),0)</f>
        <v>1.89</v>
      </c>
      <c r="N4107" s="22" t="n">
        <f aca="false">IF(I4107&gt;0,ROUND(I4107*'UCO e Filme'!$A$11,2),0)</f>
        <v>0</v>
      </c>
      <c r="O4107" s="22" t="n">
        <f aca="false">ROUND(L4107+M4107+N4107,2)</f>
        <v>3.53</v>
      </c>
      <c r="P4107" s="36"/>
      <c r="Q4107" s="36"/>
    </row>
    <row r="4108" customFormat="false" ht="33.75" hidden="false" customHeight="true" outlineLevel="0" collapsed="false">
      <c r="A4108" s="17" t="n">
        <v>40503259</v>
      </c>
      <c r="B4108" s="17" t="s">
        <v>4118</v>
      </c>
      <c r="C4108" s="23" t="n">
        <v>1</v>
      </c>
      <c r="D4108" s="23" t="s">
        <v>103</v>
      </c>
      <c r="E4108" s="19" t="n">
        <v>141</v>
      </c>
      <c r="F4108" s="21"/>
      <c r="G4108" s="21"/>
      <c r="H4108" s="21"/>
      <c r="I4108" s="21"/>
      <c r="J4108" s="21"/>
      <c r="K4108" s="22" t="n">
        <f aca="false">INDEX('Porte Honorário'!B:D,MATCH(TabJud!D4108,'Porte Honorário'!A:A,0),1)</f>
        <v>183.5</v>
      </c>
      <c r="L4108" s="22" t="n">
        <f aca="false">ROUND(C4108*K4108,2)</f>
        <v>183.5</v>
      </c>
      <c r="M4108" s="22" t="n">
        <f aca="false">IF(E4108&gt;0,ROUND(E4108*'UCO e Filme'!$A$2,2),0)</f>
        <v>2659.26</v>
      </c>
      <c r="N4108" s="22" t="n">
        <f aca="false">IF(I4108&gt;0,ROUND(I4108*'UCO e Filme'!$A$11,2),0)</f>
        <v>0</v>
      </c>
      <c r="O4108" s="22" t="n">
        <f aca="false">ROUND(L4108+M4108+N4108,2)</f>
        <v>2842.76</v>
      </c>
      <c r="P4108" s="36"/>
      <c r="Q4108" s="36"/>
    </row>
    <row r="4109" customFormat="false" ht="12.8" hidden="false" customHeight="false" outlineLevel="0" collapsed="false">
      <c r="A4109" s="39" t="n">
        <v>40503542</v>
      </c>
      <c r="B4109" s="38" t="s">
        <v>4119</v>
      </c>
      <c r="C4109" s="23"/>
      <c r="D4109" s="23"/>
      <c r="E4109" s="19"/>
      <c r="F4109" s="21"/>
      <c r="G4109" s="21"/>
      <c r="H4109" s="21"/>
      <c r="I4109" s="21"/>
      <c r="J4109" s="21"/>
      <c r="K4109" s="22"/>
      <c r="L4109" s="22"/>
      <c r="M4109" s="22"/>
      <c r="N4109" s="22"/>
      <c r="O4109" s="22" t="n">
        <v>452.2</v>
      </c>
      <c r="P4109" s="36"/>
      <c r="Q4109" s="36"/>
    </row>
    <row r="4110" customFormat="false" ht="12.8" hidden="false" customHeight="false" outlineLevel="0" collapsed="false">
      <c r="A4110" s="39" t="n">
        <v>40503771</v>
      </c>
      <c r="B4110" s="38" t="s">
        <v>4120</v>
      </c>
      <c r="C4110" s="23"/>
      <c r="D4110" s="23"/>
      <c r="E4110" s="19"/>
      <c r="F4110" s="21"/>
      <c r="G4110" s="21"/>
      <c r="H4110" s="21"/>
      <c r="I4110" s="21"/>
      <c r="J4110" s="21"/>
      <c r="K4110" s="22"/>
      <c r="L4110" s="22"/>
      <c r="M4110" s="22"/>
      <c r="N4110" s="22"/>
      <c r="O4110" s="22" t="n">
        <v>788.1</v>
      </c>
      <c r="P4110" s="36"/>
      <c r="Q4110" s="36"/>
    </row>
    <row r="4111" customFormat="false" ht="30.95" hidden="false" customHeight="true" outlineLevel="0" collapsed="false">
      <c r="A4111" s="14" t="s">
        <v>4121</v>
      </c>
      <c r="B4111" s="14"/>
      <c r="C4111" s="14"/>
      <c r="D4111" s="14"/>
      <c r="E4111" s="14"/>
      <c r="F4111" s="14"/>
      <c r="G4111" s="14"/>
      <c r="H4111" s="14"/>
      <c r="I4111" s="14"/>
      <c r="J4111" s="14"/>
      <c r="K4111" s="14"/>
      <c r="L4111" s="14"/>
      <c r="M4111" s="14"/>
      <c r="N4111" s="14"/>
      <c r="O4111" s="14"/>
      <c r="P4111" s="36"/>
      <c r="Q4111" s="36"/>
    </row>
    <row r="4112" customFormat="false" ht="36" hidden="false" customHeight="true" outlineLevel="0" collapsed="false">
      <c r="A4112" s="17" t="n">
        <v>40601013</v>
      </c>
      <c r="B4112" s="17" t="s">
        <v>4122</v>
      </c>
      <c r="C4112" s="23" t="n">
        <v>1</v>
      </c>
      <c r="D4112" s="23" t="s">
        <v>69</v>
      </c>
      <c r="E4112" s="19" t="n">
        <v>5.8</v>
      </c>
      <c r="F4112" s="21"/>
      <c r="G4112" s="21"/>
      <c r="H4112" s="21"/>
      <c r="I4112" s="21"/>
      <c r="J4112" s="21"/>
      <c r="K4112" s="22" t="n">
        <f aca="false">INDEX('Porte Honorário'!B:D,MATCH(TabJud!D4112,'Porte Honorário'!A:A,0),1)</f>
        <v>209.71</v>
      </c>
      <c r="L4112" s="22" t="n">
        <f aca="false">ROUND(C4112*K4112,2)</f>
        <v>209.71</v>
      </c>
      <c r="M4112" s="22" t="n">
        <f aca="false">IF(E4112&gt;0,ROUND(E4112*'UCO e Filme'!$A$2,2),0)</f>
        <v>109.39</v>
      </c>
      <c r="N4112" s="22" t="n">
        <f aca="false">IF(I4112&gt;0,ROUND(I4112*'UCO e Filme'!$A$11,2),0)</f>
        <v>0</v>
      </c>
      <c r="O4112" s="22" t="n">
        <f aca="false">ROUND(L4112+M4112+N4112,2)</f>
        <v>319.1</v>
      </c>
      <c r="P4112" s="36"/>
      <c r="Q4112" s="36"/>
    </row>
    <row r="4113" customFormat="false" ht="11.25" hidden="false" customHeight="true" outlineLevel="0" collapsed="false">
      <c r="A4113" s="17" t="n">
        <v>40601021</v>
      </c>
      <c r="B4113" s="17" t="s">
        <v>4123</v>
      </c>
      <c r="C4113" s="23" t="n">
        <v>1</v>
      </c>
      <c r="D4113" s="23" t="s">
        <v>52</v>
      </c>
      <c r="E4113" s="19" t="n">
        <v>5.8</v>
      </c>
      <c r="F4113" s="21"/>
      <c r="G4113" s="21"/>
      <c r="H4113" s="21"/>
      <c r="I4113" s="21"/>
      <c r="J4113" s="21"/>
      <c r="K4113" s="22" t="n">
        <f aca="false">INDEX('Porte Honorário'!B:D,MATCH(TabJud!D4113,'Porte Honorário'!A:A,0),1)</f>
        <v>144.2</v>
      </c>
      <c r="L4113" s="22" t="n">
        <f aca="false">ROUND(C4113*K4113,2)</f>
        <v>144.2</v>
      </c>
      <c r="M4113" s="22" t="n">
        <f aca="false">IF(E4113&gt;0,ROUND(E4113*'UCO e Filme'!$A$2,2),0)</f>
        <v>109.39</v>
      </c>
      <c r="N4113" s="22" t="n">
        <f aca="false">IF(I4113&gt;0,ROUND(I4113*'UCO e Filme'!$A$11,2),0)</f>
        <v>0</v>
      </c>
      <c r="O4113" s="22" t="n">
        <f aca="false">ROUND(L4113+M4113+N4113,2)</f>
        <v>253.59</v>
      </c>
      <c r="P4113" s="36"/>
      <c r="Q4113" s="36"/>
    </row>
    <row r="4114" customFormat="false" ht="11.25" hidden="false" customHeight="true" outlineLevel="0" collapsed="false">
      <c r="A4114" s="17" t="n">
        <v>40601030</v>
      </c>
      <c r="B4114" s="17" t="s">
        <v>4124</v>
      </c>
      <c r="C4114" s="23" t="n">
        <v>1</v>
      </c>
      <c r="D4114" s="23" t="s">
        <v>69</v>
      </c>
      <c r="E4114" s="19" t="n">
        <v>11.6</v>
      </c>
      <c r="F4114" s="21"/>
      <c r="G4114" s="21"/>
      <c r="H4114" s="21"/>
      <c r="I4114" s="21"/>
      <c r="J4114" s="21"/>
      <c r="K4114" s="22" t="n">
        <f aca="false">INDEX('Porte Honorário'!B:D,MATCH(TabJud!D4114,'Porte Honorário'!A:A,0),1)</f>
        <v>209.71</v>
      </c>
      <c r="L4114" s="22" t="n">
        <f aca="false">ROUND(C4114*K4114,2)</f>
        <v>209.71</v>
      </c>
      <c r="M4114" s="22" t="n">
        <f aca="false">IF(E4114&gt;0,ROUND(E4114*'UCO e Filme'!$A$2,2),0)</f>
        <v>218.78</v>
      </c>
      <c r="N4114" s="22" t="n">
        <f aca="false">IF(I4114&gt;0,ROUND(I4114*'UCO e Filme'!$A$11,2),0)</f>
        <v>0</v>
      </c>
      <c r="O4114" s="22" t="n">
        <f aca="false">ROUND(L4114+M4114+N4114,2)</f>
        <v>428.49</v>
      </c>
      <c r="P4114" s="36"/>
      <c r="Q4114" s="36"/>
    </row>
    <row r="4115" customFormat="false" ht="11.25" hidden="false" customHeight="true" outlineLevel="0" collapsed="false">
      <c r="A4115" s="17" t="n">
        <v>40601048</v>
      </c>
      <c r="B4115" s="17" t="s">
        <v>4125</v>
      </c>
      <c r="C4115" s="23" t="n">
        <v>1</v>
      </c>
      <c r="D4115" s="23" t="s">
        <v>343</v>
      </c>
      <c r="E4115" s="19" t="n">
        <v>16</v>
      </c>
      <c r="F4115" s="21"/>
      <c r="G4115" s="21"/>
      <c r="H4115" s="21"/>
      <c r="I4115" s="21"/>
      <c r="J4115" s="21"/>
      <c r="K4115" s="22" t="n">
        <f aca="false">INDEX('Porte Honorário'!B:D,MATCH(TabJud!D4115,'Porte Honorário'!A:A,0),1)</f>
        <v>909.36</v>
      </c>
      <c r="L4115" s="22" t="n">
        <f aca="false">ROUND(C4115*K4115,2)</f>
        <v>909.36</v>
      </c>
      <c r="M4115" s="22" t="n">
        <f aca="false">IF(E4115&gt;0,ROUND(E4115*'UCO e Filme'!$A$2,2),0)</f>
        <v>301.76</v>
      </c>
      <c r="N4115" s="22" t="n">
        <f aca="false">IF(I4115&gt;0,ROUND(I4115*'UCO e Filme'!$A$11,2),0)</f>
        <v>0</v>
      </c>
      <c r="O4115" s="22" t="n">
        <f aca="false">ROUND(L4115+M4115+N4115,2)</f>
        <v>1211.12</v>
      </c>
      <c r="P4115" s="36"/>
      <c r="Q4115" s="36"/>
    </row>
    <row r="4116" customFormat="false" ht="11.25" hidden="false" customHeight="true" outlineLevel="0" collapsed="false">
      <c r="A4116" s="17" t="n">
        <v>40601056</v>
      </c>
      <c r="B4116" s="17" t="s">
        <v>4126</v>
      </c>
      <c r="C4116" s="23" t="n">
        <v>1</v>
      </c>
      <c r="D4116" s="23" t="s">
        <v>247</v>
      </c>
      <c r="E4116" s="19" t="n">
        <v>5.8</v>
      </c>
      <c r="F4116" s="21"/>
      <c r="G4116" s="21"/>
      <c r="H4116" s="21"/>
      <c r="I4116" s="21"/>
      <c r="J4116" s="21"/>
      <c r="K4116" s="22" t="n">
        <f aca="false">INDEX('Porte Honorário'!B:D,MATCH(TabJud!D4116,'Porte Honorário'!A:A,0),1)</f>
        <v>542.33</v>
      </c>
      <c r="L4116" s="22" t="n">
        <f aca="false">ROUND(C4116*K4116,2)</f>
        <v>542.33</v>
      </c>
      <c r="M4116" s="22" t="n">
        <f aca="false">IF(E4116&gt;0,ROUND(E4116*'UCO e Filme'!$A$2,2),0)</f>
        <v>109.39</v>
      </c>
      <c r="N4116" s="22" t="n">
        <f aca="false">IF(I4116&gt;0,ROUND(I4116*'UCO e Filme'!$A$11,2),0)</f>
        <v>0</v>
      </c>
      <c r="O4116" s="22" t="n">
        <f aca="false">ROUND(L4116+M4116+N4116,2)</f>
        <v>651.72</v>
      </c>
      <c r="P4116" s="36"/>
      <c r="Q4116" s="36"/>
    </row>
    <row r="4117" customFormat="false" ht="11.25" hidden="false" customHeight="true" outlineLevel="0" collapsed="false">
      <c r="A4117" s="17" t="n">
        <v>40601064</v>
      </c>
      <c r="B4117" s="17" t="s">
        <v>4127</v>
      </c>
      <c r="C4117" s="23" t="n">
        <v>1</v>
      </c>
      <c r="D4117" s="23" t="s">
        <v>600</v>
      </c>
      <c r="E4117" s="19" t="n">
        <v>20</v>
      </c>
      <c r="F4117" s="21"/>
      <c r="G4117" s="21"/>
      <c r="H4117" s="21"/>
      <c r="I4117" s="21"/>
      <c r="J4117" s="21"/>
      <c r="K4117" s="22" t="n">
        <f aca="false">INDEX('Porte Honorário'!B:D,MATCH(TabJud!D4117,'Porte Honorário'!A:A,0),1)</f>
        <v>599.66</v>
      </c>
      <c r="L4117" s="22" t="n">
        <f aca="false">ROUND(C4117*K4117,2)</f>
        <v>599.66</v>
      </c>
      <c r="M4117" s="22" t="n">
        <f aca="false">IF(E4117&gt;0,ROUND(E4117*'UCO e Filme'!$A$2,2),0)</f>
        <v>377.2</v>
      </c>
      <c r="N4117" s="22" t="n">
        <f aca="false">IF(I4117&gt;0,ROUND(I4117*'UCO e Filme'!$A$11,2),0)</f>
        <v>0</v>
      </c>
      <c r="O4117" s="22" t="n">
        <f aca="false">ROUND(L4117+M4117+N4117,2)</f>
        <v>976.86</v>
      </c>
      <c r="P4117" s="36"/>
      <c r="Q4117" s="36"/>
    </row>
    <row r="4118" customFormat="false" ht="22.5" hidden="false" customHeight="true" outlineLevel="0" collapsed="false">
      <c r="A4118" s="17" t="n">
        <v>40601072</v>
      </c>
      <c r="B4118" s="17" t="s">
        <v>4128</v>
      </c>
      <c r="C4118" s="23" t="n">
        <v>1</v>
      </c>
      <c r="D4118" s="23" t="s">
        <v>64</v>
      </c>
      <c r="E4118" s="19" t="n">
        <v>4.2</v>
      </c>
      <c r="F4118" s="21"/>
      <c r="G4118" s="21"/>
      <c r="H4118" s="21"/>
      <c r="I4118" s="21"/>
      <c r="J4118" s="21"/>
      <c r="K4118" s="22" t="n">
        <f aca="false">INDEX('Porte Honorário'!B:D,MATCH(TabJud!D4118,'Porte Honorário'!A:A,0),1)</f>
        <v>65.56</v>
      </c>
      <c r="L4118" s="22" t="n">
        <f aca="false">ROUND(C4118*K4118,2)</f>
        <v>65.56</v>
      </c>
      <c r="M4118" s="22" t="n">
        <f aca="false">IF(E4118&gt;0,ROUND(E4118*'UCO e Filme'!$A$2,2),0)</f>
        <v>79.21</v>
      </c>
      <c r="N4118" s="22" t="n">
        <f aca="false">IF(I4118&gt;0,ROUND(I4118*'UCO e Filme'!$A$11,2),0)</f>
        <v>0</v>
      </c>
      <c r="O4118" s="22" t="n">
        <f aca="false">ROUND(L4118+M4118+N4118,2)</f>
        <v>144.77</v>
      </c>
      <c r="P4118" s="36"/>
      <c r="Q4118" s="36"/>
    </row>
    <row r="4119" customFormat="false" ht="22.5" hidden="false" customHeight="true" outlineLevel="0" collapsed="false">
      <c r="A4119" s="17" t="n">
        <v>40601080</v>
      </c>
      <c r="B4119" s="17" t="s">
        <v>4129</v>
      </c>
      <c r="C4119" s="23" t="n">
        <v>1</v>
      </c>
      <c r="D4119" s="23" t="s">
        <v>103</v>
      </c>
      <c r="E4119" s="19" t="n">
        <v>9.1</v>
      </c>
      <c r="F4119" s="21"/>
      <c r="G4119" s="21"/>
      <c r="H4119" s="21"/>
      <c r="I4119" s="21"/>
      <c r="J4119" s="21"/>
      <c r="K4119" s="22" t="n">
        <f aca="false">INDEX('Porte Honorário'!B:D,MATCH(TabJud!D4119,'Porte Honorário'!A:A,0),1)</f>
        <v>183.5</v>
      </c>
      <c r="L4119" s="22" t="n">
        <f aca="false">ROUND(C4119*K4119,2)</f>
        <v>183.5</v>
      </c>
      <c r="M4119" s="22" t="n">
        <f aca="false">IF(E4119&gt;0,ROUND(E4119*'UCO e Filme'!$A$2,2),0)</f>
        <v>171.63</v>
      </c>
      <c r="N4119" s="22" t="n">
        <f aca="false">IF(I4119&gt;0,ROUND(I4119*'UCO e Filme'!$A$11,2),0)</f>
        <v>0</v>
      </c>
      <c r="O4119" s="22" t="n">
        <f aca="false">ROUND(L4119+M4119+N4119,2)</f>
        <v>355.13</v>
      </c>
      <c r="P4119" s="36"/>
      <c r="Q4119" s="36"/>
    </row>
    <row r="4120" customFormat="false" ht="22.5" hidden="false" customHeight="true" outlineLevel="0" collapsed="false">
      <c r="A4120" s="17" t="n">
        <v>40601099</v>
      </c>
      <c r="B4120" s="17" t="s">
        <v>4130</v>
      </c>
      <c r="C4120" s="23" t="n">
        <v>1</v>
      </c>
      <c r="D4120" s="23" t="s">
        <v>64</v>
      </c>
      <c r="E4120" s="19" t="n">
        <v>9</v>
      </c>
      <c r="F4120" s="21"/>
      <c r="G4120" s="21"/>
      <c r="H4120" s="21"/>
      <c r="I4120" s="21"/>
      <c r="J4120" s="21"/>
      <c r="K4120" s="22" t="n">
        <f aca="false">INDEX('Porte Honorário'!B:D,MATCH(TabJud!D4120,'Porte Honorário'!A:A,0),1)</f>
        <v>65.56</v>
      </c>
      <c r="L4120" s="22" t="n">
        <f aca="false">ROUND(C4120*K4120,2)</f>
        <v>65.56</v>
      </c>
      <c r="M4120" s="22" t="n">
        <f aca="false">IF(E4120&gt;0,ROUND(E4120*'UCO e Filme'!$A$2,2),0)</f>
        <v>169.74</v>
      </c>
      <c r="N4120" s="22" t="n">
        <f aca="false">IF(I4120&gt;0,ROUND(I4120*'UCO e Filme'!$A$11,2),0)</f>
        <v>0</v>
      </c>
      <c r="O4120" s="22" t="n">
        <f aca="false">ROUND(L4120+M4120+N4120,2)</f>
        <v>235.3</v>
      </c>
      <c r="P4120" s="36"/>
      <c r="Q4120" s="36"/>
    </row>
    <row r="4121" customFormat="false" ht="22.5" hidden="false" customHeight="true" outlineLevel="0" collapsed="false">
      <c r="A4121" s="17" t="n">
        <v>40601102</v>
      </c>
      <c r="B4121" s="17" t="s">
        <v>4131</v>
      </c>
      <c r="C4121" s="23" t="n">
        <v>1</v>
      </c>
      <c r="D4121" s="23" t="s">
        <v>103</v>
      </c>
      <c r="E4121" s="19" t="n">
        <v>16.7</v>
      </c>
      <c r="F4121" s="21"/>
      <c r="G4121" s="21"/>
      <c r="H4121" s="21"/>
      <c r="I4121" s="21"/>
      <c r="J4121" s="21"/>
      <c r="K4121" s="22" t="n">
        <f aca="false">INDEX('Porte Honorário'!B:D,MATCH(TabJud!D4121,'Porte Honorário'!A:A,0),1)</f>
        <v>183.5</v>
      </c>
      <c r="L4121" s="22" t="n">
        <f aca="false">ROUND(C4121*K4121,2)</f>
        <v>183.5</v>
      </c>
      <c r="M4121" s="22" t="n">
        <f aca="false">IF(E4121&gt;0,ROUND(E4121*'UCO e Filme'!$A$2,2),0)</f>
        <v>314.96</v>
      </c>
      <c r="N4121" s="22" t="n">
        <f aca="false">IF(I4121&gt;0,ROUND(I4121*'UCO e Filme'!$A$11,2),0)</f>
        <v>0</v>
      </c>
      <c r="O4121" s="22" t="n">
        <f aca="false">ROUND(L4121+M4121+N4121,2)</f>
        <v>498.46</v>
      </c>
      <c r="P4121" s="36"/>
      <c r="Q4121" s="36"/>
    </row>
    <row r="4122" customFormat="false" ht="11.25" hidden="false" customHeight="true" outlineLevel="0" collapsed="false">
      <c r="A4122" s="17" t="n">
        <v>40601110</v>
      </c>
      <c r="B4122" s="17" t="s">
        <v>4132</v>
      </c>
      <c r="C4122" s="23" t="n">
        <v>1</v>
      </c>
      <c r="D4122" s="23" t="s">
        <v>64</v>
      </c>
      <c r="E4122" s="19" t="n">
        <v>2.06</v>
      </c>
      <c r="F4122" s="21"/>
      <c r="G4122" s="21"/>
      <c r="H4122" s="21"/>
      <c r="I4122" s="21"/>
      <c r="J4122" s="21"/>
      <c r="K4122" s="22" t="n">
        <f aca="false">INDEX('Porte Honorário'!B:D,MATCH(TabJud!D4122,'Porte Honorário'!A:A,0),1)</f>
        <v>65.56</v>
      </c>
      <c r="L4122" s="22" t="n">
        <f aca="false">ROUND(C4122*K4122,2)</f>
        <v>65.56</v>
      </c>
      <c r="M4122" s="22" t="n">
        <f aca="false">IF(E4122&gt;0,ROUND(E4122*'UCO e Filme'!$A$2,2),0)</f>
        <v>38.85</v>
      </c>
      <c r="N4122" s="22" t="n">
        <f aca="false">IF(I4122&gt;0,ROUND(I4122*'UCO e Filme'!$A$11,2),0)</f>
        <v>0</v>
      </c>
      <c r="O4122" s="22" t="n">
        <f aca="false">ROUND(L4122+M4122+N4122,2)</f>
        <v>104.41</v>
      </c>
      <c r="P4122" s="36"/>
      <c r="Q4122" s="36"/>
    </row>
    <row r="4123" customFormat="false" ht="11.25" hidden="false" customHeight="true" outlineLevel="0" collapsed="false">
      <c r="A4123" s="17" t="n">
        <v>40601129</v>
      </c>
      <c r="B4123" s="17" t="s">
        <v>4133</v>
      </c>
      <c r="C4123" s="23" t="n">
        <v>1</v>
      </c>
      <c r="D4123" s="23" t="s">
        <v>64</v>
      </c>
      <c r="E4123" s="19" t="n">
        <v>2.06</v>
      </c>
      <c r="F4123" s="21"/>
      <c r="G4123" s="21"/>
      <c r="H4123" s="21"/>
      <c r="I4123" s="21"/>
      <c r="J4123" s="21"/>
      <c r="K4123" s="22" t="n">
        <f aca="false">INDEX('Porte Honorário'!B:D,MATCH(TabJud!D4123,'Porte Honorário'!A:A,0),1)</f>
        <v>65.56</v>
      </c>
      <c r="L4123" s="22" t="n">
        <f aca="false">ROUND(C4123*K4123,2)</f>
        <v>65.56</v>
      </c>
      <c r="M4123" s="22" t="n">
        <f aca="false">IF(E4123&gt;0,ROUND(E4123*'UCO e Filme'!$A$2,2),0)</f>
        <v>38.85</v>
      </c>
      <c r="N4123" s="22" t="n">
        <f aca="false">IF(I4123&gt;0,ROUND(I4123*'UCO e Filme'!$A$11,2),0)</f>
        <v>0</v>
      </c>
      <c r="O4123" s="22" t="n">
        <f aca="false">ROUND(L4123+M4123+N4123,2)</f>
        <v>104.41</v>
      </c>
      <c r="P4123" s="36"/>
      <c r="Q4123" s="36"/>
    </row>
    <row r="4124" customFormat="false" ht="11.25" hidden="false" customHeight="true" outlineLevel="0" collapsed="false">
      <c r="A4124" s="17" t="n">
        <v>40601137</v>
      </c>
      <c r="B4124" s="17" t="s">
        <v>4134</v>
      </c>
      <c r="C4124" s="23" t="n">
        <v>1</v>
      </c>
      <c r="D4124" s="23" t="s">
        <v>138</v>
      </c>
      <c r="E4124" s="19" t="n">
        <v>1.03</v>
      </c>
      <c r="F4124" s="21"/>
      <c r="G4124" s="21"/>
      <c r="H4124" s="21"/>
      <c r="I4124" s="21"/>
      <c r="J4124" s="21"/>
      <c r="K4124" s="22" t="n">
        <f aca="false">INDEX('Porte Honorário'!B:D,MATCH(TabJud!D4124,'Porte Honorário'!A:A,0),1)</f>
        <v>32.78</v>
      </c>
      <c r="L4124" s="22" t="n">
        <f aca="false">ROUND(C4124*K4124,2)</f>
        <v>32.78</v>
      </c>
      <c r="M4124" s="22" t="n">
        <f aca="false">IF(E4124&gt;0,ROUND(E4124*'UCO e Filme'!$A$2,2),0)</f>
        <v>19.43</v>
      </c>
      <c r="N4124" s="22" t="n">
        <f aca="false">IF(I4124&gt;0,ROUND(I4124*'UCO e Filme'!$A$11,2),0)</f>
        <v>0</v>
      </c>
      <c r="O4124" s="22" t="n">
        <f aca="false">ROUND(L4124+M4124+N4124,2)</f>
        <v>52.21</v>
      </c>
      <c r="P4124" s="36"/>
      <c r="Q4124" s="36"/>
    </row>
    <row r="4125" customFormat="false" ht="11.25" hidden="false" customHeight="true" outlineLevel="0" collapsed="false">
      <c r="A4125" s="17" t="n">
        <v>40601145</v>
      </c>
      <c r="B4125" s="17" t="s">
        <v>4135</v>
      </c>
      <c r="C4125" s="23" t="n">
        <v>1</v>
      </c>
      <c r="D4125" s="23" t="s">
        <v>99</v>
      </c>
      <c r="E4125" s="19" t="n">
        <v>1.5</v>
      </c>
      <c r="F4125" s="21"/>
      <c r="G4125" s="21"/>
      <c r="H4125" s="21"/>
      <c r="I4125" s="21"/>
      <c r="J4125" s="21"/>
      <c r="K4125" s="22" t="n">
        <f aca="false">INDEX('Porte Honorário'!B:D,MATCH(TabJud!D4125,'Porte Honorário'!A:A,0),1)</f>
        <v>49.16</v>
      </c>
      <c r="L4125" s="22" t="n">
        <f aca="false">ROUND(C4125*K4125,2)</f>
        <v>49.16</v>
      </c>
      <c r="M4125" s="22" t="n">
        <f aca="false">IF(E4125&gt;0,ROUND(E4125*'UCO e Filme'!$A$2,2),0)</f>
        <v>28.29</v>
      </c>
      <c r="N4125" s="22" t="n">
        <f aca="false">IF(I4125&gt;0,ROUND(I4125*'UCO e Filme'!$A$11,2),0)</f>
        <v>0</v>
      </c>
      <c r="O4125" s="22" t="n">
        <f aca="false">ROUND(L4125+M4125+N4125,2)</f>
        <v>77.45</v>
      </c>
      <c r="P4125" s="36"/>
      <c r="Q4125" s="36"/>
    </row>
    <row r="4126" customFormat="false" ht="11.25" hidden="false" customHeight="true" outlineLevel="0" collapsed="false">
      <c r="A4126" s="17" t="n">
        <v>40601153</v>
      </c>
      <c r="B4126" s="17" t="s">
        <v>4136</v>
      </c>
      <c r="C4126" s="23" t="n">
        <v>1</v>
      </c>
      <c r="D4126" s="23" t="s">
        <v>251</v>
      </c>
      <c r="E4126" s="19" t="n">
        <v>3</v>
      </c>
      <c r="F4126" s="21"/>
      <c r="G4126" s="21"/>
      <c r="H4126" s="21"/>
      <c r="I4126" s="21"/>
      <c r="J4126" s="21"/>
      <c r="K4126" s="22" t="n">
        <f aca="false">INDEX('Porte Honorário'!B:D,MATCH(TabJud!D4126,'Porte Honorário'!A:A,0),1)</f>
        <v>275.28</v>
      </c>
      <c r="L4126" s="22" t="n">
        <f aca="false">ROUND(C4126*K4126,2)</f>
        <v>275.28</v>
      </c>
      <c r="M4126" s="22" t="n">
        <f aca="false">IF(E4126&gt;0,ROUND(E4126*'UCO e Filme'!$A$2,2),0)</f>
        <v>56.58</v>
      </c>
      <c r="N4126" s="22" t="n">
        <f aca="false">IF(I4126&gt;0,ROUND(I4126*'UCO e Filme'!$A$11,2),0)</f>
        <v>0</v>
      </c>
      <c r="O4126" s="22" t="n">
        <f aca="false">ROUND(L4126+M4126+N4126,2)</f>
        <v>331.86</v>
      </c>
      <c r="P4126" s="36"/>
      <c r="Q4126" s="36"/>
    </row>
    <row r="4127" customFormat="false" ht="11.25" hidden="false" customHeight="true" outlineLevel="0" collapsed="false">
      <c r="A4127" s="17" t="n">
        <v>40601161</v>
      </c>
      <c r="B4127" s="17" t="s">
        <v>4137</v>
      </c>
      <c r="C4127" s="23" t="n">
        <v>1</v>
      </c>
      <c r="D4127" s="23" t="s">
        <v>133</v>
      </c>
      <c r="E4127" s="19" t="n">
        <v>0.875</v>
      </c>
      <c r="F4127" s="21"/>
      <c r="G4127" s="21"/>
      <c r="H4127" s="21"/>
      <c r="I4127" s="21"/>
      <c r="J4127" s="21"/>
      <c r="K4127" s="22" t="n">
        <f aca="false">INDEX('Porte Honorário'!B:D,MATCH(TabJud!D4127,'Porte Honorário'!A:A,0),1)</f>
        <v>16.38</v>
      </c>
      <c r="L4127" s="22" t="n">
        <f aca="false">ROUND(C4127*K4127,2)</f>
        <v>16.38</v>
      </c>
      <c r="M4127" s="22" t="n">
        <f aca="false">IF(E4127&gt;0,ROUND(E4127*'UCO e Filme'!$A$2,2),0)</f>
        <v>16.5</v>
      </c>
      <c r="N4127" s="22" t="n">
        <f aca="false">IF(I4127&gt;0,ROUND(I4127*'UCO e Filme'!$A$11,2),0)</f>
        <v>0</v>
      </c>
      <c r="O4127" s="22" t="n">
        <f aca="false">ROUND(L4127+M4127+N4127,2)</f>
        <v>32.88</v>
      </c>
      <c r="P4127" s="36"/>
      <c r="Q4127" s="36"/>
    </row>
    <row r="4128" customFormat="false" ht="11.25" hidden="false" customHeight="true" outlineLevel="0" collapsed="false">
      <c r="A4128" s="17" t="n">
        <v>40601170</v>
      </c>
      <c r="B4128" s="17" t="s">
        <v>4138</v>
      </c>
      <c r="C4128" s="23" t="n">
        <v>1</v>
      </c>
      <c r="D4128" s="23" t="s">
        <v>71</v>
      </c>
      <c r="E4128" s="19" t="n">
        <v>27</v>
      </c>
      <c r="F4128" s="21"/>
      <c r="G4128" s="21"/>
      <c r="H4128" s="21"/>
      <c r="I4128" s="21"/>
      <c r="J4128" s="21"/>
      <c r="K4128" s="22" t="n">
        <f aca="false">INDEX('Porte Honorário'!B:D,MATCH(TabJud!D4128,'Porte Honorário'!A:A,0),1)</f>
        <v>309.68</v>
      </c>
      <c r="L4128" s="22" t="n">
        <f aca="false">ROUND(C4128*K4128,2)</f>
        <v>309.68</v>
      </c>
      <c r="M4128" s="22" t="n">
        <f aca="false">IF(E4128&gt;0,ROUND(E4128*'UCO e Filme'!$A$2,2),0)</f>
        <v>509.22</v>
      </c>
      <c r="N4128" s="22" t="n">
        <f aca="false">IF(I4128&gt;0,ROUND(I4128*'UCO e Filme'!$A$11,2),0)</f>
        <v>0</v>
      </c>
      <c r="O4128" s="22" t="n">
        <f aca="false">ROUND(L4128+M4128+N4128,2)</f>
        <v>818.9</v>
      </c>
      <c r="P4128" s="36"/>
      <c r="Q4128" s="36"/>
    </row>
    <row r="4129" customFormat="false" ht="11.25" hidden="false" customHeight="true" outlineLevel="0" collapsed="false">
      <c r="A4129" s="17" t="n">
        <v>40601188</v>
      </c>
      <c r="B4129" s="17" t="s">
        <v>4139</v>
      </c>
      <c r="C4129" s="23" t="n">
        <v>1</v>
      </c>
      <c r="D4129" s="23" t="s">
        <v>93</v>
      </c>
      <c r="E4129" s="19" t="n">
        <v>9.5</v>
      </c>
      <c r="F4129" s="21"/>
      <c r="G4129" s="21"/>
      <c r="H4129" s="21"/>
      <c r="I4129" s="21"/>
      <c r="J4129" s="21"/>
      <c r="K4129" s="22" t="n">
        <f aca="false">INDEX('Porte Honorário'!B:D,MATCH(TabJud!D4129,'Porte Honorário'!A:A,0),1)</f>
        <v>250.68</v>
      </c>
      <c r="L4129" s="22" t="n">
        <f aca="false">ROUND(C4129*K4129,2)</f>
        <v>250.68</v>
      </c>
      <c r="M4129" s="22" t="n">
        <f aca="false">IF(E4129&gt;0,ROUND(E4129*'UCO e Filme'!$A$2,2),0)</f>
        <v>179.17</v>
      </c>
      <c r="N4129" s="22" t="n">
        <f aca="false">IF(I4129&gt;0,ROUND(I4129*'UCO e Filme'!$A$11,2),0)</f>
        <v>0</v>
      </c>
      <c r="O4129" s="22" t="n">
        <f aca="false">ROUND(L4129+M4129+N4129,2)</f>
        <v>429.85</v>
      </c>
      <c r="P4129" s="36"/>
      <c r="Q4129" s="36"/>
    </row>
    <row r="4130" customFormat="false" ht="22.5" hidden="false" customHeight="true" outlineLevel="0" collapsed="false">
      <c r="A4130" s="17" t="n">
        <v>40601196</v>
      </c>
      <c r="B4130" s="17" t="s">
        <v>4140</v>
      </c>
      <c r="C4130" s="23" t="n">
        <v>1</v>
      </c>
      <c r="D4130" s="23" t="s">
        <v>52</v>
      </c>
      <c r="E4130" s="19" t="n">
        <v>4.5</v>
      </c>
      <c r="F4130" s="21"/>
      <c r="G4130" s="21"/>
      <c r="H4130" s="21"/>
      <c r="I4130" s="21"/>
      <c r="J4130" s="21"/>
      <c r="K4130" s="22" t="n">
        <f aca="false">INDEX('Porte Honorário'!B:D,MATCH(TabJud!D4130,'Porte Honorário'!A:A,0),1)</f>
        <v>144.2</v>
      </c>
      <c r="L4130" s="22" t="n">
        <f aca="false">ROUND(C4130*K4130,2)</f>
        <v>144.2</v>
      </c>
      <c r="M4130" s="22" t="n">
        <f aca="false">IF(E4130&gt;0,ROUND(E4130*'UCO e Filme'!$A$2,2),0)</f>
        <v>84.87</v>
      </c>
      <c r="N4130" s="22" t="n">
        <f aca="false">IF(I4130&gt;0,ROUND(I4130*'UCO e Filme'!$A$11,2),0)</f>
        <v>0</v>
      </c>
      <c r="O4130" s="22" t="n">
        <f aca="false">ROUND(L4130+M4130+N4130,2)</f>
        <v>229.07</v>
      </c>
      <c r="P4130" s="36"/>
      <c r="Q4130" s="36"/>
    </row>
    <row r="4131" customFormat="false" ht="11.25" hidden="false" customHeight="true" outlineLevel="0" collapsed="false">
      <c r="A4131" s="17" t="n">
        <v>40601200</v>
      </c>
      <c r="B4131" s="17" t="s">
        <v>4141</v>
      </c>
      <c r="C4131" s="23" t="n">
        <v>1</v>
      </c>
      <c r="D4131" s="23" t="s">
        <v>52</v>
      </c>
      <c r="E4131" s="19" t="n">
        <v>1.7</v>
      </c>
      <c r="F4131" s="21"/>
      <c r="G4131" s="21"/>
      <c r="H4131" s="21"/>
      <c r="I4131" s="21"/>
      <c r="J4131" s="21"/>
      <c r="K4131" s="22" t="n">
        <f aca="false">INDEX('Porte Honorário'!B:D,MATCH(TabJud!D4131,'Porte Honorário'!A:A,0),1)</f>
        <v>144.2</v>
      </c>
      <c r="L4131" s="22" t="n">
        <f aca="false">ROUND(C4131*K4131,2)</f>
        <v>144.2</v>
      </c>
      <c r="M4131" s="22" t="n">
        <f aca="false">IF(E4131&gt;0,ROUND(E4131*'UCO e Filme'!$A$2,2),0)</f>
        <v>32.06</v>
      </c>
      <c r="N4131" s="22" t="n">
        <f aca="false">IF(I4131&gt;0,ROUND(I4131*'UCO e Filme'!$A$11,2),0)</f>
        <v>0</v>
      </c>
      <c r="O4131" s="22" t="n">
        <f aca="false">ROUND(L4131+M4131+N4131,2)</f>
        <v>176.26</v>
      </c>
      <c r="P4131" s="36"/>
      <c r="Q4131" s="36"/>
    </row>
    <row r="4132" customFormat="false" ht="11.25" hidden="false" customHeight="true" outlineLevel="0" collapsed="false">
      <c r="A4132" s="17" t="n">
        <v>40601218</v>
      </c>
      <c r="B4132" s="17" t="s">
        <v>4142</v>
      </c>
      <c r="C4132" s="23" t="n">
        <v>1</v>
      </c>
      <c r="D4132" s="23" t="s">
        <v>52</v>
      </c>
      <c r="E4132" s="19" t="n">
        <v>4.5</v>
      </c>
      <c r="F4132" s="21"/>
      <c r="G4132" s="21"/>
      <c r="H4132" s="21"/>
      <c r="I4132" s="21"/>
      <c r="J4132" s="21"/>
      <c r="K4132" s="22" t="n">
        <f aca="false">INDEX('Porte Honorário'!B:D,MATCH(TabJud!D4132,'Porte Honorário'!A:A,0),1)</f>
        <v>144.2</v>
      </c>
      <c r="L4132" s="22" t="n">
        <f aca="false">ROUND(C4132*K4132,2)</f>
        <v>144.2</v>
      </c>
      <c r="M4132" s="22" t="n">
        <f aca="false">IF(E4132&gt;0,ROUND(E4132*'UCO e Filme'!$A$2,2),0)</f>
        <v>84.87</v>
      </c>
      <c r="N4132" s="22" t="n">
        <f aca="false">IF(I4132&gt;0,ROUND(I4132*'UCO e Filme'!$A$11,2),0)</f>
        <v>0</v>
      </c>
      <c r="O4132" s="22" t="n">
        <f aca="false">ROUND(L4132+M4132+N4132,2)</f>
        <v>229.07</v>
      </c>
      <c r="P4132" s="36"/>
      <c r="Q4132" s="36"/>
    </row>
    <row r="4133" customFormat="false" ht="22.5" hidden="false" customHeight="true" outlineLevel="0" collapsed="false">
      <c r="A4133" s="17" t="n">
        <v>40601226</v>
      </c>
      <c r="B4133" s="17" t="s">
        <v>4143</v>
      </c>
      <c r="C4133" s="23" t="n">
        <v>1</v>
      </c>
      <c r="D4133" s="23" t="s">
        <v>64</v>
      </c>
      <c r="E4133" s="19" t="n">
        <v>2.06</v>
      </c>
      <c r="F4133" s="21"/>
      <c r="G4133" s="21"/>
      <c r="H4133" s="21"/>
      <c r="I4133" s="21"/>
      <c r="J4133" s="21"/>
      <c r="K4133" s="22" t="n">
        <f aca="false">INDEX('Porte Honorário'!B:D,MATCH(TabJud!D4133,'Porte Honorário'!A:A,0),1)</f>
        <v>65.56</v>
      </c>
      <c r="L4133" s="22" t="n">
        <f aca="false">ROUND(C4133*K4133,2)</f>
        <v>65.56</v>
      </c>
      <c r="M4133" s="22" t="n">
        <f aca="false">IF(E4133&gt;0,ROUND(E4133*'UCO e Filme'!$A$2,2),0)</f>
        <v>38.85</v>
      </c>
      <c r="N4133" s="22" t="n">
        <f aca="false">IF(I4133&gt;0,ROUND(I4133*'UCO e Filme'!$A$11,2),0)</f>
        <v>0</v>
      </c>
      <c r="O4133" s="22" t="n">
        <f aca="false">ROUND(L4133+M4133+N4133,2)</f>
        <v>104.41</v>
      </c>
      <c r="P4133" s="36"/>
      <c r="Q4133" s="36"/>
    </row>
    <row r="4134" customFormat="false" ht="11.25" hidden="false" customHeight="true" outlineLevel="0" collapsed="false">
      <c r="A4134" s="17" t="n">
        <v>40601234</v>
      </c>
      <c r="B4134" s="17" t="s">
        <v>4144</v>
      </c>
      <c r="C4134" s="23" t="n">
        <v>1</v>
      </c>
      <c r="D4134" s="23" t="s">
        <v>64</v>
      </c>
      <c r="E4134" s="19" t="n">
        <v>7.283</v>
      </c>
      <c r="F4134" s="21"/>
      <c r="G4134" s="21"/>
      <c r="H4134" s="21"/>
      <c r="I4134" s="21"/>
      <c r="J4134" s="21"/>
      <c r="K4134" s="22" t="n">
        <f aca="false">INDEX('Porte Honorário'!B:D,MATCH(TabJud!D4134,'Porte Honorário'!A:A,0),1)</f>
        <v>65.56</v>
      </c>
      <c r="L4134" s="22" t="n">
        <f aca="false">ROUND(C4134*K4134,2)</f>
        <v>65.56</v>
      </c>
      <c r="M4134" s="22" t="n">
        <f aca="false">IF(E4134&gt;0,ROUND(E4134*'UCO e Filme'!$A$2,2),0)</f>
        <v>137.36</v>
      </c>
      <c r="N4134" s="22" t="n">
        <f aca="false">IF(I4134&gt;0,ROUND(I4134*'UCO e Filme'!$A$11,2),0)</f>
        <v>0</v>
      </c>
      <c r="O4134" s="22" t="n">
        <f aca="false">ROUND(L4134+M4134+N4134,2)</f>
        <v>202.92</v>
      </c>
      <c r="P4134" s="36"/>
      <c r="Q4134" s="36"/>
    </row>
    <row r="4135" customFormat="false" ht="11.25" hidden="false" customHeight="true" outlineLevel="0" collapsed="false">
      <c r="A4135" s="17" t="n">
        <v>40601242</v>
      </c>
      <c r="B4135" s="17" t="s">
        <v>4145</v>
      </c>
      <c r="C4135" s="23" t="n">
        <v>1</v>
      </c>
      <c r="D4135" s="23" t="s">
        <v>52</v>
      </c>
      <c r="E4135" s="19" t="n">
        <v>14.6</v>
      </c>
      <c r="F4135" s="21"/>
      <c r="G4135" s="21"/>
      <c r="H4135" s="21"/>
      <c r="I4135" s="21"/>
      <c r="J4135" s="21"/>
      <c r="K4135" s="22" t="n">
        <f aca="false">INDEX('Porte Honorário'!B:D,MATCH(TabJud!D4135,'Porte Honorário'!A:A,0),1)</f>
        <v>144.2</v>
      </c>
      <c r="L4135" s="22" t="n">
        <f aca="false">ROUND(C4135*K4135,2)</f>
        <v>144.2</v>
      </c>
      <c r="M4135" s="22" t="n">
        <f aca="false">IF(E4135&gt;0,ROUND(E4135*'UCO e Filme'!$A$2,2),0)</f>
        <v>275.36</v>
      </c>
      <c r="N4135" s="22" t="n">
        <f aca="false">IF(I4135&gt;0,ROUND(I4135*'UCO e Filme'!$A$11,2),0)</f>
        <v>0</v>
      </c>
      <c r="O4135" s="22" t="n">
        <f aca="false">ROUND(L4135+M4135+N4135,2)</f>
        <v>419.56</v>
      </c>
      <c r="P4135" s="36"/>
      <c r="Q4135" s="36"/>
    </row>
    <row r="4136" customFormat="false" ht="11.25" hidden="false" customHeight="true" outlineLevel="0" collapsed="false">
      <c r="A4136" s="17" t="n">
        <v>40601250</v>
      </c>
      <c r="B4136" s="17" t="s">
        <v>4146</v>
      </c>
      <c r="C4136" s="23" t="n">
        <v>1</v>
      </c>
      <c r="D4136" s="23" t="s">
        <v>64</v>
      </c>
      <c r="E4136" s="19" t="n">
        <v>2.06</v>
      </c>
      <c r="F4136" s="21"/>
      <c r="G4136" s="21"/>
      <c r="H4136" s="21"/>
      <c r="I4136" s="21"/>
      <c r="J4136" s="21"/>
      <c r="K4136" s="22" t="n">
        <f aca="false">INDEX('Porte Honorário'!B:D,MATCH(TabJud!D4136,'Porte Honorário'!A:A,0),1)</f>
        <v>65.56</v>
      </c>
      <c r="L4136" s="22" t="n">
        <f aca="false">ROUND(C4136*K4136,2)</f>
        <v>65.56</v>
      </c>
      <c r="M4136" s="22" t="n">
        <f aca="false">IF(E4136&gt;0,ROUND(E4136*'UCO e Filme'!$A$2,2),0)</f>
        <v>38.85</v>
      </c>
      <c r="N4136" s="22" t="n">
        <f aca="false">IF(I4136&gt;0,ROUND(I4136*'UCO e Filme'!$A$11,2),0)</f>
        <v>0</v>
      </c>
      <c r="O4136" s="22" t="n">
        <f aca="false">ROUND(L4136+M4136+N4136,2)</f>
        <v>104.41</v>
      </c>
      <c r="P4136" s="36"/>
      <c r="Q4136" s="36"/>
    </row>
    <row r="4137" customFormat="false" ht="11.25" hidden="false" customHeight="true" outlineLevel="0" collapsed="false">
      <c r="A4137" s="17" t="n">
        <v>40601269</v>
      </c>
      <c r="B4137" s="17" t="s">
        <v>4147</v>
      </c>
      <c r="C4137" s="23" t="n">
        <v>1</v>
      </c>
      <c r="D4137" s="23" t="s">
        <v>138</v>
      </c>
      <c r="E4137" s="19" t="n">
        <v>1.03</v>
      </c>
      <c r="F4137" s="21"/>
      <c r="G4137" s="21"/>
      <c r="H4137" s="21"/>
      <c r="I4137" s="21"/>
      <c r="J4137" s="21"/>
      <c r="K4137" s="22" t="n">
        <f aca="false">INDEX('Porte Honorário'!B:D,MATCH(TabJud!D4137,'Porte Honorário'!A:A,0),1)</f>
        <v>32.78</v>
      </c>
      <c r="L4137" s="22" t="n">
        <f aca="false">ROUND(C4137*K4137,2)</f>
        <v>32.78</v>
      </c>
      <c r="M4137" s="22" t="n">
        <f aca="false">IF(E4137&gt;0,ROUND(E4137*'UCO e Filme'!$A$2,2),0)</f>
        <v>19.43</v>
      </c>
      <c r="N4137" s="22" t="n">
        <f aca="false">IF(I4137&gt;0,ROUND(I4137*'UCO e Filme'!$A$11,2),0)</f>
        <v>0</v>
      </c>
      <c r="O4137" s="22" t="n">
        <f aca="false">ROUND(L4137+M4137+N4137,2)</f>
        <v>52.21</v>
      </c>
      <c r="P4137" s="36"/>
      <c r="Q4137" s="36"/>
    </row>
    <row r="4138" customFormat="false" ht="11.25" hidden="false" customHeight="true" outlineLevel="0" collapsed="false">
      <c r="A4138" s="17" t="n">
        <v>40601277</v>
      </c>
      <c r="B4138" s="17" t="s">
        <v>4148</v>
      </c>
      <c r="C4138" s="23" t="n">
        <v>1</v>
      </c>
      <c r="D4138" s="23" t="s">
        <v>71</v>
      </c>
      <c r="E4138" s="19" t="n">
        <v>27</v>
      </c>
      <c r="F4138" s="21"/>
      <c r="G4138" s="21"/>
      <c r="H4138" s="21"/>
      <c r="I4138" s="21"/>
      <c r="J4138" s="21"/>
      <c r="K4138" s="22" t="n">
        <f aca="false">INDEX('Porte Honorário'!B:D,MATCH(TabJud!D4138,'Porte Honorário'!A:A,0),1)</f>
        <v>309.68</v>
      </c>
      <c r="L4138" s="22" t="n">
        <f aca="false">ROUND(C4138*K4138,2)</f>
        <v>309.68</v>
      </c>
      <c r="M4138" s="22" t="n">
        <f aca="false">IF(E4138&gt;0,ROUND(E4138*'UCO e Filme'!$A$2,2),0)</f>
        <v>509.22</v>
      </c>
      <c r="N4138" s="22" t="n">
        <f aca="false">IF(I4138&gt;0,ROUND(I4138*'UCO e Filme'!$A$11,2),0)</f>
        <v>0</v>
      </c>
      <c r="O4138" s="22" t="n">
        <f aca="false">ROUND(L4138+M4138+N4138,2)</f>
        <v>818.9</v>
      </c>
      <c r="P4138" s="36"/>
      <c r="Q4138" s="36"/>
    </row>
    <row r="4139" customFormat="false" ht="11.25" hidden="false" customHeight="true" outlineLevel="0" collapsed="false">
      <c r="A4139" s="17" t="n">
        <v>40601285</v>
      </c>
      <c r="B4139" s="17" t="s">
        <v>4149</v>
      </c>
      <c r="C4139" s="23" t="n">
        <v>1</v>
      </c>
      <c r="D4139" s="23" t="s">
        <v>71</v>
      </c>
      <c r="E4139" s="19" t="n">
        <v>27</v>
      </c>
      <c r="F4139" s="21"/>
      <c r="G4139" s="21"/>
      <c r="H4139" s="21"/>
      <c r="I4139" s="21"/>
      <c r="J4139" s="21"/>
      <c r="K4139" s="22" t="n">
        <f aca="false">INDEX('Porte Honorário'!B:D,MATCH(TabJud!D4139,'Porte Honorário'!A:A,0),1)</f>
        <v>309.68</v>
      </c>
      <c r="L4139" s="22" t="n">
        <f aca="false">ROUND(C4139*K4139,2)</f>
        <v>309.68</v>
      </c>
      <c r="M4139" s="22" t="n">
        <f aca="false">IF(E4139&gt;0,ROUND(E4139*'UCO e Filme'!$A$2,2),0)</f>
        <v>509.22</v>
      </c>
      <c r="N4139" s="22" t="n">
        <f aca="false">IF(I4139&gt;0,ROUND(I4139*'UCO e Filme'!$A$11,2),0)</f>
        <v>0</v>
      </c>
      <c r="O4139" s="22" t="n">
        <f aca="false">ROUND(L4139+M4139+N4139,2)</f>
        <v>818.9</v>
      </c>
      <c r="P4139" s="36"/>
      <c r="Q4139" s="36"/>
    </row>
    <row r="4140" customFormat="false" ht="11.25" hidden="false" customHeight="true" outlineLevel="0" collapsed="false">
      <c r="A4140" s="17" t="n">
        <v>40601293</v>
      </c>
      <c r="B4140" s="17" t="s">
        <v>4150</v>
      </c>
      <c r="C4140" s="23" t="n">
        <v>1</v>
      </c>
      <c r="D4140" s="23" t="s">
        <v>99</v>
      </c>
      <c r="E4140" s="19" t="n">
        <v>17.75</v>
      </c>
      <c r="F4140" s="21"/>
      <c r="G4140" s="21"/>
      <c r="H4140" s="21"/>
      <c r="I4140" s="21"/>
      <c r="J4140" s="21"/>
      <c r="K4140" s="22" t="n">
        <f aca="false">INDEX('Porte Honorário'!B:D,MATCH(TabJud!D4140,'Porte Honorário'!A:A,0),1)</f>
        <v>49.16</v>
      </c>
      <c r="L4140" s="22" t="n">
        <f aca="false">ROUND(C4140*K4140,2)</f>
        <v>49.16</v>
      </c>
      <c r="M4140" s="22" t="n">
        <f aca="false">IF(E4140&gt;0,ROUND(E4140*'UCO e Filme'!$A$2,2),0)</f>
        <v>334.77</v>
      </c>
      <c r="N4140" s="22" t="n">
        <f aca="false">IF(I4140&gt;0,ROUND(I4140*'UCO e Filme'!$A$11,2),0)</f>
        <v>0</v>
      </c>
      <c r="O4140" s="22" t="n">
        <f aca="false">ROUND(L4140+M4140+N4140,2)</f>
        <v>383.93</v>
      </c>
      <c r="P4140" s="36"/>
      <c r="Q4140" s="36"/>
    </row>
    <row r="4141" customFormat="false" ht="11.25" hidden="false" customHeight="true" outlineLevel="0" collapsed="false">
      <c r="A4141" s="17" t="n">
        <v>40601307</v>
      </c>
      <c r="B4141" s="17" t="s">
        <v>4151</v>
      </c>
      <c r="C4141" s="23" t="n">
        <v>1</v>
      </c>
      <c r="D4141" s="23" t="s">
        <v>133</v>
      </c>
      <c r="E4141" s="19" t="n">
        <v>8.05</v>
      </c>
      <c r="F4141" s="21"/>
      <c r="G4141" s="21"/>
      <c r="H4141" s="21"/>
      <c r="I4141" s="21"/>
      <c r="J4141" s="21"/>
      <c r="K4141" s="22" t="n">
        <f aca="false">INDEX('Porte Honorário'!B:D,MATCH(TabJud!D4141,'Porte Honorário'!A:A,0),1)</f>
        <v>16.38</v>
      </c>
      <c r="L4141" s="22" t="n">
        <f aca="false">ROUND(C4141*K4141,2)</f>
        <v>16.38</v>
      </c>
      <c r="M4141" s="22" t="n">
        <f aca="false">IF(E4141&gt;0,ROUND(E4141*'UCO e Filme'!$A$2,2),0)</f>
        <v>151.82</v>
      </c>
      <c r="N4141" s="22" t="n">
        <f aca="false">IF(I4141&gt;0,ROUND(I4141*'UCO e Filme'!$A$11,2),0)</f>
        <v>0</v>
      </c>
      <c r="O4141" s="22" t="n">
        <f aca="false">ROUND(L4141+M4141+N4141,2)</f>
        <v>168.2</v>
      </c>
      <c r="P4141" s="36"/>
      <c r="Q4141" s="36"/>
    </row>
    <row r="4142" customFormat="false" ht="11.25" hidden="false" customHeight="true" outlineLevel="0" collapsed="false">
      <c r="A4142" s="17" t="n">
        <v>40601315</v>
      </c>
      <c r="B4142" s="17" t="s">
        <v>4152</v>
      </c>
      <c r="C4142" s="23" t="n">
        <v>1</v>
      </c>
      <c r="D4142" s="23" t="s">
        <v>71</v>
      </c>
      <c r="E4142" s="19" t="n">
        <v>27</v>
      </c>
      <c r="F4142" s="21"/>
      <c r="G4142" s="21"/>
      <c r="H4142" s="21"/>
      <c r="I4142" s="21"/>
      <c r="J4142" s="21"/>
      <c r="K4142" s="22" t="n">
        <f aca="false">INDEX('Porte Honorário'!B:D,MATCH(TabJud!D4142,'Porte Honorário'!A:A,0),1)</f>
        <v>309.68</v>
      </c>
      <c r="L4142" s="22" t="n">
        <f aca="false">ROUND(C4142*K4142,2)</f>
        <v>309.68</v>
      </c>
      <c r="M4142" s="22" t="n">
        <f aca="false">IF(E4142&gt;0,ROUND(E4142*'UCO e Filme'!$A$2,2),0)</f>
        <v>509.22</v>
      </c>
      <c r="N4142" s="22" t="n">
        <f aca="false">IF(I4142&gt;0,ROUND(I4142*'UCO e Filme'!$A$11,2),0)</f>
        <v>0</v>
      </c>
      <c r="O4142" s="22" t="n">
        <f aca="false">ROUND(L4142+M4142+N4142,2)</f>
        <v>818.9</v>
      </c>
      <c r="P4142" s="36"/>
      <c r="Q4142" s="36"/>
    </row>
    <row r="4143" customFormat="false" ht="11.25" hidden="false" customHeight="true" outlineLevel="0" collapsed="false">
      <c r="A4143" s="17" t="n">
        <v>40601323</v>
      </c>
      <c r="B4143" s="17" t="s">
        <v>4153</v>
      </c>
      <c r="C4143" s="23" t="n">
        <v>1</v>
      </c>
      <c r="D4143" s="23" t="s">
        <v>138</v>
      </c>
      <c r="E4143" s="19" t="n">
        <v>2.5</v>
      </c>
      <c r="F4143" s="21"/>
      <c r="G4143" s="21"/>
      <c r="H4143" s="21"/>
      <c r="I4143" s="21"/>
      <c r="J4143" s="21"/>
      <c r="K4143" s="22" t="n">
        <f aca="false">INDEX('Porte Honorário'!B:D,MATCH(TabJud!D4143,'Porte Honorário'!A:A,0),1)</f>
        <v>32.78</v>
      </c>
      <c r="L4143" s="22" t="n">
        <f aca="false">ROUND(C4143*K4143,2)</f>
        <v>32.78</v>
      </c>
      <c r="M4143" s="22" t="n">
        <f aca="false">IF(E4143&gt;0,ROUND(E4143*'UCO e Filme'!$A$2,2),0)</f>
        <v>47.15</v>
      </c>
      <c r="N4143" s="22" t="n">
        <f aca="false">IF(I4143&gt;0,ROUND(I4143*'UCO e Filme'!$A$11,2),0)</f>
        <v>0</v>
      </c>
      <c r="O4143" s="22" t="n">
        <f aca="false">ROUND(L4143+M4143+N4143,2)</f>
        <v>79.93</v>
      </c>
      <c r="P4143" s="36"/>
      <c r="Q4143" s="36"/>
    </row>
    <row r="4144" customFormat="false" ht="12.75" hidden="false" customHeight="true" outlineLevel="0" collapsed="false">
      <c r="A4144" s="15" t="s">
        <v>4154</v>
      </c>
      <c r="B4144" s="15"/>
      <c r="C4144" s="15"/>
      <c r="D4144" s="15"/>
      <c r="E4144" s="15"/>
      <c r="F4144" s="15"/>
      <c r="G4144" s="15"/>
      <c r="H4144" s="15"/>
      <c r="I4144" s="15"/>
      <c r="J4144" s="15"/>
      <c r="K4144" s="15"/>
      <c r="L4144" s="15"/>
      <c r="M4144" s="15"/>
      <c r="N4144" s="15"/>
      <c r="O4144" s="15"/>
      <c r="P4144" s="36"/>
      <c r="Q4144" s="36"/>
    </row>
    <row r="4145" customFormat="false" ht="12.75" hidden="false" customHeight="true" outlineLevel="0" collapsed="false">
      <c r="A4145" s="15" t="s">
        <v>4155</v>
      </c>
      <c r="B4145" s="15"/>
      <c r="C4145" s="15"/>
      <c r="D4145" s="15"/>
      <c r="E4145" s="15"/>
      <c r="F4145" s="15"/>
      <c r="G4145" s="15"/>
      <c r="H4145" s="15"/>
      <c r="I4145" s="15"/>
      <c r="J4145" s="15"/>
      <c r="K4145" s="15"/>
      <c r="L4145" s="15"/>
      <c r="M4145" s="15"/>
      <c r="N4145" s="15"/>
      <c r="O4145" s="15"/>
      <c r="P4145" s="36"/>
      <c r="Q4145" s="36"/>
    </row>
    <row r="4146" customFormat="false" ht="17.65" hidden="false" customHeight="true" outlineLevel="0" collapsed="false">
      <c r="A4146" s="15" t="s">
        <v>4156</v>
      </c>
      <c r="B4146" s="15"/>
      <c r="C4146" s="15"/>
      <c r="D4146" s="15"/>
      <c r="E4146" s="15"/>
      <c r="F4146" s="15"/>
      <c r="G4146" s="15"/>
      <c r="H4146" s="15"/>
      <c r="I4146" s="15"/>
      <c r="J4146" s="15"/>
      <c r="K4146" s="15"/>
      <c r="L4146" s="15"/>
      <c r="M4146" s="15"/>
      <c r="N4146" s="15"/>
      <c r="O4146" s="15"/>
      <c r="P4146" s="36"/>
      <c r="Q4146" s="36"/>
    </row>
    <row r="4147" customFormat="false" ht="17.65" hidden="false" customHeight="true" outlineLevel="0" collapsed="false">
      <c r="A4147" s="15" t="s">
        <v>4157</v>
      </c>
      <c r="B4147" s="15"/>
      <c r="C4147" s="15"/>
      <c r="D4147" s="15"/>
      <c r="E4147" s="15"/>
      <c r="F4147" s="15"/>
      <c r="G4147" s="15"/>
      <c r="H4147" s="15"/>
      <c r="I4147" s="15"/>
      <c r="J4147" s="15"/>
      <c r="K4147" s="15"/>
      <c r="L4147" s="15"/>
      <c r="M4147" s="15"/>
      <c r="N4147" s="15"/>
      <c r="O4147" s="15"/>
      <c r="P4147" s="36"/>
      <c r="Q4147" s="36"/>
    </row>
    <row r="4148" customFormat="false" ht="17.65" hidden="false" customHeight="true" outlineLevel="0" collapsed="false">
      <c r="A4148" s="15" t="s">
        <v>4158</v>
      </c>
      <c r="B4148" s="15"/>
      <c r="C4148" s="15"/>
      <c r="D4148" s="15"/>
      <c r="E4148" s="15"/>
      <c r="F4148" s="15"/>
      <c r="G4148" s="15"/>
      <c r="H4148" s="15"/>
      <c r="I4148" s="15"/>
      <c r="J4148" s="15"/>
      <c r="K4148" s="15"/>
      <c r="L4148" s="15"/>
      <c r="M4148" s="15"/>
      <c r="N4148" s="15"/>
      <c r="O4148" s="15"/>
      <c r="P4148" s="36"/>
      <c r="Q4148" s="36"/>
    </row>
    <row r="4149" customFormat="false" ht="25.7" hidden="false" customHeight="true" outlineLevel="0" collapsed="false">
      <c r="A4149" s="15" t="s">
        <v>4159</v>
      </c>
      <c r="B4149" s="15"/>
      <c r="C4149" s="15"/>
      <c r="D4149" s="15"/>
      <c r="E4149" s="15"/>
      <c r="F4149" s="15"/>
      <c r="G4149" s="15"/>
      <c r="H4149" s="15"/>
      <c r="I4149" s="15"/>
      <c r="J4149" s="15"/>
      <c r="K4149" s="15"/>
      <c r="L4149" s="15"/>
      <c r="M4149" s="15"/>
      <c r="N4149" s="15"/>
      <c r="O4149" s="15"/>
      <c r="P4149" s="36"/>
      <c r="Q4149" s="36"/>
    </row>
    <row r="4150" customFormat="false" ht="12.75" hidden="false" customHeight="true" outlineLevel="0" collapsed="false">
      <c r="A4150" s="15" t="s">
        <v>4160</v>
      </c>
      <c r="B4150" s="15"/>
      <c r="C4150" s="15"/>
      <c r="D4150" s="15"/>
      <c r="E4150" s="15"/>
      <c r="F4150" s="15"/>
      <c r="G4150" s="15"/>
      <c r="H4150" s="15"/>
      <c r="I4150" s="15"/>
      <c r="J4150" s="15"/>
      <c r="K4150" s="15"/>
      <c r="L4150" s="15"/>
      <c r="M4150" s="15"/>
      <c r="N4150" s="15"/>
      <c r="O4150" s="15"/>
      <c r="P4150" s="36"/>
      <c r="Q4150" s="36"/>
    </row>
    <row r="4151" customFormat="false" ht="12.75" hidden="false" customHeight="true" outlineLevel="0" collapsed="false">
      <c r="A4151" s="15" t="s">
        <v>4161</v>
      </c>
      <c r="B4151" s="15"/>
      <c r="C4151" s="15"/>
      <c r="D4151" s="15"/>
      <c r="E4151" s="15"/>
      <c r="F4151" s="15"/>
      <c r="G4151" s="15"/>
      <c r="H4151" s="15"/>
      <c r="I4151" s="15"/>
      <c r="J4151" s="15"/>
      <c r="K4151" s="15"/>
      <c r="L4151" s="15"/>
      <c r="M4151" s="15"/>
      <c r="N4151" s="15"/>
      <c r="O4151" s="15"/>
      <c r="P4151" s="36"/>
      <c r="Q4151" s="36"/>
    </row>
    <row r="4152" customFormat="false" ht="25.7" hidden="false" customHeight="true" outlineLevel="0" collapsed="false">
      <c r="A4152" s="15" t="s">
        <v>4162</v>
      </c>
      <c r="B4152" s="15"/>
      <c r="C4152" s="15"/>
      <c r="D4152" s="15"/>
      <c r="E4152" s="15"/>
      <c r="F4152" s="15"/>
      <c r="G4152" s="15"/>
      <c r="H4152" s="15"/>
      <c r="I4152" s="15"/>
      <c r="J4152" s="15"/>
      <c r="K4152" s="15"/>
      <c r="L4152" s="15"/>
      <c r="M4152" s="15"/>
      <c r="N4152" s="15"/>
      <c r="O4152" s="15"/>
      <c r="P4152" s="36"/>
      <c r="Q4152" s="36"/>
    </row>
    <row r="4153" customFormat="false" ht="33.95" hidden="false" customHeight="true" outlineLevel="0" collapsed="false">
      <c r="A4153" s="15" t="s">
        <v>4163</v>
      </c>
      <c r="B4153" s="15"/>
      <c r="C4153" s="15"/>
      <c r="D4153" s="15"/>
      <c r="E4153" s="15"/>
      <c r="F4153" s="15"/>
      <c r="G4153" s="15"/>
      <c r="H4153" s="15"/>
      <c r="I4153" s="15"/>
      <c r="J4153" s="15"/>
      <c r="K4153" s="15"/>
      <c r="L4153" s="15"/>
      <c r="M4153" s="15"/>
      <c r="N4153" s="15"/>
      <c r="O4153" s="15"/>
      <c r="P4153" s="36"/>
      <c r="Q4153" s="36"/>
    </row>
    <row r="4154" customFormat="false" ht="25.7" hidden="false" customHeight="true" outlineLevel="0" collapsed="false">
      <c r="A4154" s="15" t="s">
        <v>4164</v>
      </c>
      <c r="B4154" s="15"/>
      <c r="C4154" s="15"/>
      <c r="D4154" s="15"/>
      <c r="E4154" s="15"/>
      <c r="F4154" s="15"/>
      <c r="G4154" s="15"/>
      <c r="H4154" s="15"/>
      <c r="I4154" s="15"/>
      <c r="J4154" s="15"/>
      <c r="K4154" s="15"/>
      <c r="L4154" s="15"/>
      <c r="M4154" s="15"/>
      <c r="N4154" s="15"/>
      <c r="O4154" s="15"/>
      <c r="P4154" s="36"/>
      <c r="Q4154" s="36"/>
    </row>
    <row r="4155" customFormat="false" ht="17.65" hidden="false" customHeight="true" outlineLevel="0" collapsed="false">
      <c r="A4155" s="15" t="s">
        <v>4165</v>
      </c>
      <c r="B4155" s="15"/>
      <c r="C4155" s="15"/>
      <c r="D4155" s="15"/>
      <c r="E4155" s="15"/>
      <c r="F4155" s="15"/>
      <c r="G4155" s="15"/>
      <c r="H4155" s="15"/>
      <c r="I4155" s="15"/>
      <c r="J4155" s="15"/>
      <c r="K4155" s="15"/>
      <c r="L4155" s="15"/>
      <c r="M4155" s="15"/>
      <c r="N4155" s="15"/>
      <c r="O4155" s="15"/>
      <c r="P4155" s="36"/>
      <c r="Q4155" s="36"/>
    </row>
    <row r="4156" customFormat="false" ht="12.8" hidden="false" customHeight="false" outlineLevel="0" collapsed="false">
      <c r="A4156" s="22"/>
      <c r="B4156" s="22"/>
      <c r="C4156" s="22"/>
      <c r="D4156" s="22"/>
      <c r="E4156" s="22"/>
      <c r="F4156" s="22"/>
      <c r="G4156" s="22"/>
      <c r="H4156" s="22"/>
      <c r="I4156" s="22"/>
      <c r="J4156" s="22"/>
      <c r="K4156" s="22"/>
      <c r="L4156" s="22"/>
      <c r="M4156" s="22"/>
      <c r="N4156" s="22"/>
      <c r="O4156" s="22"/>
      <c r="P4156" s="36"/>
      <c r="Q4156" s="36"/>
    </row>
    <row r="4157" customFormat="false" ht="30.95" hidden="false" customHeight="true" outlineLevel="0" collapsed="false">
      <c r="A4157" s="14" t="s">
        <v>4166</v>
      </c>
      <c r="B4157" s="14"/>
      <c r="C4157" s="14"/>
      <c r="D4157" s="14"/>
      <c r="E4157" s="14"/>
      <c r="F4157" s="14"/>
      <c r="G4157" s="14"/>
      <c r="H4157" s="14"/>
      <c r="I4157" s="14"/>
      <c r="J4157" s="14"/>
      <c r="K4157" s="14"/>
      <c r="L4157" s="14"/>
      <c r="M4157" s="14"/>
      <c r="N4157" s="14"/>
      <c r="O4157" s="14"/>
      <c r="P4157" s="36"/>
      <c r="Q4157" s="36"/>
    </row>
    <row r="4158" customFormat="false" ht="30" hidden="false" customHeight="true" outlineLevel="0" collapsed="false">
      <c r="A4158" s="17" t="n">
        <v>40701018</v>
      </c>
      <c r="B4158" s="17" t="s">
        <v>4167</v>
      </c>
      <c r="C4158" s="23" t="n">
        <v>1</v>
      </c>
      <c r="D4158" s="23" t="s">
        <v>64</v>
      </c>
      <c r="E4158" s="19" t="n">
        <v>5.839</v>
      </c>
      <c r="F4158" s="16"/>
      <c r="G4158" s="16"/>
      <c r="H4158" s="21" t="s">
        <v>4168</v>
      </c>
      <c r="I4158" s="19" t="n">
        <v>0.36</v>
      </c>
      <c r="J4158" s="21" t="n">
        <v>1</v>
      </c>
      <c r="K4158" s="22" t="n">
        <f aca="false">INDEX('Porte Honorário'!B:D,MATCH(TabJud!D4158,'Porte Honorário'!A:A,0),1)</f>
        <v>65.56</v>
      </c>
      <c r="L4158" s="22" t="n">
        <f aca="false">ROUND(C4158*K4158,2)</f>
        <v>65.56</v>
      </c>
      <c r="M4158" s="22" t="n">
        <f aca="false">IF(E4158&gt;0,ROUND(E4158*'UCO e Filme'!$A$2,2),0)</f>
        <v>110.12</v>
      </c>
      <c r="N4158" s="22" t="n">
        <f aca="false">IF(I4158&gt;0,ROUND(I4158*'UCO e Filme'!$A$11,2),0)</f>
        <v>14.58</v>
      </c>
      <c r="O4158" s="22" t="n">
        <f aca="false">ROUND(L4158+M4158+N4158,2)</f>
        <v>190.26</v>
      </c>
      <c r="P4158" s="36"/>
      <c r="Q4158" s="36"/>
    </row>
    <row r="4159" customFormat="false" ht="11.25" hidden="false" customHeight="true" outlineLevel="0" collapsed="false">
      <c r="A4159" s="17" t="n">
        <v>40701026</v>
      </c>
      <c r="B4159" s="17" t="s">
        <v>4169</v>
      </c>
      <c r="C4159" s="23" t="n">
        <v>1</v>
      </c>
      <c r="D4159" s="23" t="s">
        <v>52</v>
      </c>
      <c r="E4159" s="19" t="n">
        <v>28.173</v>
      </c>
      <c r="F4159" s="16"/>
      <c r="G4159" s="16"/>
      <c r="H4159" s="21" t="s">
        <v>4168</v>
      </c>
      <c r="I4159" s="19" t="n">
        <v>0.38</v>
      </c>
      <c r="J4159" s="21" t="n">
        <v>1</v>
      </c>
      <c r="K4159" s="22" t="n">
        <f aca="false">INDEX('Porte Honorário'!B:D,MATCH(TabJud!D4159,'Porte Honorário'!A:A,0),1)</f>
        <v>144.2</v>
      </c>
      <c r="L4159" s="22" t="n">
        <f aca="false">ROUND(C4159*K4159,2)</f>
        <v>144.2</v>
      </c>
      <c r="M4159" s="22" t="n">
        <f aca="false">IF(E4159&gt;0,ROUND(E4159*'UCO e Filme'!$A$2,2),0)</f>
        <v>531.34</v>
      </c>
      <c r="N4159" s="22" t="n">
        <f aca="false">IF(I4159&gt;0,ROUND(I4159*'UCO e Filme'!$A$11,2),0)</f>
        <v>15.39</v>
      </c>
      <c r="O4159" s="22" t="n">
        <f aca="false">ROUND(L4159+M4159+N4159,2)</f>
        <v>690.93</v>
      </c>
      <c r="P4159" s="36"/>
      <c r="Q4159" s="36"/>
    </row>
    <row r="4160" customFormat="false" ht="11.25" hidden="false" customHeight="true" outlineLevel="0" collapsed="false">
      <c r="A4160" s="17" t="n">
        <v>40701034</v>
      </c>
      <c r="B4160" s="17" t="s">
        <v>4170</v>
      </c>
      <c r="C4160" s="23" t="n">
        <v>1</v>
      </c>
      <c r="D4160" s="23" t="s">
        <v>103</v>
      </c>
      <c r="E4160" s="19" t="n">
        <v>13.595</v>
      </c>
      <c r="F4160" s="16"/>
      <c r="G4160" s="16"/>
      <c r="H4160" s="21" t="s">
        <v>4168</v>
      </c>
      <c r="I4160" s="19" t="n">
        <v>0.57</v>
      </c>
      <c r="J4160" s="21" t="n">
        <v>1</v>
      </c>
      <c r="K4160" s="22" t="n">
        <f aca="false">INDEX('Porte Honorário'!B:D,MATCH(TabJud!D4160,'Porte Honorário'!A:A,0),1)</f>
        <v>183.5</v>
      </c>
      <c r="L4160" s="22" t="n">
        <f aca="false">ROUND(C4160*K4160,2)</f>
        <v>183.5</v>
      </c>
      <c r="M4160" s="22" t="n">
        <f aca="false">IF(E4160&gt;0,ROUND(E4160*'UCO e Filme'!$A$2,2),0)</f>
        <v>256.4</v>
      </c>
      <c r="N4160" s="22" t="n">
        <f aca="false">IF(I4160&gt;0,ROUND(I4160*'UCO e Filme'!$A$11,2),0)</f>
        <v>23.08</v>
      </c>
      <c r="O4160" s="22" t="n">
        <f aca="false">ROUND(L4160+M4160+N4160,2)</f>
        <v>462.98</v>
      </c>
      <c r="P4160" s="36"/>
      <c r="Q4160" s="36"/>
    </row>
    <row r="4161" customFormat="false" ht="11.25" hidden="false" customHeight="true" outlineLevel="0" collapsed="false">
      <c r="A4161" s="17" t="n">
        <v>40701042</v>
      </c>
      <c r="B4161" s="17" t="s">
        <v>4171</v>
      </c>
      <c r="C4161" s="23" t="n">
        <v>1</v>
      </c>
      <c r="D4161" s="23" t="s">
        <v>69</v>
      </c>
      <c r="E4161" s="19" t="n">
        <v>53.016</v>
      </c>
      <c r="F4161" s="16"/>
      <c r="G4161" s="16"/>
      <c r="H4161" s="21" t="s">
        <v>4168</v>
      </c>
      <c r="I4161" s="19" t="n">
        <v>0.38</v>
      </c>
      <c r="J4161" s="21" t="n">
        <v>1</v>
      </c>
      <c r="K4161" s="22" t="n">
        <f aca="false">INDEX('Porte Honorário'!B:D,MATCH(TabJud!D4161,'Porte Honorário'!A:A,0),1)</f>
        <v>209.71</v>
      </c>
      <c r="L4161" s="22" t="n">
        <f aca="false">ROUND(C4161*K4161,2)</f>
        <v>209.71</v>
      </c>
      <c r="M4161" s="22" t="n">
        <f aca="false">IF(E4161&gt;0,ROUND(E4161*'UCO e Filme'!$A$2,2),0)</f>
        <v>999.88</v>
      </c>
      <c r="N4161" s="22" t="n">
        <f aca="false">IF(I4161&gt;0,ROUND(I4161*'UCO e Filme'!$A$11,2),0)</f>
        <v>15.39</v>
      </c>
      <c r="O4161" s="22" t="n">
        <f aca="false">ROUND(L4161+M4161+N4161,2)</f>
        <v>1224.98</v>
      </c>
      <c r="P4161" s="36"/>
      <c r="Q4161" s="36"/>
    </row>
    <row r="4162" customFormat="false" ht="11.25" hidden="false" customHeight="true" outlineLevel="0" collapsed="false">
      <c r="A4162" s="17" t="n">
        <v>40701050</v>
      </c>
      <c r="B4162" s="17" t="s">
        <v>4172</v>
      </c>
      <c r="C4162" s="23" t="n">
        <v>1</v>
      </c>
      <c r="D4162" s="23" t="s">
        <v>146</v>
      </c>
      <c r="E4162" s="19" t="n">
        <v>16.987</v>
      </c>
      <c r="F4162" s="16"/>
      <c r="G4162" s="16"/>
      <c r="H4162" s="21" t="s">
        <v>4168</v>
      </c>
      <c r="I4162" s="19" t="n">
        <v>0.38</v>
      </c>
      <c r="J4162" s="21" t="n">
        <v>1</v>
      </c>
      <c r="K4162" s="22" t="n">
        <f aca="false">INDEX('Porte Honorário'!B:D,MATCH(TabJud!D4162,'Porte Honorário'!A:A,0),1)</f>
        <v>104.87</v>
      </c>
      <c r="L4162" s="22" t="n">
        <f aca="false">ROUND(C4162*K4162,2)</f>
        <v>104.87</v>
      </c>
      <c r="M4162" s="22" t="n">
        <f aca="false">IF(E4162&gt;0,ROUND(E4162*'UCO e Filme'!$A$2,2),0)</f>
        <v>320.37</v>
      </c>
      <c r="N4162" s="22" t="n">
        <f aca="false">IF(I4162&gt;0,ROUND(I4162*'UCO e Filme'!$A$11,2),0)</f>
        <v>15.39</v>
      </c>
      <c r="O4162" s="22" t="n">
        <f aca="false">ROUND(L4162+M4162+N4162,2)</f>
        <v>440.63</v>
      </c>
      <c r="P4162" s="36"/>
      <c r="Q4162" s="36"/>
    </row>
    <row r="4163" customFormat="false" ht="11.25" hidden="false" customHeight="true" outlineLevel="0" collapsed="false">
      <c r="A4163" s="17" t="n">
        <v>40701069</v>
      </c>
      <c r="B4163" s="17" t="s">
        <v>4173</v>
      </c>
      <c r="C4163" s="23" t="n">
        <v>1</v>
      </c>
      <c r="D4163" s="23" t="s">
        <v>103</v>
      </c>
      <c r="E4163" s="19" t="n">
        <v>19.426</v>
      </c>
      <c r="F4163" s="16"/>
      <c r="G4163" s="16"/>
      <c r="H4163" s="21" t="s">
        <v>4168</v>
      </c>
      <c r="I4163" s="19" t="n">
        <v>0.57</v>
      </c>
      <c r="J4163" s="21" t="n">
        <v>1</v>
      </c>
      <c r="K4163" s="22" t="n">
        <f aca="false">INDEX('Porte Honorário'!B:D,MATCH(TabJud!D4163,'Porte Honorário'!A:A,0),1)</f>
        <v>183.5</v>
      </c>
      <c r="L4163" s="22" t="n">
        <f aca="false">ROUND(C4163*K4163,2)</f>
        <v>183.5</v>
      </c>
      <c r="M4163" s="22" t="n">
        <f aca="false">IF(E4163&gt;0,ROUND(E4163*'UCO e Filme'!$A$2,2),0)</f>
        <v>366.37</v>
      </c>
      <c r="N4163" s="22" t="n">
        <f aca="false">IF(I4163&gt;0,ROUND(I4163*'UCO e Filme'!$A$11,2),0)</f>
        <v>23.08</v>
      </c>
      <c r="O4163" s="22" t="n">
        <f aca="false">ROUND(L4163+M4163+N4163,2)</f>
        <v>572.95</v>
      </c>
      <c r="P4163" s="36"/>
      <c r="Q4163" s="36"/>
    </row>
    <row r="4164" customFormat="false" ht="11.25" hidden="false" customHeight="true" outlineLevel="0" collapsed="false">
      <c r="A4164" s="17" t="n">
        <v>40701077</v>
      </c>
      <c r="B4164" s="17" t="s">
        <v>4174</v>
      </c>
      <c r="C4164" s="23" t="n">
        <v>1</v>
      </c>
      <c r="D4164" s="23" t="s">
        <v>52</v>
      </c>
      <c r="E4164" s="19" t="n">
        <v>17.576</v>
      </c>
      <c r="F4164" s="16"/>
      <c r="G4164" s="16"/>
      <c r="H4164" s="21" t="s">
        <v>4168</v>
      </c>
      <c r="I4164" s="19" t="n">
        <v>0.76</v>
      </c>
      <c r="J4164" s="21" t="n">
        <v>1</v>
      </c>
      <c r="K4164" s="22" t="n">
        <f aca="false">INDEX('Porte Honorário'!B:D,MATCH(TabJud!D4164,'Porte Honorário'!A:A,0),1)</f>
        <v>144.2</v>
      </c>
      <c r="L4164" s="22" t="n">
        <f aca="false">ROUND(C4164*K4164,2)</f>
        <v>144.2</v>
      </c>
      <c r="M4164" s="22" t="n">
        <f aca="false">IF(E4164&gt;0,ROUND(E4164*'UCO e Filme'!$A$2,2),0)</f>
        <v>331.48</v>
      </c>
      <c r="N4164" s="22" t="n">
        <f aca="false">IF(I4164&gt;0,ROUND(I4164*'UCO e Filme'!$A$11,2),0)</f>
        <v>30.77</v>
      </c>
      <c r="O4164" s="22" t="n">
        <f aca="false">ROUND(L4164+M4164+N4164,2)</f>
        <v>506.45</v>
      </c>
      <c r="P4164" s="36"/>
      <c r="Q4164" s="36"/>
    </row>
    <row r="4165" customFormat="false" ht="11.25" hidden="false" customHeight="true" outlineLevel="0" collapsed="false">
      <c r="A4165" s="17" t="n">
        <v>40701085</v>
      </c>
      <c r="B4165" s="17" t="s">
        <v>4175</v>
      </c>
      <c r="C4165" s="23" t="n">
        <v>1</v>
      </c>
      <c r="D4165" s="23" t="s">
        <v>82</v>
      </c>
      <c r="E4165" s="19" t="n">
        <v>13.595</v>
      </c>
      <c r="F4165" s="16"/>
      <c r="G4165" s="16"/>
      <c r="H4165" s="21" t="s">
        <v>4168</v>
      </c>
      <c r="I4165" s="19" t="n">
        <v>0.38</v>
      </c>
      <c r="J4165" s="21" t="n">
        <v>1</v>
      </c>
      <c r="K4165" s="22" t="n">
        <f aca="false">INDEX('Porte Honorário'!B:D,MATCH(TabJud!D4165,'Porte Honorário'!A:A,0),1)</f>
        <v>88.48</v>
      </c>
      <c r="L4165" s="22" t="n">
        <f aca="false">ROUND(C4165*K4165,2)</f>
        <v>88.48</v>
      </c>
      <c r="M4165" s="22" t="n">
        <f aca="false">IF(E4165&gt;0,ROUND(E4165*'UCO e Filme'!$A$2,2),0)</f>
        <v>256.4</v>
      </c>
      <c r="N4165" s="22" t="n">
        <f aca="false">IF(I4165&gt;0,ROUND(I4165*'UCO e Filme'!$A$11,2),0)</f>
        <v>15.39</v>
      </c>
      <c r="O4165" s="22" t="n">
        <f aca="false">ROUND(L4165+M4165+N4165,2)</f>
        <v>360.27</v>
      </c>
      <c r="P4165" s="36"/>
      <c r="Q4165" s="36"/>
    </row>
    <row r="4166" customFormat="false" ht="11.25" hidden="false" customHeight="true" outlineLevel="0" collapsed="false">
      <c r="A4166" s="17" t="n">
        <v>40701093</v>
      </c>
      <c r="B4166" s="17" t="s">
        <v>4176</v>
      </c>
      <c r="C4166" s="23" t="n">
        <v>1</v>
      </c>
      <c r="D4166" s="23" t="s">
        <v>64</v>
      </c>
      <c r="E4166" s="19" t="n">
        <v>6.573</v>
      </c>
      <c r="F4166" s="16"/>
      <c r="G4166" s="16"/>
      <c r="H4166" s="21" t="s">
        <v>4168</v>
      </c>
      <c r="I4166" s="19" t="n">
        <v>0.48</v>
      </c>
      <c r="J4166" s="21" t="n">
        <v>1</v>
      </c>
      <c r="K4166" s="22" t="n">
        <f aca="false">INDEX('Porte Honorário'!B:D,MATCH(TabJud!D4166,'Porte Honorário'!A:A,0),1)</f>
        <v>65.56</v>
      </c>
      <c r="L4166" s="22" t="n">
        <f aca="false">ROUND(C4166*K4166,2)</f>
        <v>65.56</v>
      </c>
      <c r="M4166" s="22" t="n">
        <f aca="false">IF(E4166&gt;0,ROUND(E4166*'UCO e Filme'!$A$2,2),0)</f>
        <v>123.97</v>
      </c>
      <c r="N4166" s="22" t="n">
        <f aca="false">IF(I4166&gt;0,ROUND(I4166*'UCO e Filme'!$A$11,2),0)</f>
        <v>19.44</v>
      </c>
      <c r="O4166" s="22" t="n">
        <f aca="false">ROUND(L4166+M4166+N4166,2)</f>
        <v>208.97</v>
      </c>
      <c r="P4166" s="36"/>
      <c r="Q4166" s="36"/>
    </row>
    <row r="4167" customFormat="false" ht="11.25" hidden="false" customHeight="true" outlineLevel="0" collapsed="false">
      <c r="A4167" s="17" t="n">
        <v>40701107</v>
      </c>
      <c r="B4167" s="17" t="s">
        <v>4177</v>
      </c>
      <c r="C4167" s="23" t="n">
        <v>1</v>
      </c>
      <c r="D4167" s="23" t="s">
        <v>146</v>
      </c>
      <c r="E4167" s="19" t="n">
        <v>13.372</v>
      </c>
      <c r="F4167" s="16"/>
      <c r="G4167" s="16"/>
      <c r="H4167" s="21" t="s">
        <v>4168</v>
      </c>
      <c r="I4167" s="19" t="n">
        <v>0.57</v>
      </c>
      <c r="J4167" s="21" t="n">
        <v>1</v>
      </c>
      <c r="K4167" s="22" t="n">
        <f aca="false">INDEX('Porte Honorário'!B:D,MATCH(TabJud!D4167,'Porte Honorário'!A:A,0),1)</f>
        <v>104.87</v>
      </c>
      <c r="L4167" s="22" t="n">
        <f aca="false">ROUND(C4167*K4167,2)</f>
        <v>104.87</v>
      </c>
      <c r="M4167" s="22" t="n">
        <f aca="false">IF(E4167&gt;0,ROUND(E4167*'UCO e Filme'!$A$2,2),0)</f>
        <v>252.2</v>
      </c>
      <c r="N4167" s="22" t="n">
        <f aca="false">IF(I4167&gt;0,ROUND(I4167*'UCO e Filme'!$A$11,2),0)</f>
        <v>23.08</v>
      </c>
      <c r="O4167" s="22" t="n">
        <f aca="false">ROUND(L4167+M4167+N4167,2)</f>
        <v>380.15</v>
      </c>
      <c r="P4167" s="36"/>
      <c r="Q4167" s="36"/>
    </row>
    <row r="4168" customFormat="false" ht="11.25" hidden="false" customHeight="true" outlineLevel="0" collapsed="false">
      <c r="A4168" s="17" t="n">
        <v>40701115</v>
      </c>
      <c r="B4168" s="17" t="s">
        <v>4178</v>
      </c>
      <c r="C4168" s="23" t="n">
        <v>1</v>
      </c>
      <c r="D4168" s="23" t="s">
        <v>146</v>
      </c>
      <c r="E4168" s="19" t="n">
        <v>14.706</v>
      </c>
      <c r="F4168" s="16"/>
      <c r="G4168" s="16"/>
      <c r="H4168" s="21" t="s">
        <v>4168</v>
      </c>
      <c r="I4168" s="19" t="n">
        <v>0.57</v>
      </c>
      <c r="J4168" s="21" t="n">
        <v>1</v>
      </c>
      <c r="K4168" s="22" t="n">
        <f aca="false">INDEX('Porte Honorário'!B:D,MATCH(TabJud!D4168,'Porte Honorário'!A:A,0),1)</f>
        <v>104.87</v>
      </c>
      <c r="L4168" s="22" t="n">
        <f aca="false">ROUND(C4168*K4168,2)</f>
        <v>104.87</v>
      </c>
      <c r="M4168" s="22" t="n">
        <f aca="false">IF(E4168&gt;0,ROUND(E4168*'UCO e Filme'!$A$2,2),0)</f>
        <v>277.36</v>
      </c>
      <c r="N4168" s="22" t="n">
        <f aca="false">IF(I4168&gt;0,ROUND(I4168*'UCO e Filme'!$A$11,2),0)</f>
        <v>23.08</v>
      </c>
      <c r="O4168" s="22" t="n">
        <f aca="false">ROUND(L4168+M4168+N4168,2)</f>
        <v>405.31</v>
      </c>
      <c r="P4168" s="36"/>
      <c r="Q4168" s="36"/>
    </row>
    <row r="4169" customFormat="false" ht="11.25" hidden="false" customHeight="true" outlineLevel="0" collapsed="false">
      <c r="A4169" s="17" t="n">
        <v>40701123</v>
      </c>
      <c r="B4169" s="17" t="s">
        <v>4179</v>
      </c>
      <c r="C4169" s="23" t="n">
        <v>1</v>
      </c>
      <c r="D4169" s="23" t="s">
        <v>146</v>
      </c>
      <c r="E4169" s="19" t="n">
        <v>13.143</v>
      </c>
      <c r="F4169" s="16"/>
      <c r="G4169" s="16"/>
      <c r="H4169" s="21" t="s">
        <v>4168</v>
      </c>
      <c r="I4169" s="19" t="n">
        <v>0.57</v>
      </c>
      <c r="J4169" s="21" t="n">
        <v>1</v>
      </c>
      <c r="K4169" s="22" t="n">
        <f aca="false">INDEX('Porte Honorário'!B:D,MATCH(TabJud!D4169,'Porte Honorário'!A:A,0),1)</f>
        <v>104.87</v>
      </c>
      <c r="L4169" s="22" t="n">
        <f aca="false">ROUND(C4169*K4169,2)</f>
        <v>104.87</v>
      </c>
      <c r="M4169" s="22" t="n">
        <f aca="false">IF(E4169&gt;0,ROUND(E4169*'UCO e Filme'!$A$2,2),0)</f>
        <v>247.88</v>
      </c>
      <c r="N4169" s="22" t="n">
        <f aca="false">IF(I4169&gt;0,ROUND(I4169*'UCO e Filme'!$A$11,2),0)</f>
        <v>23.08</v>
      </c>
      <c r="O4169" s="22" t="n">
        <f aca="false">ROUND(L4169+M4169+N4169,2)</f>
        <v>375.83</v>
      </c>
      <c r="P4169" s="36"/>
      <c r="Q4169" s="36"/>
    </row>
    <row r="4170" customFormat="false" ht="11.25" hidden="false" customHeight="true" outlineLevel="0" collapsed="false">
      <c r="A4170" s="17" t="n">
        <v>40701131</v>
      </c>
      <c r="B4170" s="17" t="s">
        <v>4180</v>
      </c>
      <c r="C4170" s="23" t="n">
        <v>1</v>
      </c>
      <c r="D4170" s="23" t="s">
        <v>103</v>
      </c>
      <c r="E4170" s="19" t="n">
        <v>19.426</v>
      </c>
      <c r="F4170" s="16"/>
      <c r="G4170" s="16"/>
      <c r="H4170" s="21" t="s">
        <v>4168</v>
      </c>
      <c r="I4170" s="19" t="n">
        <v>0.57</v>
      </c>
      <c r="J4170" s="21" t="n">
        <v>1</v>
      </c>
      <c r="K4170" s="22" t="n">
        <f aca="false">INDEX('Porte Honorário'!B:D,MATCH(TabJud!D4170,'Porte Honorário'!A:A,0),1)</f>
        <v>183.5</v>
      </c>
      <c r="L4170" s="22" t="n">
        <f aca="false">ROUND(C4170*K4170,2)</f>
        <v>183.5</v>
      </c>
      <c r="M4170" s="22" t="n">
        <f aca="false">IF(E4170&gt;0,ROUND(E4170*'UCO e Filme'!$A$2,2),0)</f>
        <v>366.37</v>
      </c>
      <c r="N4170" s="22" t="n">
        <f aca="false">IF(I4170&gt;0,ROUND(I4170*'UCO e Filme'!$A$11,2),0)</f>
        <v>23.08</v>
      </c>
      <c r="O4170" s="22" t="n">
        <f aca="false">ROUND(L4170+M4170+N4170,2)</f>
        <v>572.95</v>
      </c>
      <c r="P4170" s="36"/>
      <c r="Q4170" s="36"/>
    </row>
    <row r="4171" customFormat="false" ht="11.25" hidden="false" customHeight="true" outlineLevel="0" collapsed="false">
      <c r="A4171" s="17" t="n">
        <v>40701140</v>
      </c>
      <c r="B4171" s="17" t="s">
        <v>4181</v>
      </c>
      <c r="C4171" s="23" t="n">
        <v>1</v>
      </c>
      <c r="D4171" s="23" t="s">
        <v>103</v>
      </c>
      <c r="E4171" s="19" t="n">
        <v>19.426</v>
      </c>
      <c r="F4171" s="16"/>
      <c r="G4171" s="16"/>
      <c r="H4171" s="21" t="s">
        <v>4168</v>
      </c>
      <c r="I4171" s="19" t="n">
        <v>0.57</v>
      </c>
      <c r="J4171" s="21" t="n">
        <v>1</v>
      </c>
      <c r="K4171" s="22" t="n">
        <f aca="false">INDEX('Porte Honorário'!B:D,MATCH(TabJud!D4171,'Porte Honorário'!A:A,0),1)</f>
        <v>183.5</v>
      </c>
      <c r="L4171" s="22" t="n">
        <f aca="false">ROUND(C4171*K4171,2)</f>
        <v>183.5</v>
      </c>
      <c r="M4171" s="22" t="n">
        <f aca="false">IF(E4171&gt;0,ROUND(E4171*'UCO e Filme'!$A$2,2),0)</f>
        <v>366.37</v>
      </c>
      <c r="N4171" s="22" t="n">
        <f aca="false">IF(I4171&gt;0,ROUND(I4171*'UCO e Filme'!$A$11,2),0)</f>
        <v>23.08</v>
      </c>
      <c r="O4171" s="22" t="n">
        <f aca="false">ROUND(L4171+M4171+N4171,2)</f>
        <v>572.95</v>
      </c>
      <c r="P4171" s="36"/>
      <c r="Q4171" s="36"/>
    </row>
    <row r="4172" customFormat="false" ht="14.45" hidden="false" customHeight="true" outlineLevel="0" collapsed="false">
      <c r="A4172" s="15" t="s">
        <v>4182</v>
      </c>
      <c r="B4172" s="15"/>
      <c r="C4172" s="15"/>
      <c r="D4172" s="15"/>
      <c r="E4172" s="15"/>
      <c r="F4172" s="15"/>
      <c r="G4172" s="15"/>
      <c r="H4172" s="15"/>
      <c r="I4172" s="15"/>
      <c r="J4172" s="15"/>
      <c r="K4172" s="15"/>
      <c r="L4172" s="15"/>
      <c r="M4172" s="15"/>
      <c r="N4172" s="15"/>
      <c r="O4172" s="15"/>
      <c r="P4172" s="36"/>
      <c r="Q4172" s="36"/>
    </row>
    <row r="4173" customFormat="false" ht="15" hidden="false" customHeight="true" outlineLevel="0" collapsed="false">
      <c r="A4173" s="15" t="s">
        <v>4183</v>
      </c>
      <c r="B4173" s="15"/>
      <c r="C4173" s="15"/>
      <c r="D4173" s="15"/>
      <c r="E4173" s="15"/>
      <c r="F4173" s="15"/>
      <c r="G4173" s="15"/>
      <c r="H4173" s="15"/>
      <c r="I4173" s="15"/>
      <c r="J4173" s="15"/>
      <c r="K4173" s="15"/>
      <c r="L4173" s="15"/>
      <c r="M4173" s="15"/>
      <c r="N4173" s="15"/>
      <c r="O4173" s="15"/>
      <c r="P4173" s="36"/>
      <c r="Q4173" s="36"/>
    </row>
    <row r="4174" customFormat="false" ht="27" hidden="false" customHeight="true" outlineLevel="0" collapsed="false">
      <c r="A4174" s="14" t="s">
        <v>4184</v>
      </c>
      <c r="B4174" s="14"/>
      <c r="C4174" s="14"/>
      <c r="D4174" s="14"/>
      <c r="E4174" s="14"/>
      <c r="F4174" s="14"/>
      <c r="G4174" s="14"/>
      <c r="H4174" s="14"/>
      <c r="I4174" s="14"/>
      <c r="J4174" s="14"/>
      <c r="K4174" s="14"/>
      <c r="L4174" s="14"/>
      <c r="M4174" s="14"/>
      <c r="N4174" s="14"/>
      <c r="O4174" s="14"/>
      <c r="P4174" s="36"/>
      <c r="Q4174" s="36"/>
    </row>
    <row r="4175" customFormat="false" ht="29.25" hidden="false" customHeight="true" outlineLevel="0" collapsed="false">
      <c r="A4175" s="17" t="n">
        <v>40702014</v>
      </c>
      <c r="B4175" s="17" t="s">
        <v>4185</v>
      </c>
      <c r="C4175" s="23" t="n">
        <v>1</v>
      </c>
      <c r="D4175" s="23" t="s">
        <v>82</v>
      </c>
      <c r="E4175" s="19" t="n">
        <v>12.751</v>
      </c>
      <c r="F4175" s="16"/>
      <c r="G4175" s="16"/>
      <c r="H4175" s="21" t="s">
        <v>4168</v>
      </c>
      <c r="I4175" s="19" t="n">
        <v>0.48</v>
      </c>
      <c r="J4175" s="21" t="n">
        <v>1</v>
      </c>
      <c r="K4175" s="22" t="n">
        <f aca="false">INDEX('Porte Honorário'!B:D,MATCH(TabJud!D4175,'Porte Honorário'!A:A,0),1)</f>
        <v>88.48</v>
      </c>
      <c r="L4175" s="22" t="n">
        <f aca="false">ROUND(C4175*K4175,2)</f>
        <v>88.48</v>
      </c>
      <c r="M4175" s="22" t="n">
        <f aca="false">IF(E4175&gt;0,ROUND(E4175*'UCO e Filme'!$A$2,2),0)</f>
        <v>240.48</v>
      </c>
      <c r="N4175" s="22" t="n">
        <f aca="false">IF(I4175&gt;0,ROUND(I4175*'UCO e Filme'!$A$11,2),0)</f>
        <v>19.44</v>
      </c>
      <c r="O4175" s="22" t="n">
        <f aca="false">ROUND(L4175+M4175+N4175,2)</f>
        <v>348.4</v>
      </c>
      <c r="P4175" s="36"/>
      <c r="Q4175" s="36"/>
    </row>
    <row r="4176" customFormat="false" ht="11.25" hidden="false" customHeight="true" outlineLevel="0" collapsed="false">
      <c r="A4176" s="17" t="n">
        <v>40702022</v>
      </c>
      <c r="B4176" s="17" t="s">
        <v>4186</v>
      </c>
      <c r="C4176" s="23" t="n">
        <v>1</v>
      </c>
      <c r="D4176" s="23" t="s">
        <v>64</v>
      </c>
      <c r="E4176" s="19" t="n">
        <v>12.797</v>
      </c>
      <c r="F4176" s="16"/>
      <c r="G4176" s="16"/>
      <c r="H4176" s="21" t="s">
        <v>4168</v>
      </c>
      <c r="I4176" s="19" t="n">
        <v>0.57</v>
      </c>
      <c r="J4176" s="21" t="n">
        <v>1</v>
      </c>
      <c r="K4176" s="22" t="n">
        <f aca="false">INDEX('Porte Honorário'!B:D,MATCH(TabJud!D4176,'Porte Honorário'!A:A,0),1)</f>
        <v>65.56</v>
      </c>
      <c r="L4176" s="22" t="n">
        <f aca="false">ROUND(C4176*K4176,2)</f>
        <v>65.56</v>
      </c>
      <c r="M4176" s="22" t="n">
        <f aca="false">IF(E4176&gt;0,ROUND(E4176*'UCO e Filme'!$A$2,2),0)</f>
        <v>241.35</v>
      </c>
      <c r="N4176" s="22" t="n">
        <f aca="false">IF(I4176&gt;0,ROUND(I4176*'UCO e Filme'!$A$11,2),0)</f>
        <v>23.08</v>
      </c>
      <c r="O4176" s="22" t="n">
        <f aca="false">ROUND(L4176+M4176+N4176,2)</f>
        <v>329.99</v>
      </c>
      <c r="P4176" s="36"/>
      <c r="Q4176" s="36"/>
    </row>
    <row r="4177" customFormat="false" ht="11.25" hidden="false" customHeight="true" outlineLevel="0" collapsed="false">
      <c r="A4177" s="17" t="n">
        <v>40702030</v>
      </c>
      <c r="B4177" s="17" t="s">
        <v>4187</v>
      </c>
      <c r="C4177" s="23" t="n">
        <v>1</v>
      </c>
      <c r="D4177" s="23" t="s">
        <v>146</v>
      </c>
      <c r="E4177" s="19" t="n">
        <v>17.485</v>
      </c>
      <c r="F4177" s="16"/>
      <c r="G4177" s="16"/>
      <c r="H4177" s="21" t="s">
        <v>4168</v>
      </c>
      <c r="I4177" s="19" t="n">
        <v>0.95</v>
      </c>
      <c r="J4177" s="21" t="n">
        <v>1</v>
      </c>
      <c r="K4177" s="22" t="n">
        <f aca="false">INDEX('Porte Honorário'!B:D,MATCH(TabJud!D4177,'Porte Honorário'!A:A,0),1)</f>
        <v>104.87</v>
      </c>
      <c r="L4177" s="22" t="n">
        <f aca="false">ROUND(C4177*K4177,2)</f>
        <v>104.87</v>
      </c>
      <c r="M4177" s="22" t="n">
        <f aca="false">IF(E4177&gt;0,ROUND(E4177*'UCO e Filme'!$A$2,2),0)</f>
        <v>329.77</v>
      </c>
      <c r="N4177" s="22" t="n">
        <f aca="false">IF(I4177&gt;0,ROUND(I4177*'UCO e Filme'!$A$11,2),0)</f>
        <v>38.47</v>
      </c>
      <c r="O4177" s="22" t="n">
        <f aca="false">ROUND(L4177+M4177+N4177,2)</f>
        <v>473.11</v>
      </c>
      <c r="P4177" s="36"/>
      <c r="Q4177" s="36"/>
    </row>
    <row r="4178" customFormat="false" ht="11.25" hidden="false" customHeight="true" outlineLevel="0" collapsed="false">
      <c r="A4178" s="17" t="n">
        <v>40702049</v>
      </c>
      <c r="B4178" s="17" t="s">
        <v>4188</v>
      </c>
      <c r="C4178" s="23" t="n">
        <v>1</v>
      </c>
      <c r="D4178" s="23" t="s">
        <v>82</v>
      </c>
      <c r="E4178" s="19" t="n">
        <v>16.103</v>
      </c>
      <c r="F4178" s="16"/>
      <c r="G4178" s="16"/>
      <c r="H4178" s="21" t="s">
        <v>4168</v>
      </c>
      <c r="I4178" s="19" t="n">
        <v>0.57</v>
      </c>
      <c r="J4178" s="21" t="n">
        <v>1</v>
      </c>
      <c r="K4178" s="22" t="n">
        <f aca="false">INDEX('Porte Honorário'!B:D,MATCH(TabJud!D4178,'Porte Honorário'!A:A,0),1)</f>
        <v>88.48</v>
      </c>
      <c r="L4178" s="22" t="n">
        <f aca="false">ROUND(C4178*K4178,2)</f>
        <v>88.48</v>
      </c>
      <c r="M4178" s="22" t="n">
        <f aca="false">IF(E4178&gt;0,ROUND(E4178*'UCO e Filme'!$A$2,2),0)</f>
        <v>303.7</v>
      </c>
      <c r="N4178" s="22" t="n">
        <f aca="false">IF(I4178&gt;0,ROUND(I4178*'UCO e Filme'!$A$11,2),0)</f>
        <v>23.08</v>
      </c>
      <c r="O4178" s="22" t="n">
        <f aca="false">ROUND(L4178+M4178+N4178,2)</f>
        <v>415.26</v>
      </c>
      <c r="P4178" s="36"/>
      <c r="Q4178" s="36"/>
    </row>
    <row r="4179" customFormat="false" ht="11.25" hidden="false" customHeight="true" outlineLevel="0" collapsed="false">
      <c r="A4179" s="17" t="n">
        <v>40702057</v>
      </c>
      <c r="B4179" s="17" t="s">
        <v>4189</v>
      </c>
      <c r="C4179" s="23" t="n">
        <v>1</v>
      </c>
      <c r="D4179" s="23" t="s">
        <v>52</v>
      </c>
      <c r="E4179" s="19" t="n">
        <v>31.679</v>
      </c>
      <c r="F4179" s="16"/>
      <c r="G4179" s="16"/>
      <c r="H4179" s="21" t="s">
        <v>4168</v>
      </c>
      <c r="I4179" s="19" t="n">
        <v>0.95</v>
      </c>
      <c r="J4179" s="21" t="n">
        <v>1</v>
      </c>
      <c r="K4179" s="22" t="n">
        <f aca="false">INDEX('Porte Honorário'!B:D,MATCH(TabJud!D4179,'Porte Honorário'!A:A,0),1)</f>
        <v>144.2</v>
      </c>
      <c r="L4179" s="22" t="n">
        <f aca="false">ROUND(C4179*K4179,2)</f>
        <v>144.2</v>
      </c>
      <c r="M4179" s="22" t="n">
        <f aca="false">IF(E4179&gt;0,ROUND(E4179*'UCO e Filme'!$A$2,2),0)</f>
        <v>597.47</v>
      </c>
      <c r="N4179" s="22" t="n">
        <f aca="false">IF(I4179&gt;0,ROUND(I4179*'UCO e Filme'!$A$11,2),0)</f>
        <v>38.47</v>
      </c>
      <c r="O4179" s="22" t="n">
        <f aca="false">ROUND(L4179+M4179+N4179,2)</f>
        <v>780.14</v>
      </c>
      <c r="P4179" s="36"/>
      <c r="Q4179" s="36"/>
    </row>
    <row r="4180" customFormat="false" ht="11.25" hidden="false" customHeight="true" outlineLevel="0" collapsed="false">
      <c r="A4180" s="17" t="n">
        <v>40702065</v>
      </c>
      <c r="B4180" s="17" t="s">
        <v>4190</v>
      </c>
      <c r="C4180" s="23" t="n">
        <v>1</v>
      </c>
      <c r="D4180" s="23" t="s">
        <v>82</v>
      </c>
      <c r="E4180" s="19" t="n">
        <v>7.374</v>
      </c>
      <c r="F4180" s="16"/>
      <c r="G4180" s="16"/>
      <c r="H4180" s="21" t="s">
        <v>4168</v>
      </c>
      <c r="I4180" s="19" t="n">
        <v>0.76</v>
      </c>
      <c r="J4180" s="21" t="n">
        <v>1</v>
      </c>
      <c r="K4180" s="22" t="n">
        <f aca="false">INDEX('Porte Honorário'!B:D,MATCH(TabJud!D4180,'Porte Honorário'!A:A,0),1)</f>
        <v>88.48</v>
      </c>
      <c r="L4180" s="22" t="n">
        <f aca="false">ROUND(C4180*K4180,2)</f>
        <v>88.48</v>
      </c>
      <c r="M4180" s="22" t="n">
        <f aca="false">IF(E4180&gt;0,ROUND(E4180*'UCO e Filme'!$A$2,2),0)</f>
        <v>139.07</v>
      </c>
      <c r="N4180" s="22" t="n">
        <f aca="false">IF(I4180&gt;0,ROUND(I4180*'UCO e Filme'!$A$11,2),0)</f>
        <v>30.77</v>
      </c>
      <c r="O4180" s="22" t="n">
        <f aca="false">ROUND(L4180+M4180+N4180,2)</f>
        <v>258.32</v>
      </c>
      <c r="P4180" s="36"/>
      <c r="Q4180" s="36"/>
    </row>
    <row r="4181" customFormat="false" ht="11.25" hidden="false" customHeight="true" outlineLevel="0" collapsed="false">
      <c r="A4181" s="17" t="n">
        <v>40702073</v>
      </c>
      <c r="B4181" s="17" t="s">
        <v>4191</v>
      </c>
      <c r="C4181" s="23" t="n">
        <v>1</v>
      </c>
      <c r="D4181" s="23" t="s">
        <v>82</v>
      </c>
      <c r="E4181" s="19" t="n">
        <v>4.733</v>
      </c>
      <c r="F4181" s="16"/>
      <c r="G4181" s="16"/>
      <c r="H4181" s="21" t="s">
        <v>4168</v>
      </c>
      <c r="I4181" s="19" t="n">
        <v>0.76</v>
      </c>
      <c r="J4181" s="21" t="n">
        <v>1</v>
      </c>
      <c r="K4181" s="22" t="n">
        <f aca="false">INDEX('Porte Honorário'!B:D,MATCH(TabJud!D4181,'Porte Honorário'!A:A,0),1)</f>
        <v>88.48</v>
      </c>
      <c r="L4181" s="22" t="n">
        <f aca="false">ROUND(C4181*K4181,2)</f>
        <v>88.48</v>
      </c>
      <c r="M4181" s="22" t="n">
        <f aca="false">IF(E4181&gt;0,ROUND(E4181*'UCO e Filme'!$A$2,2),0)</f>
        <v>89.26</v>
      </c>
      <c r="N4181" s="22" t="n">
        <f aca="false">IF(I4181&gt;0,ROUND(I4181*'UCO e Filme'!$A$11,2),0)</f>
        <v>30.77</v>
      </c>
      <c r="O4181" s="22" t="n">
        <f aca="false">ROUND(L4181+M4181+N4181,2)</f>
        <v>208.51</v>
      </c>
      <c r="P4181" s="36"/>
      <c r="Q4181" s="36"/>
    </row>
    <row r="4182" customFormat="false" ht="11.25" hidden="false" customHeight="true" outlineLevel="0" collapsed="false">
      <c r="A4182" s="17" t="n">
        <v>40702081</v>
      </c>
      <c r="B4182" s="17" t="s">
        <v>4192</v>
      </c>
      <c r="C4182" s="23" t="n">
        <v>1</v>
      </c>
      <c r="D4182" s="23" t="s">
        <v>82</v>
      </c>
      <c r="E4182" s="19" t="n">
        <v>4.755</v>
      </c>
      <c r="F4182" s="16"/>
      <c r="G4182" s="16"/>
      <c r="H4182" s="21" t="s">
        <v>4168</v>
      </c>
      <c r="I4182" s="19" t="n">
        <v>0.76</v>
      </c>
      <c r="J4182" s="21" t="n">
        <v>1</v>
      </c>
      <c r="K4182" s="22" t="n">
        <f aca="false">INDEX('Porte Honorário'!B:D,MATCH(TabJud!D4182,'Porte Honorário'!A:A,0),1)</f>
        <v>88.48</v>
      </c>
      <c r="L4182" s="22" t="n">
        <f aca="false">ROUND(C4182*K4182,2)</f>
        <v>88.48</v>
      </c>
      <c r="M4182" s="22" t="n">
        <f aca="false">IF(E4182&gt;0,ROUND(E4182*'UCO e Filme'!$A$2,2),0)</f>
        <v>89.68</v>
      </c>
      <c r="N4182" s="22" t="n">
        <f aca="false">IF(I4182&gt;0,ROUND(I4182*'UCO e Filme'!$A$11,2),0)</f>
        <v>30.77</v>
      </c>
      <c r="O4182" s="22" t="n">
        <f aca="false">ROUND(L4182+M4182+N4182,2)</f>
        <v>208.93</v>
      </c>
      <c r="P4182" s="36"/>
      <c r="Q4182" s="36"/>
    </row>
    <row r="4183" customFormat="false" ht="11.25" hidden="false" customHeight="true" outlineLevel="0" collapsed="false">
      <c r="A4183" s="17" t="n">
        <v>40702090</v>
      </c>
      <c r="B4183" s="17" t="s">
        <v>4193</v>
      </c>
      <c r="C4183" s="23" t="n">
        <v>1</v>
      </c>
      <c r="D4183" s="23" t="s">
        <v>146</v>
      </c>
      <c r="E4183" s="19" t="n">
        <v>12.811</v>
      </c>
      <c r="F4183" s="16"/>
      <c r="G4183" s="16"/>
      <c r="H4183" s="21" t="s">
        <v>4168</v>
      </c>
      <c r="I4183" s="19" t="n">
        <v>0.57</v>
      </c>
      <c r="J4183" s="21" t="n">
        <v>1</v>
      </c>
      <c r="K4183" s="22" t="n">
        <f aca="false">INDEX('Porte Honorário'!B:D,MATCH(TabJud!D4183,'Porte Honorário'!A:A,0),1)</f>
        <v>104.87</v>
      </c>
      <c r="L4183" s="22" t="n">
        <f aca="false">ROUND(C4183*K4183,2)</f>
        <v>104.87</v>
      </c>
      <c r="M4183" s="22" t="n">
        <f aca="false">IF(E4183&gt;0,ROUND(E4183*'UCO e Filme'!$A$2,2),0)</f>
        <v>241.62</v>
      </c>
      <c r="N4183" s="22" t="n">
        <f aca="false">IF(I4183&gt;0,ROUND(I4183*'UCO e Filme'!$A$11,2),0)</f>
        <v>23.08</v>
      </c>
      <c r="O4183" s="22" t="n">
        <f aca="false">ROUND(L4183+M4183+N4183,2)</f>
        <v>369.57</v>
      </c>
      <c r="P4183" s="36"/>
      <c r="Q4183" s="36"/>
    </row>
    <row r="4184" customFormat="false" ht="11.25" hidden="false" customHeight="true" outlineLevel="0" collapsed="false">
      <c r="A4184" s="17" t="n">
        <v>40702103</v>
      </c>
      <c r="B4184" s="17" t="s">
        <v>4194</v>
      </c>
      <c r="C4184" s="23" t="n">
        <v>1</v>
      </c>
      <c r="D4184" s="23" t="s">
        <v>82</v>
      </c>
      <c r="E4184" s="19" t="n">
        <v>6.687</v>
      </c>
      <c r="F4184" s="16"/>
      <c r="G4184" s="16"/>
      <c r="H4184" s="21" t="s">
        <v>4168</v>
      </c>
      <c r="I4184" s="19" t="n">
        <v>0.76</v>
      </c>
      <c r="J4184" s="21" t="n">
        <v>1</v>
      </c>
      <c r="K4184" s="22" t="n">
        <f aca="false">INDEX('Porte Honorário'!B:D,MATCH(TabJud!D4184,'Porte Honorário'!A:A,0),1)</f>
        <v>88.48</v>
      </c>
      <c r="L4184" s="22" t="n">
        <f aca="false">ROUND(C4184*K4184,2)</f>
        <v>88.48</v>
      </c>
      <c r="M4184" s="22" t="n">
        <f aca="false">IF(E4184&gt;0,ROUND(E4184*'UCO e Filme'!$A$2,2),0)</f>
        <v>126.12</v>
      </c>
      <c r="N4184" s="22" t="n">
        <f aca="false">IF(I4184&gt;0,ROUND(I4184*'UCO e Filme'!$A$11,2),0)</f>
        <v>30.77</v>
      </c>
      <c r="O4184" s="22" t="n">
        <f aca="false">ROUND(L4184+M4184+N4184,2)</f>
        <v>245.37</v>
      </c>
      <c r="P4184" s="36"/>
      <c r="Q4184" s="36"/>
    </row>
    <row r="4185" customFormat="false" ht="11.25" hidden="false" customHeight="true" outlineLevel="0" collapsed="false">
      <c r="A4185" s="17" t="n">
        <v>40702111</v>
      </c>
      <c r="B4185" s="17" t="s">
        <v>4195</v>
      </c>
      <c r="C4185" s="23" t="n">
        <v>1</v>
      </c>
      <c r="D4185" s="23" t="s">
        <v>99</v>
      </c>
      <c r="E4185" s="19" t="n">
        <v>4.782</v>
      </c>
      <c r="F4185" s="16"/>
      <c r="G4185" s="16"/>
      <c r="H4185" s="21" t="s">
        <v>4168</v>
      </c>
      <c r="I4185" s="19" t="n">
        <v>0.48</v>
      </c>
      <c r="J4185" s="21" t="n">
        <v>1</v>
      </c>
      <c r="K4185" s="22" t="n">
        <f aca="false">INDEX('Porte Honorário'!B:D,MATCH(TabJud!D4185,'Porte Honorário'!A:A,0),1)</f>
        <v>49.16</v>
      </c>
      <c r="L4185" s="22" t="n">
        <f aca="false">ROUND(C4185*K4185,2)</f>
        <v>49.16</v>
      </c>
      <c r="M4185" s="22" t="n">
        <f aca="false">IF(E4185&gt;0,ROUND(E4185*'UCO e Filme'!$A$2,2),0)</f>
        <v>90.19</v>
      </c>
      <c r="N4185" s="22" t="n">
        <f aca="false">IF(I4185&gt;0,ROUND(I4185*'UCO e Filme'!$A$11,2),0)</f>
        <v>19.44</v>
      </c>
      <c r="O4185" s="22" t="n">
        <f aca="false">ROUND(L4185+M4185+N4185,2)</f>
        <v>158.79</v>
      </c>
      <c r="P4185" s="36"/>
      <c r="Q4185" s="36"/>
    </row>
    <row r="4186" customFormat="false" ht="30.95" hidden="false" customHeight="true" outlineLevel="0" collapsed="false">
      <c r="A4186" s="14" t="s">
        <v>4196</v>
      </c>
      <c r="B4186" s="14"/>
      <c r="C4186" s="14"/>
      <c r="D4186" s="14"/>
      <c r="E4186" s="14"/>
      <c r="F4186" s="14"/>
      <c r="G4186" s="14"/>
      <c r="H4186" s="14"/>
      <c r="I4186" s="14"/>
      <c r="J4186" s="14"/>
      <c r="K4186" s="14"/>
      <c r="L4186" s="14"/>
      <c r="M4186" s="14"/>
      <c r="N4186" s="14"/>
      <c r="O4186" s="14"/>
      <c r="P4186" s="36"/>
      <c r="Q4186" s="36"/>
    </row>
    <row r="4187" customFormat="false" ht="28.5" hidden="false" customHeight="true" outlineLevel="0" collapsed="false">
      <c r="A4187" s="17" t="n">
        <v>40703010</v>
      </c>
      <c r="B4187" s="17" t="s">
        <v>4197</v>
      </c>
      <c r="C4187" s="23" t="n">
        <v>1</v>
      </c>
      <c r="D4187" s="23" t="s">
        <v>82</v>
      </c>
      <c r="E4187" s="19" t="n">
        <v>12.617</v>
      </c>
      <c r="F4187" s="16"/>
      <c r="G4187" s="16"/>
      <c r="H4187" s="21" t="s">
        <v>4168</v>
      </c>
      <c r="I4187" s="19" t="n">
        <v>0.19</v>
      </c>
      <c r="J4187" s="21" t="n">
        <v>1</v>
      </c>
      <c r="K4187" s="22" t="n">
        <f aca="false">INDEX('Porte Honorário'!B:D,MATCH(TabJud!D4187,'Porte Honorário'!A:A,0),1)</f>
        <v>88.48</v>
      </c>
      <c r="L4187" s="22" t="n">
        <f aca="false">ROUND(C4187*K4187,2)</f>
        <v>88.48</v>
      </c>
      <c r="M4187" s="22" t="n">
        <f aca="false">IF(E4187&gt;0,ROUND(E4187*'UCO e Filme'!$A$2,2),0)</f>
        <v>237.96</v>
      </c>
      <c r="N4187" s="22" t="n">
        <f aca="false">IF(I4187&gt;0,ROUND(I4187*'UCO e Filme'!$A$11,2),0)</f>
        <v>7.69</v>
      </c>
      <c r="O4187" s="22" t="n">
        <f aca="false">ROUND(L4187+M4187+N4187,2)</f>
        <v>334.13</v>
      </c>
      <c r="P4187" s="36"/>
      <c r="Q4187" s="36"/>
    </row>
    <row r="4188" customFormat="false" ht="11.25" hidden="false" customHeight="true" outlineLevel="0" collapsed="false">
      <c r="A4188" s="17" t="n">
        <v>40703029</v>
      </c>
      <c r="B4188" s="17" t="s">
        <v>4198</v>
      </c>
      <c r="C4188" s="23" t="n">
        <v>1</v>
      </c>
      <c r="D4188" s="23" t="s">
        <v>82</v>
      </c>
      <c r="E4188" s="19" t="n">
        <v>12.617</v>
      </c>
      <c r="F4188" s="16"/>
      <c r="G4188" s="16"/>
      <c r="H4188" s="21" t="s">
        <v>4168</v>
      </c>
      <c r="I4188" s="19" t="n">
        <v>0.19</v>
      </c>
      <c r="J4188" s="21" t="n">
        <v>1</v>
      </c>
      <c r="K4188" s="22" t="n">
        <f aca="false">INDEX('Porte Honorário'!B:D,MATCH(TabJud!D4188,'Porte Honorário'!A:A,0),1)</f>
        <v>88.48</v>
      </c>
      <c r="L4188" s="22" t="n">
        <f aca="false">ROUND(C4188*K4188,2)</f>
        <v>88.48</v>
      </c>
      <c r="M4188" s="22" t="n">
        <f aca="false">IF(E4188&gt;0,ROUND(E4188*'UCO e Filme'!$A$2,2),0)</f>
        <v>237.96</v>
      </c>
      <c r="N4188" s="22" t="n">
        <f aca="false">IF(I4188&gt;0,ROUND(I4188*'UCO e Filme'!$A$11,2),0)</f>
        <v>7.69</v>
      </c>
      <c r="O4188" s="22" t="n">
        <f aca="false">ROUND(L4188+M4188+N4188,2)</f>
        <v>334.13</v>
      </c>
      <c r="P4188" s="36"/>
      <c r="Q4188" s="36"/>
    </row>
    <row r="4189" customFormat="false" ht="11.25" hidden="false" customHeight="true" outlineLevel="0" collapsed="false">
      <c r="A4189" s="17" t="n">
        <v>40703037</v>
      </c>
      <c r="B4189" s="17" t="s">
        <v>4199</v>
      </c>
      <c r="C4189" s="23" t="n">
        <v>1</v>
      </c>
      <c r="D4189" s="23" t="s">
        <v>82</v>
      </c>
      <c r="E4189" s="19" t="n">
        <v>8.927</v>
      </c>
      <c r="F4189" s="16"/>
      <c r="G4189" s="16"/>
      <c r="H4189" s="21" t="s">
        <v>4168</v>
      </c>
      <c r="I4189" s="19" t="n">
        <v>0.19</v>
      </c>
      <c r="J4189" s="21" t="n">
        <v>1</v>
      </c>
      <c r="K4189" s="22" t="n">
        <f aca="false">INDEX('Porte Honorário'!B:D,MATCH(TabJud!D4189,'Porte Honorário'!A:A,0),1)</f>
        <v>88.48</v>
      </c>
      <c r="L4189" s="22" t="n">
        <f aca="false">ROUND(C4189*K4189,2)</f>
        <v>88.48</v>
      </c>
      <c r="M4189" s="22" t="n">
        <f aca="false">IF(E4189&gt;0,ROUND(E4189*'UCO e Filme'!$A$2,2),0)</f>
        <v>168.36</v>
      </c>
      <c r="N4189" s="22" t="n">
        <f aca="false">IF(I4189&gt;0,ROUND(I4189*'UCO e Filme'!$A$11,2),0)</f>
        <v>7.69</v>
      </c>
      <c r="O4189" s="22" t="n">
        <f aca="false">ROUND(L4189+M4189+N4189,2)</f>
        <v>264.53</v>
      </c>
      <c r="P4189" s="36"/>
      <c r="Q4189" s="36"/>
    </row>
    <row r="4190" customFormat="false" ht="11.25" hidden="false" customHeight="true" outlineLevel="0" collapsed="false">
      <c r="A4190" s="17" t="n">
        <v>40703045</v>
      </c>
      <c r="B4190" s="17" t="s">
        <v>4200</v>
      </c>
      <c r="C4190" s="23" t="n">
        <v>1</v>
      </c>
      <c r="D4190" s="23" t="s">
        <v>82</v>
      </c>
      <c r="E4190" s="19" t="n">
        <v>24.663</v>
      </c>
      <c r="F4190" s="16"/>
      <c r="G4190" s="16"/>
      <c r="H4190" s="21" t="s">
        <v>4168</v>
      </c>
      <c r="I4190" s="19" t="n">
        <v>0.57</v>
      </c>
      <c r="J4190" s="21" t="n">
        <v>1</v>
      </c>
      <c r="K4190" s="22" t="n">
        <f aca="false">INDEX('Porte Honorário'!B:D,MATCH(TabJud!D4190,'Porte Honorário'!A:A,0),1)</f>
        <v>88.48</v>
      </c>
      <c r="L4190" s="22" t="n">
        <f aca="false">ROUND(C4190*K4190,2)</f>
        <v>88.48</v>
      </c>
      <c r="M4190" s="22" t="n">
        <f aca="false">IF(E4190&gt;0,ROUND(E4190*'UCO e Filme'!$A$2,2),0)</f>
        <v>465.14</v>
      </c>
      <c r="N4190" s="22" t="n">
        <f aca="false">IF(I4190&gt;0,ROUND(I4190*'UCO e Filme'!$A$11,2),0)</f>
        <v>23.08</v>
      </c>
      <c r="O4190" s="22" t="n">
        <f aca="false">ROUND(L4190+M4190+N4190,2)</f>
        <v>576.7</v>
      </c>
      <c r="P4190" s="36"/>
      <c r="Q4190" s="36"/>
    </row>
    <row r="4191" customFormat="false" ht="11.25" hidden="false" customHeight="true" outlineLevel="0" collapsed="false">
      <c r="A4191" s="17" t="n">
        <v>40703053</v>
      </c>
      <c r="B4191" s="17" t="s">
        <v>4201</v>
      </c>
      <c r="C4191" s="23" t="n">
        <v>1</v>
      </c>
      <c r="D4191" s="23" t="s">
        <v>52</v>
      </c>
      <c r="E4191" s="19" t="n">
        <v>37.466</v>
      </c>
      <c r="F4191" s="16"/>
      <c r="G4191" s="16"/>
      <c r="H4191" s="21" t="s">
        <v>4168</v>
      </c>
      <c r="I4191" s="19" t="n">
        <v>0.95</v>
      </c>
      <c r="J4191" s="21" t="n">
        <v>1</v>
      </c>
      <c r="K4191" s="22" t="n">
        <f aca="false">INDEX('Porte Honorário'!B:D,MATCH(TabJud!D4191,'Porte Honorário'!A:A,0),1)</f>
        <v>144.2</v>
      </c>
      <c r="L4191" s="22" t="n">
        <f aca="false">ROUND(C4191*K4191,2)</f>
        <v>144.2</v>
      </c>
      <c r="M4191" s="22" t="n">
        <f aca="false">IF(E4191&gt;0,ROUND(E4191*'UCO e Filme'!$A$2,2),0)</f>
        <v>706.61</v>
      </c>
      <c r="N4191" s="22" t="n">
        <f aca="false">IF(I4191&gt;0,ROUND(I4191*'UCO e Filme'!$A$11,2),0)</f>
        <v>38.47</v>
      </c>
      <c r="O4191" s="22" t="n">
        <f aca="false">ROUND(L4191+M4191+N4191,2)</f>
        <v>889.28</v>
      </c>
      <c r="P4191" s="36"/>
      <c r="Q4191" s="36"/>
    </row>
    <row r="4192" customFormat="false" ht="11.25" hidden="false" customHeight="true" outlineLevel="0" collapsed="false">
      <c r="A4192" s="17" t="n">
        <v>40703061</v>
      </c>
      <c r="B4192" s="17" t="s">
        <v>4202</v>
      </c>
      <c r="C4192" s="23" t="n">
        <v>1</v>
      </c>
      <c r="D4192" s="23" t="s">
        <v>82</v>
      </c>
      <c r="E4192" s="19" t="n">
        <v>7.513</v>
      </c>
      <c r="F4192" s="16"/>
      <c r="G4192" s="16"/>
      <c r="H4192" s="21" t="s">
        <v>4168</v>
      </c>
      <c r="I4192" s="19" t="n">
        <v>0.19</v>
      </c>
      <c r="J4192" s="21" t="n">
        <v>1</v>
      </c>
      <c r="K4192" s="22" t="n">
        <f aca="false">INDEX('Porte Honorário'!B:D,MATCH(TabJud!D4192,'Porte Honorário'!A:A,0),1)</f>
        <v>88.48</v>
      </c>
      <c r="L4192" s="22" t="n">
        <f aca="false">ROUND(C4192*K4192,2)</f>
        <v>88.48</v>
      </c>
      <c r="M4192" s="22" t="n">
        <f aca="false">IF(E4192&gt;0,ROUND(E4192*'UCO e Filme'!$A$2,2),0)</f>
        <v>141.7</v>
      </c>
      <c r="N4192" s="22" t="n">
        <f aca="false">IF(I4192&gt;0,ROUND(I4192*'UCO e Filme'!$A$11,2),0)</f>
        <v>7.69</v>
      </c>
      <c r="O4192" s="22" t="n">
        <f aca="false">ROUND(L4192+M4192+N4192,2)</f>
        <v>237.87</v>
      </c>
      <c r="P4192" s="36"/>
      <c r="Q4192" s="36"/>
    </row>
    <row r="4193" customFormat="false" ht="11.25" hidden="false" customHeight="true" outlineLevel="0" collapsed="false">
      <c r="A4193" s="17" t="n">
        <v>40703070</v>
      </c>
      <c r="B4193" s="17" t="s">
        <v>4203</v>
      </c>
      <c r="C4193" s="23" t="n">
        <v>1</v>
      </c>
      <c r="D4193" s="23" t="s">
        <v>82</v>
      </c>
      <c r="E4193" s="19" t="n">
        <v>4.56</v>
      </c>
      <c r="F4193" s="16"/>
      <c r="G4193" s="16"/>
      <c r="H4193" s="21" t="s">
        <v>4168</v>
      </c>
      <c r="I4193" s="19" t="n">
        <v>0.19</v>
      </c>
      <c r="J4193" s="21" t="n">
        <v>1</v>
      </c>
      <c r="K4193" s="22" t="n">
        <f aca="false">INDEX('Porte Honorário'!B:D,MATCH(TabJud!D4193,'Porte Honorário'!A:A,0),1)</f>
        <v>88.48</v>
      </c>
      <c r="L4193" s="22" t="n">
        <f aca="false">ROUND(C4193*K4193,2)</f>
        <v>88.48</v>
      </c>
      <c r="M4193" s="22" t="n">
        <f aca="false">IF(E4193&gt;0,ROUND(E4193*'UCO e Filme'!$A$2,2),0)</f>
        <v>86</v>
      </c>
      <c r="N4193" s="22" t="n">
        <f aca="false">IF(I4193&gt;0,ROUND(I4193*'UCO e Filme'!$A$11,2),0)</f>
        <v>7.69</v>
      </c>
      <c r="O4193" s="22" t="n">
        <f aca="false">ROUND(L4193+M4193+N4193,2)</f>
        <v>182.17</v>
      </c>
      <c r="P4193" s="36"/>
      <c r="Q4193" s="36"/>
    </row>
    <row r="4194" customFormat="false" ht="11.25" hidden="false" customHeight="true" outlineLevel="0" collapsed="false">
      <c r="A4194" s="17" t="n">
        <v>40703088</v>
      </c>
      <c r="B4194" s="17" t="s">
        <v>4204</v>
      </c>
      <c r="C4194" s="23" t="n">
        <v>1</v>
      </c>
      <c r="D4194" s="23" t="s">
        <v>82</v>
      </c>
      <c r="E4194" s="19" t="n">
        <v>3.932</v>
      </c>
      <c r="F4194" s="16"/>
      <c r="G4194" s="16"/>
      <c r="H4194" s="21" t="s">
        <v>4168</v>
      </c>
      <c r="I4194" s="19"/>
      <c r="J4194" s="21"/>
      <c r="K4194" s="22" t="n">
        <f aca="false">INDEX('Porte Honorário'!B:D,MATCH(TabJud!D4194,'Porte Honorário'!A:A,0),1)</f>
        <v>88.48</v>
      </c>
      <c r="L4194" s="22" t="n">
        <f aca="false">ROUND(C4194*K4194,2)</f>
        <v>88.48</v>
      </c>
      <c r="M4194" s="22" t="n">
        <f aca="false">IF(E4194&gt;0,ROUND(E4194*'UCO e Filme'!$A$2,2),0)</f>
        <v>74.16</v>
      </c>
      <c r="N4194" s="22" t="n">
        <f aca="false">IF(I4194&gt;0,ROUND(I4194*'UCO e Filme'!$A$11,2),0)</f>
        <v>0</v>
      </c>
      <c r="O4194" s="22" t="n">
        <f aca="false">ROUND(L4194+M4194+N4194,2)</f>
        <v>162.64</v>
      </c>
      <c r="P4194" s="36"/>
      <c r="Q4194" s="36"/>
    </row>
    <row r="4195" customFormat="false" ht="30.95" hidden="false" customHeight="true" outlineLevel="0" collapsed="false">
      <c r="A4195" s="14" t="s">
        <v>4205</v>
      </c>
      <c r="B4195" s="14"/>
      <c r="C4195" s="14"/>
      <c r="D4195" s="14"/>
      <c r="E4195" s="14"/>
      <c r="F4195" s="14"/>
      <c r="G4195" s="14"/>
      <c r="H4195" s="14"/>
      <c r="I4195" s="14"/>
      <c r="J4195" s="14"/>
      <c r="K4195" s="14"/>
      <c r="L4195" s="14"/>
      <c r="M4195" s="14"/>
      <c r="N4195" s="14"/>
      <c r="O4195" s="14"/>
      <c r="P4195" s="36"/>
      <c r="Q4195" s="36"/>
    </row>
    <row r="4196" customFormat="false" ht="28.5" hidden="false" customHeight="true" outlineLevel="0" collapsed="false">
      <c r="A4196" s="17" t="n">
        <v>40704017</v>
      </c>
      <c r="B4196" s="17" t="s">
        <v>4206</v>
      </c>
      <c r="C4196" s="23" t="n">
        <v>1</v>
      </c>
      <c r="D4196" s="23" t="s">
        <v>146</v>
      </c>
      <c r="E4196" s="19" t="n">
        <v>13.201</v>
      </c>
      <c r="F4196" s="16"/>
      <c r="G4196" s="16"/>
      <c r="H4196" s="21" t="s">
        <v>4168</v>
      </c>
      <c r="I4196" s="19" t="n">
        <v>0.57</v>
      </c>
      <c r="J4196" s="21" t="n">
        <v>1</v>
      </c>
      <c r="K4196" s="22" t="n">
        <f aca="false">INDEX('Porte Honorário'!B:D,MATCH(TabJud!D4196,'Porte Honorário'!A:A,0),1)</f>
        <v>104.87</v>
      </c>
      <c r="L4196" s="22" t="n">
        <f aca="false">ROUND(C4196*K4196,2)</f>
        <v>104.87</v>
      </c>
      <c r="M4196" s="22" t="n">
        <f aca="false">IF(E4196&gt;0,ROUND(E4196*'UCO e Filme'!$A$2,2),0)</f>
        <v>248.97</v>
      </c>
      <c r="N4196" s="22" t="n">
        <f aca="false">IF(I4196&gt;0,ROUND(I4196*'UCO e Filme'!$A$11,2),0)</f>
        <v>23.08</v>
      </c>
      <c r="O4196" s="22" t="n">
        <f aca="false">ROUND(L4196+M4196+N4196,2)</f>
        <v>376.92</v>
      </c>
      <c r="P4196" s="36"/>
      <c r="Q4196" s="36"/>
    </row>
    <row r="4197" customFormat="false" ht="11.25" hidden="false" customHeight="true" outlineLevel="0" collapsed="false">
      <c r="A4197" s="17" t="n">
        <v>40704025</v>
      </c>
      <c r="B4197" s="17" t="s">
        <v>4207</v>
      </c>
      <c r="C4197" s="23" t="n">
        <v>1</v>
      </c>
      <c r="D4197" s="23" t="s">
        <v>146</v>
      </c>
      <c r="E4197" s="19" t="n">
        <v>21.191</v>
      </c>
      <c r="F4197" s="16"/>
      <c r="G4197" s="16"/>
      <c r="H4197" s="21" t="s">
        <v>4168</v>
      </c>
      <c r="I4197" s="19" t="n">
        <v>0.76</v>
      </c>
      <c r="J4197" s="21" t="n">
        <v>1</v>
      </c>
      <c r="K4197" s="22" t="n">
        <f aca="false">INDEX('Porte Honorário'!B:D,MATCH(TabJud!D4197,'Porte Honorário'!A:A,0),1)</f>
        <v>104.87</v>
      </c>
      <c r="L4197" s="22" t="n">
        <f aca="false">ROUND(C4197*K4197,2)</f>
        <v>104.87</v>
      </c>
      <c r="M4197" s="22" t="n">
        <f aca="false">IF(E4197&gt;0,ROUND(E4197*'UCO e Filme'!$A$2,2),0)</f>
        <v>399.66</v>
      </c>
      <c r="N4197" s="22" t="n">
        <f aca="false">IF(I4197&gt;0,ROUND(I4197*'UCO e Filme'!$A$11,2),0)</f>
        <v>30.77</v>
      </c>
      <c r="O4197" s="22" t="n">
        <f aca="false">ROUND(L4197+M4197+N4197,2)</f>
        <v>535.3</v>
      </c>
      <c r="P4197" s="36"/>
      <c r="Q4197" s="36"/>
    </row>
    <row r="4198" customFormat="false" ht="11.25" hidden="false" customHeight="true" outlineLevel="0" collapsed="false">
      <c r="A4198" s="17" t="n">
        <v>40704033</v>
      </c>
      <c r="B4198" s="17" t="s">
        <v>4208</v>
      </c>
      <c r="C4198" s="23" t="n">
        <v>1</v>
      </c>
      <c r="D4198" s="23" t="s">
        <v>146</v>
      </c>
      <c r="E4198" s="19" t="n">
        <v>11.747</v>
      </c>
      <c r="F4198" s="16"/>
      <c r="G4198" s="16"/>
      <c r="H4198" s="21" t="s">
        <v>4168</v>
      </c>
      <c r="I4198" s="19"/>
      <c r="J4198" s="21"/>
      <c r="K4198" s="22" t="n">
        <f aca="false">INDEX('Porte Honorário'!B:D,MATCH(TabJud!D4198,'Porte Honorário'!A:A,0),1)</f>
        <v>104.87</v>
      </c>
      <c r="L4198" s="22" t="n">
        <f aca="false">ROUND(C4198*K4198,2)</f>
        <v>104.87</v>
      </c>
      <c r="M4198" s="22" t="n">
        <f aca="false">IF(E4198&gt;0,ROUND(E4198*'UCO e Filme'!$A$2,2),0)</f>
        <v>221.55</v>
      </c>
      <c r="N4198" s="22" t="n">
        <f aca="false">IF(I4198&gt;0,ROUND(I4198*'UCO e Filme'!$A$11,2),0)</f>
        <v>0</v>
      </c>
      <c r="O4198" s="22" t="n">
        <f aca="false">ROUND(L4198+M4198+N4198,2)</f>
        <v>326.42</v>
      </c>
      <c r="P4198" s="36"/>
      <c r="Q4198" s="36"/>
    </row>
    <row r="4199" customFormat="false" ht="11.25" hidden="false" customHeight="true" outlineLevel="0" collapsed="false">
      <c r="A4199" s="17" t="n">
        <v>40704041</v>
      </c>
      <c r="B4199" s="17" t="s">
        <v>4209</v>
      </c>
      <c r="C4199" s="23" t="n">
        <v>1</v>
      </c>
      <c r="D4199" s="23" t="s">
        <v>146</v>
      </c>
      <c r="E4199" s="19" t="n">
        <v>8.946</v>
      </c>
      <c r="F4199" s="16"/>
      <c r="G4199" s="16"/>
      <c r="H4199" s="21" t="s">
        <v>4168</v>
      </c>
      <c r="I4199" s="19" t="n">
        <v>0.77</v>
      </c>
      <c r="J4199" s="21" t="n">
        <v>1</v>
      </c>
      <c r="K4199" s="22" t="n">
        <f aca="false">INDEX('Porte Honorário'!B:D,MATCH(TabJud!D4199,'Porte Honorário'!A:A,0),1)</f>
        <v>104.87</v>
      </c>
      <c r="L4199" s="22" t="n">
        <f aca="false">ROUND(C4199*K4199,2)</f>
        <v>104.87</v>
      </c>
      <c r="M4199" s="22" t="n">
        <f aca="false">IF(E4199&gt;0,ROUND(E4199*'UCO e Filme'!$A$2,2),0)</f>
        <v>168.72</v>
      </c>
      <c r="N4199" s="22" t="n">
        <f aca="false">IF(I4199&gt;0,ROUND(I4199*'UCO e Filme'!$A$11,2),0)</f>
        <v>31.18</v>
      </c>
      <c r="O4199" s="22" t="n">
        <f aca="false">ROUND(L4199+M4199+N4199,2)</f>
        <v>304.77</v>
      </c>
      <c r="P4199" s="36"/>
      <c r="Q4199" s="36"/>
    </row>
    <row r="4200" customFormat="false" ht="11.25" hidden="false" customHeight="true" outlineLevel="0" collapsed="false">
      <c r="A4200" s="17" t="n">
        <v>40704050</v>
      </c>
      <c r="B4200" s="17" t="s">
        <v>4210</v>
      </c>
      <c r="C4200" s="23" t="n">
        <v>1</v>
      </c>
      <c r="D4200" s="23" t="s">
        <v>146</v>
      </c>
      <c r="E4200" s="19" t="n">
        <v>11.786</v>
      </c>
      <c r="F4200" s="16"/>
      <c r="G4200" s="16"/>
      <c r="H4200" s="21" t="s">
        <v>4168</v>
      </c>
      <c r="I4200" s="19" t="n">
        <v>0.76</v>
      </c>
      <c r="J4200" s="21" t="n">
        <v>1</v>
      </c>
      <c r="K4200" s="22" t="n">
        <f aca="false">INDEX('Porte Honorário'!B:D,MATCH(TabJud!D4200,'Porte Honorário'!A:A,0),1)</f>
        <v>104.87</v>
      </c>
      <c r="L4200" s="22" t="n">
        <f aca="false">ROUND(C4200*K4200,2)</f>
        <v>104.87</v>
      </c>
      <c r="M4200" s="22" t="n">
        <f aca="false">IF(E4200&gt;0,ROUND(E4200*'UCO e Filme'!$A$2,2),0)</f>
        <v>222.28</v>
      </c>
      <c r="N4200" s="22" t="n">
        <f aca="false">IF(I4200&gt;0,ROUND(I4200*'UCO e Filme'!$A$11,2),0)</f>
        <v>30.77</v>
      </c>
      <c r="O4200" s="22" t="n">
        <f aca="false">ROUND(L4200+M4200+N4200,2)</f>
        <v>357.92</v>
      </c>
      <c r="P4200" s="36"/>
      <c r="Q4200" s="36"/>
    </row>
    <row r="4201" customFormat="false" ht="11.25" hidden="false" customHeight="true" outlineLevel="0" collapsed="false">
      <c r="A4201" s="17" t="n">
        <v>40704068</v>
      </c>
      <c r="B4201" s="17" t="s">
        <v>4211</v>
      </c>
      <c r="C4201" s="23" t="n">
        <v>1</v>
      </c>
      <c r="D4201" s="23" t="s">
        <v>82</v>
      </c>
      <c r="E4201" s="19" t="n">
        <v>10.435</v>
      </c>
      <c r="F4201" s="16"/>
      <c r="G4201" s="16"/>
      <c r="H4201" s="21" t="s">
        <v>4168</v>
      </c>
      <c r="I4201" s="19" t="n">
        <v>0.76</v>
      </c>
      <c r="J4201" s="21" t="n">
        <v>1</v>
      </c>
      <c r="K4201" s="22" t="n">
        <f aca="false">INDEX('Porte Honorário'!B:D,MATCH(TabJud!D4201,'Porte Honorário'!A:A,0),1)</f>
        <v>88.48</v>
      </c>
      <c r="L4201" s="22" t="n">
        <f aca="false">ROUND(C4201*K4201,2)</f>
        <v>88.48</v>
      </c>
      <c r="M4201" s="22" t="n">
        <f aca="false">IF(E4201&gt;0,ROUND(E4201*'UCO e Filme'!$A$2,2),0)</f>
        <v>196.8</v>
      </c>
      <c r="N4201" s="22" t="n">
        <f aca="false">IF(I4201&gt;0,ROUND(I4201*'UCO e Filme'!$A$11,2),0)</f>
        <v>30.77</v>
      </c>
      <c r="O4201" s="22" t="n">
        <f aca="false">ROUND(L4201+M4201+N4201,2)</f>
        <v>316.05</v>
      </c>
      <c r="P4201" s="36"/>
      <c r="Q4201" s="36"/>
    </row>
    <row r="4202" customFormat="false" ht="11.25" hidden="false" customHeight="true" outlineLevel="0" collapsed="false">
      <c r="A4202" s="17" t="n">
        <v>40704076</v>
      </c>
      <c r="B4202" s="17" t="s">
        <v>4212</v>
      </c>
      <c r="C4202" s="23" t="n">
        <v>1</v>
      </c>
      <c r="D4202" s="23" t="s">
        <v>99</v>
      </c>
      <c r="E4202" s="19" t="n">
        <v>2.539</v>
      </c>
      <c r="F4202" s="16"/>
      <c r="G4202" s="16"/>
      <c r="H4202" s="21" t="s">
        <v>4168</v>
      </c>
      <c r="I4202" s="19"/>
      <c r="J4202" s="21"/>
      <c r="K4202" s="22" t="n">
        <f aca="false">INDEX('Porte Honorário'!B:D,MATCH(TabJud!D4202,'Porte Honorário'!A:A,0),1)</f>
        <v>49.16</v>
      </c>
      <c r="L4202" s="22" t="n">
        <f aca="false">ROUND(C4202*K4202,2)</f>
        <v>49.16</v>
      </c>
      <c r="M4202" s="22" t="n">
        <f aca="false">IF(E4202&gt;0,ROUND(E4202*'UCO e Filme'!$A$2,2),0)</f>
        <v>47.89</v>
      </c>
      <c r="N4202" s="22" t="n">
        <f aca="false">IF(I4202&gt;0,ROUND(I4202*'UCO e Filme'!$A$11,2),0)</f>
        <v>0</v>
      </c>
      <c r="O4202" s="22" t="n">
        <f aca="false">ROUND(L4202+M4202+N4202,2)</f>
        <v>97.05</v>
      </c>
      <c r="P4202" s="36"/>
      <c r="Q4202" s="36"/>
    </row>
    <row r="4203" customFormat="false" ht="11.25" hidden="false" customHeight="true" outlineLevel="0" collapsed="false">
      <c r="A4203" s="17" t="n">
        <v>40704084</v>
      </c>
      <c r="B4203" s="17" t="s">
        <v>4213</v>
      </c>
      <c r="C4203" s="23" t="n">
        <v>1</v>
      </c>
      <c r="D4203" s="23" t="s">
        <v>99</v>
      </c>
      <c r="E4203" s="19" t="n">
        <v>2.539</v>
      </c>
      <c r="F4203" s="16"/>
      <c r="G4203" s="16"/>
      <c r="H4203" s="21" t="s">
        <v>4168</v>
      </c>
      <c r="I4203" s="19"/>
      <c r="J4203" s="21"/>
      <c r="K4203" s="22" t="n">
        <f aca="false">INDEX('Porte Honorário'!B:D,MATCH(TabJud!D4203,'Porte Honorário'!A:A,0),1)</f>
        <v>49.16</v>
      </c>
      <c r="L4203" s="22" t="n">
        <f aca="false">ROUND(C4203*K4203,2)</f>
        <v>49.16</v>
      </c>
      <c r="M4203" s="22" t="n">
        <f aca="false">IF(E4203&gt;0,ROUND(E4203*'UCO e Filme'!$A$2,2),0)</f>
        <v>47.89</v>
      </c>
      <c r="N4203" s="22" t="n">
        <f aca="false">IF(I4203&gt;0,ROUND(I4203*'UCO e Filme'!$A$11,2),0)</f>
        <v>0</v>
      </c>
      <c r="O4203" s="22" t="n">
        <f aca="false">ROUND(L4203+M4203+N4203,2)</f>
        <v>97.05</v>
      </c>
      <c r="P4203" s="36"/>
      <c r="Q4203" s="36"/>
    </row>
    <row r="4204" customFormat="false" ht="30.95" hidden="false" customHeight="true" outlineLevel="0" collapsed="false">
      <c r="A4204" s="14" t="s">
        <v>4214</v>
      </c>
      <c r="B4204" s="14"/>
      <c r="C4204" s="14"/>
      <c r="D4204" s="14"/>
      <c r="E4204" s="14"/>
      <c r="F4204" s="14"/>
      <c r="G4204" s="14"/>
      <c r="H4204" s="14"/>
      <c r="I4204" s="14"/>
      <c r="J4204" s="14"/>
      <c r="K4204" s="14"/>
      <c r="L4204" s="14"/>
      <c r="M4204" s="14"/>
      <c r="N4204" s="14"/>
      <c r="O4204" s="14"/>
      <c r="P4204" s="36"/>
      <c r="Q4204" s="36"/>
    </row>
    <row r="4205" customFormat="false" ht="29.25" hidden="false" customHeight="true" outlineLevel="0" collapsed="false">
      <c r="A4205" s="17" t="n">
        <v>40705013</v>
      </c>
      <c r="B4205" s="17" t="s">
        <v>4215</v>
      </c>
      <c r="C4205" s="23" t="n">
        <v>1</v>
      </c>
      <c r="D4205" s="23" t="s">
        <v>146</v>
      </c>
      <c r="E4205" s="19" t="n">
        <v>5.234</v>
      </c>
      <c r="F4205" s="16"/>
      <c r="G4205" s="16"/>
      <c r="H4205" s="21" t="s">
        <v>4168</v>
      </c>
      <c r="I4205" s="19" t="n">
        <v>0.57</v>
      </c>
      <c r="J4205" s="21" t="n">
        <v>1</v>
      </c>
      <c r="K4205" s="22" t="n">
        <f aca="false">INDEX('Porte Honorário'!B:D,MATCH(TabJud!D4205,'Porte Honorário'!A:A,0),1)</f>
        <v>104.87</v>
      </c>
      <c r="L4205" s="22" t="n">
        <f aca="false">ROUND(C4205*K4205,2)</f>
        <v>104.87</v>
      </c>
      <c r="M4205" s="22" t="n">
        <f aca="false">IF(E4205&gt;0,ROUND(E4205*'UCO e Filme'!$A$2,2),0)</f>
        <v>98.71</v>
      </c>
      <c r="N4205" s="22" t="n">
        <f aca="false">IF(I4205&gt;0,ROUND(I4205*'UCO e Filme'!$A$11,2),0)</f>
        <v>23.08</v>
      </c>
      <c r="O4205" s="22" t="n">
        <f aca="false">ROUND(L4205+M4205+N4205,2)</f>
        <v>226.66</v>
      </c>
      <c r="P4205" s="36"/>
      <c r="Q4205" s="36"/>
    </row>
    <row r="4206" customFormat="false" ht="11.25" hidden="false" customHeight="true" outlineLevel="0" collapsed="false">
      <c r="A4206" s="17" t="n">
        <v>40705021</v>
      </c>
      <c r="B4206" s="17" t="s">
        <v>4216</v>
      </c>
      <c r="C4206" s="23" t="n">
        <v>1</v>
      </c>
      <c r="D4206" s="23" t="s">
        <v>64</v>
      </c>
      <c r="E4206" s="19" t="n">
        <v>4.243</v>
      </c>
      <c r="F4206" s="16"/>
      <c r="G4206" s="16"/>
      <c r="H4206" s="21" t="s">
        <v>4168</v>
      </c>
      <c r="I4206" s="19" t="n">
        <v>0.57</v>
      </c>
      <c r="J4206" s="21" t="n">
        <v>1</v>
      </c>
      <c r="K4206" s="22" t="n">
        <f aca="false">INDEX('Porte Honorário'!B:D,MATCH(TabJud!D4206,'Porte Honorário'!A:A,0),1)</f>
        <v>65.56</v>
      </c>
      <c r="L4206" s="22" t="n">
        <f aca="false">ROUND(C4206*K4206,2)</f>
        <v>65.56</v>
      </c>
      <c r="M4206" s="22" t="n">
        <f aca="false">IF(E4206&gt;0,ROUND(E4206*'UCO e Filme'!$A$2,2),0)</f>
        <v>80.02</v>
      </c>
      <c r="N4206" s="22" t="n">
        <f aca="false">IF(I4206&gt;0,ROUND(I4206*'UCO e Filme'!$A$11,2),0)</f>
        <v>23.08</v>
      </c>
      <c r="O4206" s="22" t="n">
        <f aca="false">ROUND(L4206+M4206+N4206,2)</f>
        <v>168.66</v>
      </c>
      <c r="P4206" s="36"/>
      <c r="Q4206" s="36"/>
    </row>
    <row r="4207" customFormat="false" ht="11.25" hidden="false" customHeight="true" outlineLevel="0" collapsed="false">
      <c r="A4207" s="17" t="n">
        <v>40705030</v>
      </c>
      <c r="B4207" s="17" t="s">
        <v>4217</v>
      </c>
      <c r="C4207" s="23" t="n">
        <v>1</v>
      </c>
      <c r="D4207" s="23" t="s">
        <v>99</v>
      </c>
      <c r="E4207" s="19" t="n">
        <v>2.713</v>
      </c>
      <c r="F4207" s="16"/>
      <c r="G4207" s="16"/>
      <c r="H4207" s="21" t="s">
        <v>4168</v>
      </c>
      <c r="I4207" s="19"/>
      <c r="J4207" s="21"/>
      <c r="K4207" s="22" t="n">
        <f aca="false">INDEX('Porte Honorário'!B:D,MATCH(TabJud!D4207,'Porte Honorário'!A:A,0),1)</f>
        <v>49.16</v>
      </c>
      <c r="L4207" s="22" t="n">
        <f aca="false">ROUND(C4207*K4207,2)</f>
        <v>49.16</v>
      </c>
      <c r="M4207" s="22" t="n">
        <f aca="false">IF(E4207&gt;0,ROUND(E4207*'UCO e Filme'!$A$2,2),0)</f>
        <v>51.17</v>
      </c>
      <c r="N4207" s="22" t="n">
        <f aca="false">IF(I4207&gt;0,ROUND(I4207*'UCO e Filme'!$A$11,2),0)</f>
        <v>0</v>
      </c>
      <c r="O4207" s="22" t="n">
        <f aca="false">ROUND(L4207+M4207+N4207,2)</f>
        <v>100.33</v>
      </c>
      <c r="P4207" s="36"/>
      <c r="Q4207" s="36"/>
    </row>
    <row r="4208" customFormat="false" ht="11.25" hidden="false" customHeight="true" outlineLevel="0" collapsed="false">
      <c r="A4208" s="17" t="n">
        <v>40705048</v>
      </c>
      <c r="B4208" s="17" t="s">
        <v>4218</v>
      </c>
      <c r="C4208" s="23" t="n">
        <v>1</v>
      </c>
      <c r="D4208" s="23" t="s">
        <v>99</v>
      </c>
      <c r="E4208" s="19" t="n">
        <v>0.895</v>
      </c>
      <c r="F4208" s="16"/>
      <c r="G4208" s="16"/>
      <c r="H4208" s="21" t="s">
        <v>4168</v>
      </c>
      <c r="I4208" s="19"/>
      <c r="J4208" s="21"/>
      <c r="K4208" s="22" t="n">
        <f aca="false">INDEX('Porte Honorário'!B:D,MATCH(TabJud!D4208,'Porte Honorário'!A:A,0),1)</f>
        <v>49.16</v>
      </c>
      <c r="L4208" s="22" t="n">
        <f aca="false">ROUND(C4208*K4208,2)</f>
        <v>49.16</v>
      </c>
      <c r="M4208" s="22" t="n">
        <f aca="false">IF(E4208&gt;0,ROUND(E4208*'UCO e Filme'!$A$2,2),0)</f>
        <v>16.88</v>
      </c>
      <c r="N4208" s="22" t="n">
        <f aca="false">IF(I4208&gt;0,ROUND(I4208*'UCO e Filme'!$A$11,2),0)</f>
        <v>0</v>
      </c>
      <c r="O4208" s="22" t="n">
        <f aca="false">ROUND(L4208+M4208+N4208,2)</f>
        <v>66.04</v>
      </c>
      <c r="P4208" s="36"/>
      <c r="Q4208" s="36"/>
    </row>
    <row r="4209" customFormat="false" ht="11.25" hidden="false" customHeight="true" outlineLevel="0" collapsed="false">
      <c r="A4209" s="17" t="n">
        <v>40705056</v>
      </c>
      <c r="B4209" s="17" t="s">
        <v>4219</v>
      </c>
      <c r="C4209" s="23" t="n">
        <v>1</v>
      </c>
      <c r="D4209" s="23" t="s">
        <v>99</v>
      </c>
      <c r="E4209" s="19" t="n">
        <v>0.895</v>
      </c>
      <c r="F4209" s="16"/>
      <c r="G4209" s="16"/>
      <c r="H4209" s="21" t="s">
        <v>4168</v>
      </c>
      <c r="I4209" s="19"/>
      <c r="J4209" s="21"/>
      <c r="K4209" s="22" t="n">
        <f aca="false">INDEX('Porte Honorário'!B:D,MATCH(TabJud!D4209,'Porte Honorário'!A:A,0),1)</f>
        <v>49.16</v>
      </c>
      <c r="L4209" s="22" t="n">
        <f aca="false">ROUND(C4209*K4209,2)</f>
        <v>49.16</v>
      </c>
      <c r="M4209" s="22" t="n">
        <f aca="false">IF(E4209&gt;0,ROUND(E4209*'UCO e Filme'!$A$2,2),0)</f>
        <v>16.88</v>
      </c>
      <c r="N4209" s="22" t="n">
        <f aca="false">IF(I4209&gt;0,ROUND(I4209*'UCO e Filme'!$A$11,2),0)</f>
        <v>0</v>
      </c>
      <c r="O4209" s="22" t="n">
        <f aca="false">ROUND(L4209+M4209+N4209,2)</f>
        <v>66.04</v>
      </c>
      <c r="P4209" s="36"/>
      <c r="Q4209" s="36"/>
    </row>
    <row r="4210" customFormat="false" ht="11.25" hidden="false" customHeight="true" outlineLevel="0" collapsed="false">
      <c r="A4210" s="17" t="n">
        <v>40705064</v>
      </c>
      <c r="B4210" s="17" t="s">
        <v>4220</v>
      </c>
      <c r="C4210" s="23" t="n">
        <v>1</v>
      </c>
      <c r="D4210" s="23" t="s">
        <v>99</v>
      </c>
      <c r="E4210" s="19" t="n">
        <v>0.895</v>
      </c>
      <c r="F4210" s="16"/>
      <c r="G4210" s="16"/>
      <c r="H4210" s="21" t="s">
        <v>4168</v>
      </c>
      <c r="I4210" s="19"/>
      <c r="J4210" s="21"/>
      <c r="K4210" s="22" t="n">
        <f aca="false">INDEX('Porte Honorário'!B:D,MATCH(TabJud!D4210,'Porte Honorário'!A:A,0),1)</f>
        <v>49.16</v>
      </c>
      <c r="L4210" s="22" t="n">
        <f aca="false">ROUND(C4210*K4210,2)</f>
        <v>49.16</v>
      </c>
      <c r="M4210" s="22" t="n">
        <f aca="false">IF(E4210&gt;0,ROUND(E4210*'UCO e Filme'!$A$2,2),0)</f>
        <v>16.88</v>
      </c>
      <c r="N4210" s="22" t="n">
        <f aca="false">IF(I4210&gt;0,ROUND(I4210*'UCO e Filme'!$A$11,2),0)</f>
        <v>0</v>
      </c>
      <c r="O4210" s="22" t="n">
        <f aca="false">ROUND(L4210+M4210+N4210,2)</f>
        <v>66.04</v>
      </c>
      <c r="P4210" s="36"/>
      <c r="Q4210" s="36"/>
    </row>
    <row r="4211" customFormat="false" ht="30.95" hidden="false" customHeight="true" outlineLevel="0" collapsed="false">
      <c r="A4211" s="14" t="s">
        <v>4221</v>
      </c>
      <c r="B4211" s="14"/>
      <c r="C4211" s="14"/>
      <c r="D4211" s="14"/>
      <c r="E4211" s="14"/>
      <c r="F4211" s="14"/>
      <c r="G4211" s="14"/>
      <c r="H4211" s="14"/>
      <c r="I4211" s="14"/>
      <c r="J4211" s="14"/>
      <c r="K4211" s="14"/>
      <c r="L4211" s="14"/>
      <c r="M4211" s="14"/>
      <c r="N4211" s="14"/>
      <c r="O4211" s="14"/>
      <c r="P4211" s="36"/>
      <c r="Q4211" s="36"/>
    </row>
    <row r="4212" customFormat="false" ht="27" hidden="false" customHeight="true" outlineLevel="0" collapsed="false">
      <c r="A4212" s="17" t="n">
        <v>40706010</v>
      </c>
      <c r="B4212" s="17" t="s">
        <v>4222</v>
      </c>
      <c r="C4212" s="23" t="n">
        <v>1</v>
      </c>
      <c r="D4212" s="23" t="s">
        <v>146</v>
      </c>
      <c r="E4212" s="19" t="n">
        <v>13.643</v>
      </c>
      <c r="F4212" s="16"/>
      <c r="G4212" s="16"/>
      <c r="H4212" s="21" t="s">
        <v>4168</v>
      </c>
      <c r="I4212" s="19" t="n">
        <v>0.95</v>
      </c>
      <c r="J4212" s="21" t="n">
        <v>1</v>
      </c>
      <c r="K4212" s="22" t="n">
        <f aca="false">INDEX('Porte Honorário'!B:D,MATCH(TabJud!D4212,'Porte Honorário'!A:A,0),1)</f>
        <v>104.87</v>
      </c>
      <c r="L4212" s="22" t="n">
        <f aca="false">ROUND(C4212*K4212,2)</f>
        <v>104.87</v>
      </c>
      <c r="M4212" s="22" t="n">
        <f aca="false">IF(E4212&gt;0,ROUND(E4212*'UCO e Filme'!$A$2,2),0)</f>
        <v>257.31</v>
      </c>
      <c r="N4212" s="22" t="n">
        <f aca="false">IF(I4212&gt;0,ROUND(I4212*'UCO e Filme'!$A$11,2),0)</f>
        <v>38.47</v>
      </c>
      <c r="O4212" s="22" t="n">
        <f aca="false">ROUND(L4212+M4212+N4212,2)</f>
        <v>400.65</v>
      </c>
      <c r="P4212" s="36"/>
      <c r="Q4212" s="36"/>
    </row>
    <row r="4213" customFormat="false" ht="11.25" hidden="false" customHeight="true" outlineLevel="0" collapsed="false">
      <c r="A4213" s="17" t="n">
        <v>40706028</v>
      </c>
      <c r="B4213" s="17" t="s">
        <v>4223</v>
      </c>
      <c r="C4213" s="23" t="n">
        <v>1</v>
      </c>
      <c r="D4213" s="23" t="s">
        <v>99</v>
      </c>
      <c r="E4213" s="19" t="n">
        <v>3.419</v>
      </c>
      <c r="F4213" s="16"/>
      <c r="G4213" s="16"/>
      <c r="H4213" s="21" t="s">
        <v>4168</v>
      </c>
      <c r="I4213" s="19" t="n">
        <v>0.38</v>
      </c>
      <c r="J4213" s="21" t="n">
        <v>1</v>
      </c>
      <c r="K4213" s="22" t="n">
        <f aca="false">INDEX('Porte Honorário'!B:D,MATCH(TabJud!D4213,'Porte Honorário'!A:A,0),1)</f>
        <v>49.16</v>
      </c>
      <c r="L4213" s="22" t="n">
        <f aca="false">ROUND(C4213*K4213,2)</f>
        <v>49.16</v>
      </c>
      <c r="M4213" s="22" t="n">
        <f aca="false">IF(E4213&gt;0,ROUND(E4213*'UCO e Filme'!$A$2,2),0)</f>
        <v>64.48</v>
      </c>
      <c r="N4213" s="22" t="n">
        <f aca="false">IF(I4213&gt;0,ROUND(I4213*'UCO e Filme'!$A$11,2),0)</f>
        <v>15.39</v>
      </c>
      <c r="O4213" s="22" t="n">
        <f aca="false">ROUND(L4213+M4213+N4213,2)</f>
        <v>129.03</v>
      </c>
      <c r="P4213" s="36"/>
      <c r="Q4213" s="36"/>
    </row>
    <row r="4214" customFormat="false" ht="30.95" hidden="false" customHeight="true" outlineLevel="0" collapsed="false">
      <c r="A4214" s="14" t="s">
        <v>4224</v>
      </c>
      <c r="B4214" s="14"/>
      <c r="C4214" s="14"/>
      <c r="D4214" s="14"/>
      <c r="E4214" s="14"/>
      <c r="F4214" s="14"/>
      <c r="G4214" s="14"/>
      <c r="H4214" s="14"/>
      <c r="I4214" s="14"/>
      <c r="J4214" s="14"/>
      <c r="K4214" s="14"/>
      <c r="L4214" s="14"/>
      <c r="M4214" s="14"/>
      <c r="N4214" s="14"/>
      <c r="O4214" s="14"/>
      <c r="P4214" s="36"/>
      <c r="Q4214" s="36"/>
    </row>
    <row r="4215" customFormat="false" ht="30" hidden="false" customHeight="true" outlineLevel="0" collapsed="false">
      <c r="A4215" s="17" t="n">
        <v>40707016</v>
      </c>
      <c r="B4215" s="17" t="s">
        <v>4225</v>
      </c>
      <c r="C4215" s="23" t="n">
        <v>1</v>
      </c>
      <c r="D4215" s="23" t="s">
        <v>64</v>
      </c>
      <c r="E4215" s="19" t="n">
        <v>9.236</v>
      </c>
      <c r="F4215" s="16"/>
      <c r="G4215" s="16"/>
      <c r="H4215" s="21" t="s">
        <v>4168</v>
      </c>
      <c r="I4215" s="19" t="n">
        <v>0.57</v>
      </c>
      <c r="J4215" s="21" t="n">
        <v>1</v>
      </c>
      <c r="K4215" s="22" t="n">
        <f aca="false">INDEX('Porte Honorário'!B:D,MATCH(TabJud!D4215,'Porte Honorário'!A:A,0),1)</f>
        <v>65.56</v>
      </c>
      <c r="L4215" s="22" t="n">
        <f aca="false">ROUND(C4215*K4215,2)</f>
        <v>65.56</v>
      </c>
      <c r="M4215" s="22" t="n">
        <f aca="false">IF(E4215&gt;0,ROUND(E4215*'UCO e Filme'!$A$2,2),0)</f>
        <v>174.19</v>
      </c>
      <c r="N4215" s="22" t="n">
        <f aca="false">IF(I4215&gt;0,ROUND(I4215*'UCO e Filme'!$A$11,2),0)</f>
        <v>23.08</v>
      </c>
      <c r="O4215" s="22" t="n">
        <f aca="false">ROUND(L4215+M4215+N4215,2)</f>
        <v>262.83</v>
      </c>
      <c r="P4215" s="36"/>
      <c r="Q4215" s="36"/>
    </row>
    <row r="4216" customFormat="false" ht="11.25" hidden="false" customHeight="true" outlineLevel="0" collapsed="false">
      <c r="A4216" s="17" t="n">
        <v>40707024</v>
      </c>
      <c r="B4216" s="17" t="s">
        <v>4226</v>
      </c>
      <c r="C4216" s="23" t="n">
        <v>1</v>
      </c>
      <c r="D4216" s="23" t="s">
        <v>69</v>
      </c>
      <c r="E4216" s="19" t="n">
        <v>53.016</v>
      </c>
      <c r="F4216" s="16"/>
      <c r="G4216" s="16"/>
      <c r="H4216" s="21" t="s">
        <v>4168</v>
      </c>
      <c r="I4216" s="19" t="n">
        <v>0.57</v>
      </c>
      <c r="J4216" s="21" t="n">
        <v>1</v>
      </c>
      <c r="K4216" s="22" t="n">
        <f aca="false">INDEX('Porte Honorário'!B:D,MATCH(TabJud!D4216,'Porte Honorário'!A:A,0),1)</f>
        <v>209.71</v>
      </c>
      <c r="L4216" s="22" t="n">
        <f aca="false">ROUND(C4216*K4216,2)</f>
        <v>209.71</v>
      </c>
      <c r="M4216" s="22" t="n">
        <f aca="false">IF(E4216&gt;0,ROUND(E4216*'UCO e Filme'!$A$2,2),0)</f>
        <v>999.88</v>
      </c>
      <c r="N4216" s="22" t="n">
        <f aca="false">IF(I4216&gt;0,ROUND(I4216*'UCO e Filme'!$A$11,2),0)</f>
        <v>23.08</v>
      </c>
      <c r="O4216" s="22" t="n">
        <f aca="false">ROUND(L4216+M4216+N4216,2)</f>
        <v>1232.67</v>
      </c>
      <c r="P4216" s="36"/>
      <c r="Q4216" s="36"/>
    </row>
    <row r="4217" customFormat="false" ht="11.25" hidden="false" customHeight="true" outlineLevel="0" collapsed="false">
      <c r="A4217" s="17" t="n">
        <v>40707032</v>
      </c>
      <c r="B4217" s="17" t="s">
        <v>4227</v>
      </c>
      <c r="C4217" s="23" t="n">
        <v>1</v>
      </c>
      <c r="D4217" s="23" t="s">
        <v>103</v>
      </c>
      <c r="E4217" s="19" t="n">
        <v>13.997</v>
      </c>
      <c r="F4217" s="16"/>
      <c r="G4217" s="16"/>
      <c r="H4217" s="21" t="s">
        <v>4168</v>
      </c>
      <c r="I4217" s="19" t="n">
        <v>0.57</v>
      </c>
      <c r="J4217" s="21" t="n">
        <v>1</v>
      </c>
      <c r="K4217" s="22" t="n">
        <f aca="false">INDEX('Porte Honorário'!B:D,MATCH(TabJud!D4217,'Porte Honorário'!A:A,0),1)</f>
        <v>183.5</v>
      </c>
      <c r="L4217" s="22" t="n">
        <f aca="false">ROUND(C4217*K4217,2)</f>
        <v>183.5</v>
      </c>
      <c r="M4217" s="22" t="n">
        <f aca="false">IF(E4217&gt;0,ROUND(E4217*'UCO e Filme'!$A$2,2),0)</f>
        <v>263.98</v>
      </c>
      <c r="N4217" s="22" t="n">
        <f aca="false">IF(I4217&gt;0,ROUND(I4217*'UCO e Filme'!$A$11,2),0)</f>
        <v>23.08</v>
      </c>
      <c r="O4217" s="22" t="n">
        <f aca="false">ROUND(L4217+M4217+N4217,2)</f>
        <v>470.56</v>
      </c>
      <c r="P4217" s="36"/>
      <c r="Q4217" s="36"/>
    </row>
    <row r="4218" customFormat="false" ht="11.25" hidden="false" customHeight="true" outlineLevel="0" collapsed="false">
      <c r="A4218" s="17" t="n">
        <v>40707040</v>
      </c>
      <c r="B4218" s="17" t="s">
        <v>4228</v>
      </c>
      <c r="C4218" s="23" t="n">
        <v>1</v>
      </c>
      <c r="D4218" s="23" t="s">
        <v>103</v>
      </c>
      <c r="E4218" s="19" t="n">
        <v>32.535</v>
      </c>
      <c r="F4218" s="16"/>
      <c r="G4218" s="16"/>
      <c r="H4218" s="21" t="s">
        <v>4168</v>
      </c>
      <c r="I4218" s="19" t="n">
        <v>0.95</v>
      </c>
      <c r="J4218" s="21" t="n">
        <v>1</v>
      </c>
      <c r="K4218" s="22" t="n">
        <f aca="false">INDEX('Porte Honorário'!B:D,MATCH(TabJud!D4218,'Porte Honorário'!A:A,0),1)</f>
        <v>183.5</v>
      </c>
      <c r="L4218" s="22" t="n">
        <f aca="false">ROUND(C4218*K4218,2)</f>
        <v>183.5</v>
      </c>
      <c r="M4218" s="22" t="n">
        <f aca="false">IF(E4218&gt;0,ROUND(E4218*'UCO e Filme'!$A$2,2),0)</f>
        <v>613.61</v>
      </c>
      <c r="N4218" s="22" t="n">
        <f aca="false">IF(I4218&gt;0,ROUND(I4218*'UCO e Filme'!$A$11,2),0)</f>
        <v>38.47</v>
      </c>
      <c r="O4218" s="22" t="n">
        <f aca="false">ROUND(L4218+M4218+N4218,2)</f>
        <v>835.58</v>
      </c>
      <c r="P4218" s="36"/>
      <c r="Q4218" s="36"/>
    </row>
    <row r="4219" customFormat="false" ht="11.25" hidden="false" customHeight="true" outlineLevel="0" collapsed="false">
      <c r="A4219" s="17" t="n">
        <v>40707059</v>
      </c>
      <c r="B4219" s="17" t="s">
        <v>4229</v>
      </c>
      <c r="C4219" s="23" t="n">
        <v>1</v>
      </c>
      <c r="D4219" s="23" t="s">
        <v>103</v>
      </c>
      <c r="E4219" s="19" t="n">
        <v>32.535</v>
      </c>
      <c r="F4219" s="16"/>
      <c r="G4219" s="16"/>
      <c r="H4219" s="21" t="s">
        <v>4168</v>
      </c>
      <c r="I4219" s="19" t="n">
        <v>0.95</v>
      </c>
      <c r="J4219" s="21" t="n">
        <v>1</v>
      </c>
      <c r="K4219" s="22" t="n">
        <f aca="false">INDEX('Porte Honorário'!B:D,MATCH(TabJud!D4219,'Porte Honorário'!A:A,0),1)</f>
        <v>183.5</v>
      </c>
      <c r="L4219" s="22" t="n">
        <f aca="false">ROUND(C4219*K4219,2)</f>
        <v>183.5</v>
      </c>
      <c r="M4219" s="22" t="n">
        <f aca="false">IF(E4219&gt;0,ROUND(E4219*'UCO e Filme'!$A$2,2),0)</f>
        <v>613.61</v>
      </c>
      <c r="N4219" s="22" t="n">
        <f aca="false">IF(I4219&gt;0,ROUND(I4219*'UCO e Filme'!$A$11,2),0)</f>
        <v>38.47</v>
      </c>
      <c r="O4219" s="22" t="n">
        <f aca="false">ROUND(L4219+M4219+N4219,2)</f>
        <v>835.58</v>
      </c>
      <c r="P4219" s="36"/>
      <c r="Q4219" s="36"/>
    </row>
    <row r="4220" customFormat="false" ht="11.25" hidden="false" customHeight="true" outlineLevel="0" collapsed="false">
      <c r="A4220" s="17" t="n">
        <v>40707067</v>
      </c>
      <c r="B4220" s="17" t="s">
        <v>4230</v>
      </c>
      <c r="C4220" s="23" t="n">
        <v>1</v>
      </c>
      <c r="D4220" s="23" t="s">
        <v>99</v>
      </c>
      <c r="E4220" s="19" t="n">
        <v>4.296</v>
      </c>
      <c r="F4220" s="16"/>
      <c r="G4220" s="16"/>
      <c r="H4220" s="21" t="s">
        <v>4168</v>
      </c>
      <c r="I4220" s="19" t="n">
        <v>0.38</v>
      </c>
      <c r="J4220" s="21" t="n">
        <v>1</v>
      </c>
      <c r="K4220" s="22" t="n">
        <f aca="false">INDEX('Porte Honorário'!B:D,MATCH(TabJud!D4220,'Porte Honorário'!A:A,0),1)</f>
        <v>49.16</v>
      </c>
      <c r="L4220" s="22" t="n">
        <f aca="false">ROUND(C4220*K4220,2)</f>
        <v>49.16</v>
      </c>
      <c r="M4220" s="22" t="n">
        <f aca="false">IF(E4220&gt;0,ROUND(E4220*'UCO e Filme'!$A$2,2),0)</f>
        <v>81.02</v>
      </c>
      <c r="N4220" s="22" t="n">
        <f aca="false">IF(I4220&gt;0,ROUND(I4220*'UCO e Filme'!$A$11,2),0)</f>
        <v>15.39</v>
      </c>
      <c r="O4220" s="22" t="n">
        <f aca="false">ROUND(L4220+M4220+N4220,2)</f>
        <v>145.57</v>
      </c>
      <c r="P4220" s="36"/>
      <c r="Q4220" s="36"/>
    </row>
    <row r="4221" customFormat="false" ht="11.25" hidden="false" customHeight="true" outlineLevel="0" collapsed="false">
      <c r="A4221" s="17" t="n">
        <v>40707075</v>
      </c>
      <c r="B4221" s="17" t="s">
        <v>4231</v>
      </c>
      <c r="C4221" s="23" t="n">
        <v>1</v>
      </c>
      <c r="D4221" s="23" t="s">
        <v>103</v>
      </c>
      <c r="E4221" s="19" t="n">
        <v>14.087</v>
      </c>
      <c r="F4221" s="16"/>
      <c r="G4221" s="16"/>
      <c r="H4221" s="21" t="s">
        <v>4168</v>
      </c>
      <c r="I4221" s="19" t="n">
        <v>0.95</v>
      </c>
      <c r="J4221" s="21" t="n">
        <v>1</v>
      </c>
      <c r="K4221" s="22" t="n">
        <f aca="false">INDEX('Porte Honorário'!B:D,MATCH(TabJud!D4221,'Porte Honorário'!A:A,0),1)</f>
        <v>183.5</v>
      </c>
      <c r="L4221" s="22" t="n">
        <f aca="false">ROUND(C4221*K4221,2)</f>
        <v>183.5</v>
      </c>
      <c r="M4221" s="22" t="n">
        <f aca="false">IF(E4221&gt;0,ROUND(E4221*'UCO e Filme'!$A$2,2),0)</f>
        <v>265.68</v>
      </c>
      <c r="N4221" s="22" t="n">
        <f aca="false">IF(I4221&gt;0,ROUND(I4221*'UCO e Filme'!$A$11,2),0)</f>
        <v>38.47</v>
      </c>
      <c r="O4221" s="22" t="n">
        <f aca="false">ROUND(L4221+M4221+N4221,2)</f>
        <v>487.65</v>
      </c>
      <c r="P4221" s="36"/>
      <c r="Q4221" s="36"/>
    </row>
    <row r="4222" customFormat="false" ht="11.25" hidden="false" customHeight="true" outlineLevel="0" collapsed="false">
      <c r="A4222" s="17" t="n">
        <v>40707083</v>
      </c>
      <c r="B4222" s="17" t="s">
        <v>4232</v>
      </c>
      <c r="C4222" s="23" t="n">
        <v>1</v>
      </c>
      <c r="D4222" s="23" t="s">
        <v>103</v>
      </c>
      <c r="E4222" s="19" t="n">
        <v>14.087</v>
      </c>
      <c r="F4222" s="16"/>
      <c r="G4222" s="16"/>
      <c r="H4222" s="21" t="s">
        <v>4168</v>
      </c>
      <c r="I4222" s="19" t="n">
        <v>0.95</v>
      </c>
      <c r="J4222" s="21" t="n">
        <v>1</v>
      </c>
      <c r="K4222" s="22" t="n">
        <f aca="false">INDEX('Porte Honorário'!B:D,MATCH(TabJud!D4222,'Porte Honorário'!A:A,0),1)</f>
        <v>183.5</v>
      </c>
      <c r="L4222" s="22" t="n">
        <f aca="false">ROUND(C4222*K4222,2)</f>
        <v>183.5</v>
      </c>
      <c r="M4222" s="22" t="n">
        <f aca="false">IF(E4222&gt;0,ROUND(E4222*'UCO e Filme'!$A$2,2),0)</f>
        <v>265.68</v>
      </c>
      <c r="N4222" s="22" t="n">
        <f aca="false">IF(I4222&gt;0,ROUND(I4222*'UCO e Filme'!$A$11,2),0)</f>
        <v>38.47</v>
      </c>
      <c r="O4222" s="22" t="n">
        <f aca="false">ROUND(L4222+M4222+N4222,2)</f>
        <v>487.65</v>
      </c>
      <c r="P4222" s="36"/>
      <c r="Q4222" s="36"/>
    </row>
    <row r="4223" customFormat="false" ht="30.95" hidden="false" customHeight="true" outlineLevel="0" collapsed="false">
      <c r="A4223" s="14" t="s">
        <v>4233</v>
      </c>
      <c r="B4223" s="14"/>
      <c r="C4223" s="14"/>
      <c r="D4223" s="14"/>
      <c r="E4223" s="14"/>
      <c r="F4223" s="14"/>
      <c r="G4223" s="14"/>
      <c r="H4223" s="14"/>
      <c r="I4223" s="14"/>
      <c r="J4223" s="14"/>
      <c r="K4223" s="14"/>
      <c r="L4223" s="14"/>
      <c r="M4223" s="14"/>
      <c r="N4223" s="14"/>
      <c r="O4223" s="14"/>
      <c r="P4223" s="36"/>
      <c r="Q4223" s="36"/>
    </row>
    <row r="4224" customFormat="false" ht="31.5" hidden="false" customHeight="true" outlineLevel="0" collapsed="false">
      <c r="A4224" s="17" t="n">
        <v>40708012</v>
      </c>
      <c r="B4224" s="17" t="s">
        <v>4234</v>
      </c>
      <c r="C4224" s="23" t="n">
        <v>1</v>
      </c>
      <c r="D4224" s="23" t="s">
        <v>52</v>
      </c>
      <c r="E4224" s="19" t="n">
        <v>18.48</v>
      </c>
      <c r="F4224" s="16"/>
      <c r="G4224" s="16"/>
      <c r="H4224" s="21" t="s">
        <v>4168</v>
      </c>
      <c r="I4224" s="19" t="n">
        <v>0.95</v>
      </c>
      <c r="J4224" s="21" t="n">
        <v>1</v>
      </c>
      <c r="K4224" s="22" t="n">
        <f aca="false">INDEX('Porte Honorário'!B:D,MATCH(TabJud!D4224,'Porte Honorário'!A:A,0),1)</f>
        <v>144.2</v>
      </c>
      <c r="L4224" s="22" t="n">
        <f aca="false">ROUND(C4224*K4224,2)</f>
        <v>144.2</v>
      </c>
      <c r="M4224" s="22" t="n">
        <f aca="false">IF(E4224&gt;0,ROUND(E4224*'UCO e Filme'!$A$2,2),0)</f>
        <v>348.53</v>
      </c>
      <c r="N4224" s="22" t="n">
        <f aca="false">IF(I4224&gt;0,ROUND(I4224*'UCO e Filme'!$A$11,2),0)</f>
        <v>38.47</v>
      </c>
      <c r="O4224" s="22" t="n">
        <f aca="false">ROUND(L4224+M4224+N4224,2)</f>
        <v>531.2</v>
      </c>
      <c r="P4224" s="36"/>
      <c r="Q4224" s="36"/>
    </row>
    <row r="4225" customFormat="false" ht="11.25" hidden="false" customHeight="true" outlineLevel="0" collapsed="false">
      <c r="A4225" s="17" t="n">
        <v>40708020</v>
      </c>
      <c r="B4225" s="17" t="s">
        <v>4235</v>
      </c>
      <c r="C4225" s="23" t="n">
        <v>1</v>
      </c>
      <c r="D4225" s="23" t="s">
        <v>52</v>
      </c>
      <c r="E4225" s="19" t="n">
        <v>22.813</v>
      </c>
      <c r="F4225" s="16"/>
      <c r="G4225" s="16"/>
      <c r="H4225" s="21" t="s">
        <v>4168</v>
      </c>
      <c r="I4225" s="19" t="n">
        <v>0.95</v>
      </c>
      <c r="J4225" s="21" t="n">
        <v>1</v>
      </c>
      <c r="K4225" s="22" t="n">
        <f aca="false">INDEX('Porte Honorário'!B:D,MATCH(TabJud!D4225,'Porte Honorário'!A:A,0),1)</f>
        <v>144.2</v>
      </c>
      <c r="L4225" s="22" t="n">
        <f aca="false">ROUND(C4225*K4225,2)</f>
        <v>144.2</v>
      </c>
      <c r="M4225" s="22" t="n">
        <f aca="false">IF(E4225&gt;0,ROUND(E4225*'UCO e Filme'!$A$2,2),0)</f>
        <v>430.25</v>
      </c>
      <c r="N4225" s="22" t="n">
        <f aca="false">IF(I4225&gt;0,ROUND(I4225*'UCO e Filme'!$A$11,2),0)</f>
        <v>38.47</v>
      </c>
      <c r="O4225" s="22" t="n">
        <f aca="false">ROUND(L4225+M4225+N4225,2)</f>
        <v>612.92</v>
      </c>
      <c r="P4225" s="36"/>
      <c r="Q4225" s="36"/>
    </row>
    <row r="4226" customFormat="false" ht="11.25" hidden="false" customHeight="true" outlineLevel="0" collapsed="false">
      <c r="A4226" s="17" t="n">
        <v>40708039</v>
      </c>
      <c r="B4226" s="17" t="s">
        <v>4236</v>
      </c>
      <c r="C4226" s="23" t="n">
        <v>1</v>
      </c>
      <c r="D4226" s="23" t="s">
        <v>52</v>
      </c>
      <c r="E4226" s="19" t="n">
        <v>19.956</v>
      </c>
      <c r="F4226" s="16"/>
      <c r="G4226" s="16"/>
      <c r="H4226" s="21" t="s">
        <v>4168</v>
      </c>
      <c r="I4226" s="19"/>
      <c r="J4226" s="21"/>
      <c r="K4226" s="22" t="n">
        <f aca="false">INDEX('Porte Honorário'!B:D,MATCH(TabJud!D4226,'Porte Honorário'!A:A,0),1)</f>
        <v>144.2</v>
      </c>
      <c r="L4226" s="22" t="n">
        <f aca="false">ROUND(C4226*K4226,2)</f>
        <v>144.2</v>
      </c>
      <c r="M4226" s="22" t="n">
        <f aca="false">IF(E4226&gt;0,ROUND(E4226*'UCO e Filme'!$A$2,2),0)</f>
        <v>376.37</v>
      </c>
      <c r="N4226" s="22" t="n">
        <f aca="false">IF(I4226&gt;0,ROUND(I4226*'UCO e Filme'!$A$11,2),0)</f>
        <v>0</v>
      </c>
      <c r="O4226" s="22" t="n">
        <f aca="false">ROUND(L4226+M4226+N4226,2)</f>
        <v>520.57</v>
      </c>
      <c r="P4226" s="36"/>
      <c r="Q4226" s="36"/>
    </row>
    <row r="4227" customFormat="false" ht="11.25" hidden="false" customHeight="true" outlineLevel="0" collapsed="false">
      <c r="A4227" s="17" t="n">
        <v>40708047</v>
      </c>
      <c r="B4227" s="17" t="s">
        <v>4237</v>
      </c>
      <c r="C4227" s="23" t="n">
        <v>1</v>
      </c>
      <c r="D4227" s="23" t="s">
        <v>52</v>
      </c>
      <c r="E4227" s="19" t="n">
        <v>26.423</v>
      </c>
      <c r="F4227" s="16"/>
      <c r="G4227" s="16"/>
      <c r="H4227" s="21" t="s">
        <v>4168</v>
      </c>
      <c r="I4227" s="19" t="n">
        <v>0.95</v>
      </c>
      <c r="J4227" s="21" t="n">
        <v>1</v>
      </c>
      <c r="K4227" s="22" t="n">
        <f aca="false">INDEX('Porte Honorário'!B:D,MATCH(TabJud!D4227,'Porte Honorário'!A:A,0),1)</f>
        <v>144.2</v>
      </c>
      <c r="L4227" s="22" t="n">
        <f aca="false">ROUND(C4227*K4227,2)</f>
        <v>144.2</v>
      </c>
      <c r="M4227" s="22" t="n">
        <f aca="false">IF(E4227&gt;0,ROUND(E4227*'UCO e Filme'!$A$2,2),0)</f>
        <v>498.34</v>
      </c>
      <c r="N4227" s="22" t="n">
        <f aca="false">IF(I4227&gt;0,ROUND(I4227*'UCO e Filme'!$A$11,2),0)</f>
        <v>38.47</v>
      </c>
      <c r="O4227" s="22" t="n">
        <f aca="false">ROUND(L4227+M4227+N4227,2)</f>
        <v>681.01</v>
      </c>
      <c r="P4227" s="36"/>
      <c r="Q4227" s="36"/>
    </row>
    <row r="4228" customFormat="false" ht="11.25" hidden="false" customHeight="true" outlineLevel="0" collapsed="false">
      <c r="A4228" s="17" t="n">
        <v>40708055</v>
      </c>
      <c r="B4228" s="17" t="s">
        <v>4238</v>
      </c>
      <c r="C4228" s="23" t="n">
        <v>1</v>
      </c>
      <c r="D4228" s="23" t="s">
        <v>69</v>
      </c>
      <c r="E4228" s="19" t="n">
        <v>53.016</v>
      </c>
      <c r="F4228" s="16"/>
      <c r="G4228" s="16"/>
      <c r="H4228" s="21" t="s">
        <v>4168</v>
      </c>
      <c r="I4228" s="19" t="n">
        <v>0.95</v>
      </c>
      <c r="J4228" s="21" t="n">
        <v>1</v>
      </c>
      <c r="K4228" s="22" t="n">
        <f aca="false">INDEX('Porte Honorário'!B:D,MATCH(TabJud!D4228,'Porte Honorário'!A:A,0),1)</f>
        <v>209.71</v>
      </c>
      <c r="L4228" s="22" t="n">
        <f aca="false">ROUND(C4228*K4228,2)</f>
        <v>209.71</v>
      </c>
      <c r="M4228" s="22" t="n">
        <f aca="false">IF(E4228&gt;0,ROUND(E4228*'UCO e Filme'!$A$2,2),0)</f>
        <v>999.88</v>
      </c>
      <c r="N4228" s="22" t="n">
        <f aca="false">IF(I4228&gt;0,ROUND(I4228*'UCO e Filme'!$A$11,2),0)</f>
        <v>38.47</v>
      </c>
      <c r="O4228" s="22" t="n">
        <f aca="false">ROUND(L4228+M4228+N4228,2)</f>
        <v>1248.06</v>
      </c>
      <c r="P4228" s="36"/>
      <c r="Q4228" s="36"/>
    </row>
    <row r="4229" customFormat="false" ht="11.25" hidden="false" customHeight="true" outlineLevel="0" collapsed="false">
      <c r="A4229" s="17" t="n">
        <v>40708063</v>
      </c>
      <c r="B4229" s="17" t="s">
        <v>4239</v>
      </c>
      <c r="C4229" s="23" t="n">
        <v>1</v>
      </c>
      <c r="D4229" s="23" t="s">
        <v>146</v>
      </c>
      <c r="E4229" s="19" t="n">
        <v>24.613</v>
      </c>
      <c r="F4229" s="16"/>
      <c r="G4229" s="16"/>
      <c r="H4229" s="21" t="s">
        <v>4168</v>
      </c>
      <c r="I4229" s="19"/>
      <c r="J4229" s="21"/>
      <c r="K4229" s="22" t="n">
        <f aca="false">INDEX('Porte Honorário'!B:D,MATCH(TabJud!D4229,'Porte Honorário'!A:A,0),1)</f>
        <v>104.87</v>
      </c>
      <c r="L4229" s="22" t="n">
        <f aca="false">ROUND(C4229*K4229,2)</f>
        <v>104.87</v>
      </c>
      <c r="M4229" s="22" t="n">
        <f aca="false">IF(E4229&gt;0,ROUND(E4229*'UCO e Filme'!$A$2,2),0)</f>
        <v>464.2</v>
      </c>
      <c r="N4229" s="22" t="n">
        <f aca="false">IF(I4229&gt;0,ROUND(I4229*'UCO e Filme'!$A$11,2),0)</f>
        <v>0</v>
      </c>
      <c r="O4229" s="22" t="n">
        <f aca="false">ROUND(L4229+M4229+N4229,2)</f>
        <v>569.07</v>
      </c>
      <c r="P4229" s="36"/>
      <c r="Q4229" s="36"/>
    </row>
    <row r="4230" customFormat="false" ht="11.25" hidden="false" customHeight="true" outlineLevel="0" collapsed="false">
      <c r="A4230" s="17" t="n">
        <v>40708071</v>
      </c>
      <c r="B4230" s="17" t="s">
        <v>4240</v>
      </c>
      <c r="C4230" s="23" t="n">
        <v>1</v>
      </c>
      <c r="D4230" s="23" t="s">
        <v>146</v>
      </c>
      <c r="E4230" s="19" t="n">
        <v>14.347</v>
      </c>
      <c r="F4230" s="16"/>
      <c r="G4230" s="16"/>
      <c r="H4230" s="21" t="s">
        <v>4168</v>
      </c>
      <c r="I4230" s="19"/>
      <c r="J4230" s="21"/>
      <c r="K4230" s="22" t="n">
        <f aca="false">INDEX('Porte Honorário'!B:D,MATCH(TabJud!D4230,'Porte Honorário'!A:A,0),1)</f>
        <v>104.87</v>
      </c>
      <c r="L4230" s="22" t="n">
        <f aca="false">ROUND(C4230*K4230,2)</f>
        <v>104.87</v>
      </c>
      <c r="M4230" s="22" t="n">
        <f aca="false">IF(E4230&gt;0,ROUND(E4230*'UCO e Filme'!$A$2,2),0)</f>
        <v>270.58</v>
      </c>
      <c r="N4230" s="22" t="n">
        <f aca="false">IF(I4230&gt;0,ROUND(I4230*'UCO e Filme'!$A$11,2),0)</f>
        <v>0</v>
      </c>
      <c r="O4230" s="22" t="n">
        <f aca="false">ROUND(L4230+M4230+N4230,2)</f>
        <v>375.45</v>
      </c>
      <c r="P4230" s="36"/>
      <c r="Q4230" s="36"/>
    </row>
    <row r="4231" customFormat="false" ht="11.25" hidden="false" customHeight="true" outlineLevel="0" collapsed="false">
      <c r="A4231" s="17" t="n">
        <v>40708080</v>
      </c>
      <c r="B4231" s="17" t="s">
        <v>4241</v>
      </c>
      <c r="C4231" s="23" t="n">
        <v>1</v>
      </c>
      <c r="D4231" s="23" t="s">
        <v>337</v>
      </c>
      <c r="E4231" s="19" t="n">
        <v>14.347</v>
      </c>
      <c r="F4231" s="16"/>
      <c r="G4231" s="16"/>
      <c r="H4231" s="21" t="s">
        <v>4168</v>
      </c>
      <c r="I4231" s="19"/>
      <c r="J4231" s="21"/>
      <c r="K4231" s="22" t="n">
        <f aca="false">INDEX('Porte Honorário'!B:D,MATCH(TabJud!D4231,'Porte Honorário'!A:A,0),1)</f>
        <v>417.82</v>
      </c>
      <c r="L4231" s="22" t="n">
        <f aca="false">ROUND(C4231*K4231,2)</f>
        <v>417.82</v>
      </c>
      <c r="M4231" s="22" t="n">
        <f aca="false">IF(E4231&gt;0,ROUND(E4231*'UCO e Filme'!$A$2,2),0)</f>
        <v>270.58</v>
      </c>
      <c r="N4231" s="22" t="n">
        <f aca="false">IF(I4231&gt;0,ROUND(I4231*'UCO e Filme'!$A$11,2),0)</f>
        <v>0</v>
      </c>
      <c r="O4231" s="22" t="n">
        <f aca="false">ROUND(L4231+M4231+N4231,2)</f>
        <v>688.4</v>
      </c>
      <c r="P4231" s="36"/>
      <c r="Q4231" s="36"/>
    </row>
    <row r="4232" customFormat="false" ht="11.25" hidden="false" customHeight="true" outlineLevel="0" collapsed="false">
      <c r="A4232" s="17" t="n">
        <v>40708098</v>
      </c>
      <c r="B4232" s="17" t="s">
        <v>4242</v>
      </c>
      <c r="C4232" s="23" t="n">
        <v>1</v>
      </c>
      <c r="D4232" s="23" t="s">
        <v>337</v>
      </c>
      <c r="E4232" s="19" t="n">
        <v>14.347</v>
      </c>
      <c r="F4232" s="16"/>
      <c r="G4232" s="16"/>
      <c r="H4232" s="21" t="s">
        <v>4168</v>
      </c>
      <c r="I4232" s="19"/>
      <c r="J4232" s="21"/>
      <c r="K4232" s="22" t="n">
        <f aca="false">INDEX('Porte Honorário'!B:D,MATCH(TabJud!D4232,'Porte Honorário'!A:A,0),1)</f>
        <v>417.82</v>
      </c>
      <c r="L4232" s="22" t="n">
        <f aca="false">ROUND(C4232*K4232,2)</f>
        <v>417.82</v>
      </c>
      <c r="M4232" s="22" t="n">
        <f aca="false">IF(E4232&gt;0,ROUND(E4232*'UCO e Filme'!$A$2,2),0)</f>
        <v>270.58</v>
      </c>
      <c r="N4232" s="22" t="n">
        <f aca="false">IF(I4232&gt;0,ROUND(I4232*'UCO e Filme'!$A$11,2),0)</f>
        <v>0</v>
      </c>
      <c r="O4232" s="22" t="n">
        <f aca="false">ROUND(L4232+M4232+N4232,2)</f>
        <v>688.4</v>
      </c>
      <c r="P4232" s="36"/>
      <c r="Q4232" s="36"/>
    </row>
    <row r="4233" customFormat="false" ht="11.25" hidden="false" customHeight="true" outlineLevel="0" collapsed="false">
      <c r="A4233" s="17" t="n">
        <v>40708101</v>
      </c>
      <c r="B4233" s="17" t="s">
        <v>4243</v>
      </c>
      <c r="C4233" s="23" t="n">
        <v>1</v>
      </c>
      <c r="D4233" s="23" t="s">
        <v>146</v>
      </c>
      <c r="E4233" s="19" t="n">
        <v>7.877</v>
      </c>
      <c r="F4233" s="16"/>
      <c r="G4233" s="16"/>
      <c r="H4233" s="21" t="s">
        <v>4168</v>
      </c>
      <c r="I4233" s="19" t="n">
        <v>0.57</v>
      </c>
      <c r="J4233" s="21" t="n">
        <v>1</v>
      </c>
      <c r="K4233" s="22" t="n">
        <f aca="false">INDEX('Porte Honorário'!B:D,MATCH(TabJud!D4233,'Porte Honorário'!A:A,0),1)</f>
        <v>104.87</v>
      </c>
      <c r="L4233" s="22" t="n">
        <f aca="false">ROUND(C4233*K4233,2)</f>
        <v>104.87</v>
      </c>
      <c r="M4233" s="22" t="n">
        <f aca="false">IF(E4233&gt;0,ROUND(E4233*'UCO e Filme'!$A$2,2),0)</f>
        <v>148.56</v>
      </c>
      <c r="N4233" s="22" t="n">
        <f aca="false">IF(I4233&gt;0,ROUND(I4233*'UCO e Filme'!$A$11,2),0)</f>
        <v>23.08</v>
      </c>
      <c r="O4233" s="22" t="n">
        <f aca="false">ROUND(L4233+M4233+N4233,2)</f>
        <v>276.51</v>
      </c>
      <c r="P4233" s="36"/>
      <c r="Q4233" s="36"/>
    </row>
    <row r="4234" customFormat="false" ht="11.25" hidden="false" customHeight="true" outlineLevel="0" collapsed="false">
      <c r="A4234" s="17" t="n">
        <v>40708110</v>
      </c>
      <c r="B4234" s="17" t="s">
        <v>4244</v>
      </c>
      <c r="C4234" s="23" t="n">
        <v>1</v>
      </c>
      <c r="D4234" s="23" t="s">
        <v>82</v>
      </c>
      <c r="E4234" s="19" t="n">
        <v>13.608</v>
      </c>
      <c r="F4234" s="16"/>
      <c r="G4234" s="16"/>
      <c r="H4234" s="21" t="s">
        <v>4168</v>
      </c>
      <c r="I4234" s="19" t="n">
        <v>0.57</v>
      </c>
      <c r="J4234" s="21" t="n">
        <v>1</v>
      </c>
      <c r="K4234" s="22" t="n">
        <f aca="false">INDEX('Porte Honorário'!B:D,MATCH(TabJud!D4234,'Porte Honorário'!A:A,0),1)</f>
        <v>88.48</v>
      </c>
      <c r="L4234" s="22" t="n">
        <f aca="false">ROUND(C4234*K4234,2)</f>
        <v>88.48</v>
      </c>
      <c r="M4234" s="22" t="n">
        <f aca="false">IF(E4234&gt;0,ROUND(E4234*'UCO e Filme'!$A$2,2),0)</f>
        <v>256.65</v>
      </c>
      <c r="N4234" s="22" t="n">
        <f aca="false">IF(I4234&gt;0,ROUND(I4234*'UCO e Filme'!$A$11,2),0)</f>
        <v>23.08</v>
      </c>
      <c r="O4234" s="22" t="n">
        <f aca="false">ROUND(L4234+M4234+N4234,2)</f>
        <v>368.21</v>
      </c>
      <c r="P4234" s="36"/>
      <c r="Q4234" s="36"/>
    </row>
    <row r="4235" customFormat="false" ht="11.25" hidden="false" customHeight="true" outlineLevel="0" collapsed="false">
      <c r="A4235" s="17" t="n">
        <v>40708128</v>
      </c>
      <c r="B4235" s="17" t="s">
        <v>4245</v>
      </c>
      <c r="C4235" s="23" t="n">
        <v>1</v>
      </c>
      <c r="D4235" s="23" t="s">
        <v>337</v>
      </c>
      <c r="E4235" s="19" t="n">
        <v>127.4</v>
      </c>
      <c r="F4235" s="16"/>
      <c r="G4235" s="16"/>
      <c r="H4235" s="21" t="s">
        <v>4168</v>
      </c>
      <c r="I4235" s="19" t="n">
        <v>2.5</v>
      </c>
      <c r="J4235" s="21" t="n">
        <v>1</v>
      </c>
      <c r="K4235" s="22" t="n">
        <f aca="false">INDEX('Porte Honorário'!B:D,MATCH(TabJud!D4235,'Porte Honorário'!A:A,0),1)</f>
        <v>417.82</v>
      </c>
      <c r="L4235" s="22" t="n">
        <f aca="false">ROUND(C4235*K4235,2)</f>
        <v>417.82</v>
      </c>
      <c r="M4235" s="22" t="n">
        <f aca="false">IF(E4235&gt;0,ROUND(E4235*'UCO e Filme'!$A$2,2),0)</f>
        <v>2402.76</v>
      </c>
      <c r="N4235" s="22" t="n">
        <f aca="false">IF(I4235&gt;0,ROUND(I4235*'UCO e Filme'!$A$11,2),0)</f>
        <v>101.23</v>
      </c>
      <c r="O4235" s="22" t="n">
        <f aca="false">ROUND(L4235+M4235+N4235,2)</f>
        <v>2921.81</v>
      </c>
      <c r="P4235" s="36"/>
      <c r="Q4235" s="36"/>
    </row>
    <row r="4236" customFormat="false" ht="14.45" hidden="false" customHeight="true" outlineLevel="0" collapsed="false">
      <c r="A4236" s="15" t="s">
        <v>4246</v>
      </c>
      <c r="B4236" s="15"/>
      <c r="C4236" s="15"/>
      <c r="D4236" s="15"/>
      <c r="E4236" s="15"/>
      <c r="F4236" s="15"/>
      <c r="G4236" s="15"/>
      <c r="H4236" s="15"/>
      <c r="I4236" s="15"/>
      <c r="J4236" s="15"/>
      <c r="K4236" s="15"/>
      <c r="L4236" s="15"/>
      <c r="M4236" s="15"/>
      <c r="N4236" s="15"/>
      <c r="O4236" s="15"/>
      <c r="P4236" s="36"/>
      <c r="Q4236" s="36"/>
    </row>
    <row r="4237" customFormat="false" ht="11.25" hidden="false" customHeight="true" outlineLevel="0" collapsed="false">
      <c r="A4237" s="15" t="s">
        <v>4247</v>
      </c>
      <c r="B4237" s="15"/>
      <c r="C4237" s="15"/>
      <c r="D4237" s="15"/>
      <c r="E4237" s="15"/>
      <c r="F4237" s="15"/>
      <c r="G4237" s="15"/>
      <c r="H4237" s="15"/>
      <c r="I4237" s="15"/>
      <c r="J4237" s="15"/>
      <c r="K4237" s="15"/>
      <c r="L4237" s="15"/>
      <c r="M4237" s="15"/>
      <c r="N4237" s="15"/>
      <c r="O4237" s="15"/>
      <c r="P4237" s="36"/>
      <c r="Q4237" s="36"/>
    </row>
    <row r="4238" customFormat="false" ht="30.95" hidden="false" customHeight="true" outlineLevel="0" collapsed="false">
      <c r="A4238" s="14" t="s">
        <v>4248</v>
      </c>
      <c r="B4238" s="14"/>
      <c r="C4238" s="14"/>
      <c r="D4238" s="14"/>
      <c r="E4238" s="14"/>
      <c r="F4238" s="14"/>
      <c r="G4238" s="14"/>
      <c r="H4238" s="14"/>
      <c r="I4238" s="14"/>
      <c r="J4238" s="14"/>
      <c r="K4238" s="14"/>
      <c r="L4238" s="14"/>
      <c r="M4238" s="14"/>
      <c r="N4238" s="14"/>
      <c r="O4238" s="14"/>
      <c r="P4238" s="36"/>
      <c r="Q4238" s="36"/>
    </row>
    <row r="4239" customFormat="false" ht="35.25" hidden="false" customHeight="true" outlineLevel="0" collapsed="false">
      <c r="A4239" s="17" t="n">
        <v>40709019</v>
      </c>
      <c r="B4239" s="17" t="s">
        <v>4249</v>
      </c>
      <c r="C4239" s="23" t="n">
        <v>1</v>
      </c>
      <c r="D4239" s="23" t="s">
        <v>64</v>
      </c>
      <c r="E4239" s="19" t="n">
        <v>4.79</v>
      </c>
      <c r="F4239" s="16"/>
      <c r="G4239" s="16"/>
      <c r="H4239" s="21" t="s">
        <v>4168</v>
      </c>
      <c r="I4239" s="19" t="n">
        <v>0.57</v>
      </c>
      <c r="J4239" s="21" t="n">
        <v>1</v>
      </c>
      <c r="K4239" s="22" t="n">
        <f aca="false">INDEX('Porte Honorário'!B:D,MATCH(TabJud!D4239,'Porte Honorário'!A:A,0),1)</f>
        <v>65.56</v>
      </c>
      <c r="L4239" s="22" t="n">
        <f aca="false">ROUND(C4239*K4239,2)</f>
        <v>65.56</v>
      </c>
      <c r="M4239" s="22" t="n">
        <f aca="false">IF(E4239&gt;0,ROUND(E4239*'UCO e Filme'!$A$2,2),0)</f>
        <v>90.34</v>
      </c>
      <c r="N4239" s="22" t="n">
        <f aca="false">IF(I4239&gt;0,ROUND(I4239*'UCO e Filme'!$A$11,2),0)</f>
        <v>23.08</v>
      </c>
      <c r="O4239" s="22" t="n">
        <f aca="false">ROUND(L4239+M4239+N4239,2)</f>
        <v>178.98</v>
      </c>
      <c r="P4239" s="36"/>
      <c r="Q4239" s="36"/>
    </row>
    <row r="4240" customFormat="false" ht="11.25" hidden="false" customHeight="true" outlineLevel="0" collapsed="false">
      <c r="A4240" s="17" t="n">
        <v>40709027</v>
      </c>
      <c r="B4240" s="17" t="s">
        <v>4250</v>
      </c>
      <c r="C4240" s="23" t="n">
        <v>1</v>
      </c>
      <c r="D4240" s="23" t="s">
        <v>146</v>
      </c>
      <c r="E4240" s="19" t="n">
        <v>10.66</v>
      </c>
      <c r="F4240" s="16"/>
      <c r="G4240" s="16"/>
      <c r="H4240" s="21" t="s">
        <v>4168</v>
      </c>
      <c r="I4240" s="19" t="n">
        <v>0.57</v>
      </c>
      <c r="J4240" s="21" t="n">
        <v>1</v>
      </c>
      <c r="K4240" s="22" t="n">
        <f aca="false">INDEX('Porte Honorário'!B:D,MATCH(TabJud!D4240,'Porte Honorário'!A:A,0),1)</f>
        <v>104.87</v>
      </c>
      <c r="L4240" s="22" t="n">
        <f aca="false">ROUND(C4240*K4240,2)</f>
        <v>104.87</v>
      </c>
      <c r="M4240" s="22" t="n">
        <f aca="false">IF(E4240&gt;0,ROUND(E4240*'UCO e Filme'!$A$2,2),0)</f>
        <v>201.05</v>
      </c>
      <c r="N4240" s="22" t="n">
        <f aca="false">IF(I4240&gt;0,ROUND(I4240*'UCO e Filme'!$A$11,2),0)</f>
        <v>23.08</v>
      </c>
      <c r="O4240" s="22" t="n">
        <f aca="false">ROUND(L4240+M4240+N4240,2)</f>
        <v>329</v>
      </c>
      <c r="P4240" s="36"/>
      <c r="Q4240" s="36"/>
    </row>
    <row r="4241" customFormat="false" ht="11.25" hidden="false" customHeight="true" outlineLevel="0" collapsed="false">
      <c r="A4241" s="17" t="n">
        <v>40709035</v>
      </c>
      <c r="B4241" s="17" t="s">
        <v>4251</v>
      </c>
      <c r="C4241" s="23" t="n">
        <v>1</v>
      </c>
      <c r="D4241" s="23" t="s">
        <v>146</v>
      </c>
      <c r="E4241" s="19" t="n">
        <v>8.853</v>
      </c>
      <c r="F4241" s="16"/>
      <c r="G4241" s="16"/>
      <c r="H4241" s="21" t="s">
        <v>4168</v>
      </c>
      <c r="I4241" s="19" t="n">
        <v>0.57</v>
      </c>
      <c r="J4241" s="21" t="n">
        <v>1</v>
      </c>
      <c r="K4241" s="22" t="n">
        <f aca="false">INDEX('Porte Honorário'!B:D,MATCH(TabJud!D4241,'Porte Honorário'!A:A,0),1)</f>
        <v>104.87</v>
      </c>
      <c r="L4241" s="22" t="n">
        <f aca="false">ROUND(C4241*K4241,2)</f>
        <v>104.87</v>
      </c>
      <c r="M4241" s="22" t="n">
        <f aca="false">IF(E4241&gt;0,ROUND(E4241*'UCO e Filme'!$A$2,2),0)</f>
        <v>166.97</v>
      </c>
      <c r="N4241" s="22" t="n">
        <f aca="false">IF(I4241&gt;0,ROUND(I4241*'UCO e Filme'!$A$11,2),0)</f>
        <v>23.08</v>
      </c>
      <c r="O4241" s="22" t="n">
        <f aca="false">ROUND(L4241+M4241+N4241,2)</f>
        <v>294.92</v>
      </c>
      <c r="P4241" s="36"/>
      <c r="Q4241" s="36"/>
    </row>
    <row r="4242" customFormat="false" ht="30.95" hidden="false" customHeight="true" outlineLevel="0" collapsed="false">
      <c r="A4242" s="14" t="s">
        <v>4252</v>
      </c>
      <c r="B4242" s="14"/>
      <c r="C4242" s="14"/>
      <c r="D4242" s="14"/>
      <c r="E4242" s="14"/>
      <c r="F4242" s="14"/>
      <c r="G4242" s="14"/>
      <c r="H4242" s="14"/>
      <c r="I4242" s="14"/>
      <c r="J4242" s="14"/>
      <c r="K4242" s="14"/>
      <c r="L4242" s="14"/>
      <c r="M4242" s="14"/>
      <c r="N4242" s="14"/>
      <c r="O4242" s="14"/>
      <c r="P4242" s="36"/>
      <c r="Q4242" s="36"/>
    </row>
    <row r="4243" customFormat="false" ht="32.25" hidden="false" customHeight="true" outlineLevel="0" collapsed="false">
      <c r="A4243" s="17" t="n">
        <v>40710017</v>
      </c>
      <c r="B4243" s="17" t="s">
        <v>4253</v>
      </c>
      <c r="C4243" s="23" t="n">
        <v>1</v>
      </c>
      <c r="D4243" s="23" t="s">
        <v>146</v>
      </c>
      <c r="E4243" s="19"/>
      <c r="F4243" s="16"/>
      <c r="G4243" s="16"/>
      <c r="H4243" s="20" t="s">
        <v>4168</v>
      </c>
      <c r="I4243" s="21"/>
      <c r="J4243" s="21"/>
      <c r="K4243" s="22" t="n">
        <f aca="false">INDEX('Porte Honorário'!B:D,MATCH(TabJud!D4243,'Porte Honorário'!A:A,0),1)</f>
        <v>104.87</v>
      </c>
      <c r="L4243" s="22" t="n">
        <f aca="false">ROUND(C4243*K4243,2)</f>
        <v>104.87</v>
      </c>
      <c r="M4243" s="22" t="n">
        <f aca="false">IF(E4243&gt;0,ROUND(E4243*'UCO e Filme'!$A$2,2),0)</f>
        <v>0</v>
      </c>
      <c r="N4243" s="22" t="n">
        <f aca="false">IF(I4243&gt;0,ROUND(I4243*'UCO e Filme'!$A$11,2),0)</f>
        <v>0</v>
      </c>
      <c r="O4243" s="22" t="n">
        <f aca="false">ROUND(L4243+M4243+N4243,2)</f>
        <v>104.87</v>
      </c>
      <c r="P4243" s="36"/>
      <c r="Q4243" s="36"/>
    </row>
    <row r="4244" customFormat="false" ht="11.25" hidden="false" customHeight="true" outlineLevel="0" collapsed="false">
      <c r="A4244" s="17" t="n">
        <v>40710025</v>
      </c>
      <c r="B4244" s="17" t="s">
        <v>4254</v>
      </c>
      <c r="C4244" s="23" t="n">
        <v>1</v>
      </c>
      <c r="D4244" s="23" t="s">
        <v>141</v>
      </c>
      <c r="E4244" s="19" t="n">
        <v>16.086</v>
      </c>
      <c r="F4244" s="16"/>
      <c r="G4244" s="16"/>
      <c r="H4244" s="21" t="s">
        <v>4168</v>
      </c>
      <c r="I4244" s="20"/>
      <c r="J4244" s="21"/>
      <c r="K4244" s="22" t="n">
        <f aca="false">INDEX('Porte Honorário'!B:D,MATCH(TabJud!D4244,'Porte Honorário'!A:A,0),1)</f>
        <v>334.24</v>
      </c>
      <c r="L4244" s="22" t="n">
        <f aca="false">ROUND(C4244*K4244,2)</f>
        <v>334.24</v>
      </c>
      <c r="M4244" s="22" t="n">
        <f aca="false">IF(E4244&gt;0,ROUND(E4244*'UCO e Filme'!$A$2,2),0)</f>
        <v>303.38</v>
      </c>
      <c r="N4244" s="22" t="n">
        <f aca="false">IF(I4244&gt;0,ROUND(I4244*'UCO e Filme'!$A$11,2),0)</f>
        <v>0</v>
      </c>
      <c r="O4244" s="22" t="n">
        <f aca="false">ROUND(L4244+M4244+N4244,2)</f>
        <v>637.62</v>
      </c>
      <c r="P4244" s="36"/>
      <c r="Q4244" s="36"/>
    </row>
    <row r="4245" customFormat="false" ht="11.25" hidden="false" customHeight="true" outlineLevel="0" collapsed="false">
      <c r="A4245" s="17" t="n">
        <v>40710033</v>
      </c>
      <c r="B4245" s="17" t="s">
        <v>4255</v>
      </c>
      <c r="C4245" s="23" t="n">
        <v>1</v>
      </c>
      <c r="D4245" s="23" t="s">
        <v>103</v>
      </c>
      <c r="E4245" s="19" t="n">
        <v>2.173</v>
      </c>
      <c r="F4245" s="16"/>
      <c r="G4245" s="16"/>
      <c r="H4245" s="20" t="s">
        <v>4168</v>
      </c>
      <c r="I4245" s="21"/>
      <c r="J4245" s="21"/>
      <c r="K4245" s="22" t="n">
        <f aca="false">INDEX('Porte Honorário'!B:D,MATCH(TabJud!D4245,'Porte Honorário'!A:A,0),1)</f>
        <v>183.5</v>
      </c>
      <c r="L4245" s="22" t="n">
        <f aca="false">ROUND(C4245*K4245,2)</f>
        <v>183.5</v>
      </c>
      <c r="M4245" s="22" t="n">
        <f aca="false">IF(E4245&gt;0,ROUND(E4245*'UCO e Filme'!$A$2,2),0)</f>
        <v>40.98</v>
      </c>
      <c r="N4245" s="22" t="n">
        <f aca="false">IF(I4245&gt;0,ROUND(I4245*'UCO e Filme'!$A$11,2),0)</f>
        <v>0</v>
      </c>
      <c r="O4245" s="22" t="n">
        <f aca="false">ROUND(L4245+M4245+N4245,2)</f>
        <v>224.48</v>
      </c>
      <c r="P4245" s="36"/>
      <c r="Q4245" s="36"/>
    </row>
    <row r="4246" customFormat="false" ht="11.25" hidden="false" customHeight="true" outlineLevel="0" collapsed="false">
      <c r="A4246" s="17" t="n">
        <v>40710041</v>
      </c>
      <c r="B4246" s="17" t="s">
        <v>4256</v>
      </c>
      <c r="C4246" s="23" t="n">
        <v>1</v>
      </c>
      <c r="D4246" s="23" t="s">
        <v>141</v>
      </c>
      <c r="E4246" s="19" t="n">
        <v>21.739</v>
      </c>
      <c r="F4246" s="16"/>
      <c r="G4246" s="16"/>
      <c r="H4246" s="21" t="s">
        <v>4168</v>
      </c>
      <c r="I4246" s="20"/>
      <c r="J4246" s="21"/>
      <c r="K4246" s="22" t="n">
        <f aca="false">INDEX('Porte Honorário'!B:D,MATCH(TabJud!D4246,'Porte Honorário'!A:A,0),1)</f>
        <v>334.24</v>
      </c>
      <c r="L4246" s="22" t="n">
        <f aca="false">ROUND(C4246*K4246,2)</f>
        <v>334.24</v>
      </c>
      <c r="M4246" s="22" t="n">
        <f aca="false">IF(E4246&gt;0,ROUND(E4246*'UCO e Filme'!$A$2,2),0)</f>
        <v>410</v>
      </c>
      <c r="N4246" s="22" t="n">
        <f aca="false">IF(I4246&gt;0,ROUND(I4246*'UCO e Filme'!$A$11,2),0)</f>
        <v>0</v>
      </c>
      <c r="O4246" s="22" t="n">
        <f aca="false">ROUND(L4246+M4246+N4246,2)</f>
        <v>744.24</v>
      </c>
      <c r="P4246" s="36"/>
      <c r="Q4246" s="36"/>
    </row>
    <row r="4247" customFormat="false" ht="11.25" hidden="false" customHeight="true" outlineLevel="0" collapsed="false">
      <c r="A4247" s="17" t="n">
        <v>40710050</v>
      </c>
      <c r="B4247" s="17" t="s">
        <v>4257</v>
      </c>
      <c r="C4247" s="23" t="n">
        <v>1</v>
      </c>
      <c r="D4247" s="23" t="s">
        <v>103</v>
      </c>
      <c r="E4247" s="19" t="n">
        <v>3.913</v>
      </c>
      <c r="F4247" s="16"/>
      <c r="G4247" s="16"/>
      <c r="H4247" s="21" t="s">
        <v>4168</v>
      </c>
      <c r="I4247" s="20"/>
      <c r="J4247" s="21"/>
      <c r="K4247" s="22" t="n">
        <f aca="false">INDEX('Porte Honorário'!B:D,MATCH(TabJud!D4247,'Porte Honorário'!A:A,0),1)</f>
        <v>183.5</v>
      </c>
      <c r="L4247" s="22" t="n">
        <f aca="false">ROUND(C4247*K4247,2)</f>
        <v>183.5</v>
      </c>
      <c r="M4247" s="22" t="n">
        <f aca="false">IF(E4247&gt;0,ROUND(E4247*'UCO e Filme'!$A$2,2),0)</f>
        <v>73.8</v>
      </c>
      <c r="N4247" s="22" t="n">
        <f aca="false">IF(I4247&gt;0,ROUND(I4247*'UCO e Filme'!$A$11,2),0)</f>
        <v>0</v>
      </c>
      <c r="O4247" s="22" t="n">
        <f aca="false">ROUND(L4247+M4247+N4247,2)</f>
        <v>257.3</v>
      </c>
      <c r="P4247" s="36"/>
      <c r="Q4247" s="36"/>
    </row>
    <row r="4248" customFormat="false" ht="11.25" hidden="false" customHeight="true" outlineLevel="0" collapsed="false">
      <c r="A4248" s="17" t="n">
        <v>40710068</v>
      </c>
      <c r="B4248" s="17" t="s">
        <v>4258</v>
      </c>
      <c r="C4248" s="23" t="n">
        <v>1</v>
      </c>
      <c r="D4248" s="23" t="s">
        <v>103</v>
      </c>
      <c r="E4248" s="19" t="n">
        <v>3.913</v>
      </c>
      <c r="F4248" s="16"/>
      <c r="G4248" s="16"/>
      <c r="H4248" s="21" t="s">
        <v>4168</v>
      </c>
      <c r="I4248" s="20"/>
      <c r="J4248" s="21"/>
      <c r="K4248" s="22" t="n">
        <f aca="false">INDEX('Porte Honorário'!B:D,MATCH(TabJud!D4248,'Porte Honorário'!A:A,0),1)</f>
        <v>183.5</v>
      </c>
      <c r="L4248" s="22" t="n">
        <f aca="false">ROUND(C4248*K4248,2)</f>
        <v>183.5</v>
      </c>
      <c r="M4248" s="22" t="n">
        <f aca="false">IF(E4248&gt;0,ROUND(E4248*'UCO e Filme'!$A$2,2),0)</f>
        <v>73.8</v>
      </c>
      <c r="N4248" s="22" t="n">
        <f aca="false">IF(I4248&gt;0,ROUND(I4248*'UCO e Filme'!$A$11,2),0)</f>
        <v>0</v>
      </c>
      <c r="O4248" s="22" t="n">
        <f aca="false">ROUND(L4248+M4248+N4248,2)</f>
        <v>257.3</v>
      </c>
      <c r="P4248" s="36"/>
      <c r="Q4248" s="36"/>
    </row>
    <row r="4249" customFormat="false" ht="11.25" hidden="false" customHeight="true" outlineLevel="0" collapsed="false">
      <c r="A4249" s="17" t="n">
        <v>40710076</v>
      </c>
      <c r="B4249" s="17" t="s">
        <v>4259</v>
      </c>
      <c r="C4249" s="23" t="n">
        <v>1</v>
      </c>
      <c r="D4249" s="23" t="s">
        <v>103</v>
      </c>
      <c r="E4249" s="19" t="n">
        <v>9.434</v>
      </c>
      <c r="F4249" s="16"/>
      <c r="G4249" s="16"/>
      <c r="H4249" s="21" t="s">
        <v>4168</v>
      </c>
      <c r="I4249" s="20"/>
      <c r="J4249" s="21"/>
      <c r="K4249" s="22" t="n">
        <f aca="false">INDEX('Porte Honorário'!B:D,MATCH(TabJud!D4249,'Porte Honorário'!A:A,0),1)</f>
        <v>183.5</v>
      </c>
      <c r="L4249" s="22" t="n">
        <f aca="false">ROUND(C4249*K4249,2)</f>
        <v>183.5</v>
      </c>
      <c r="M4249" s="22" t="n">
        <f aca="false">IF(E4249&gt;0,ROUND(E4249*'UCO e Filme'!$A$2,2),0)</f>
        <v>177.93</v>
      </c>
      <c r="N4249" s="22" t="n">
        <f aca="false">IF(I4249&gt;0,ROUND(I4249*'UCO e Filme'!$A$11,2),0)</f>
        <v>0</v>
      </c>
      <c r="O4249" s="22" t="n">
        <f aca="false">ROUND(L4249+M4249+N4249,2)</f>
        <v>361.43</v>
      </c>
      <c r="P4249" s="36"/>
      <c r="Q4249" s="36"/>
    </row>
    <row r="4250" customFormat="false" ht="11.25" hidden="false" customHeight="true" outlineLevel="0" collapsed="false">
      <c r="A4250" s="17" t="n">
        <v>40710084</v>
      </c>
      <c r="B4250" s="17" t="s">
        <v>4260</v>
      </c>
      <c r="C4250" s="23" t="n">
        <v>1</v>
      </c>
      <c r="D4250" s="23" t="s">
        <v>103</v>
      </c>
      <c r="E4250" s="19" t="n">
        <v>9.434</v>
      </c>
      <c r="F4250" s="16"/>
      <c r="G4250" s="16"/>
      <c r="H4250" s="21" t="s">
        <v>4168</v>
      </c>
      <c r="I4250" s="20"/>
      <c r="J4250" s="21"/>
      <c r="K4250" s="22" t="n">
        <f aca="false">INDEX('Porte Honorário'!B:D,MATCH(TabJud!D4250,'Porte Honorário'!A:A,0),1)</f>
        <v>183.5</v>
      </c>
      <c r="L4250" s="22" t="n">
        <f aca="false">ROUND(C4250*K4250,2)</f>
        <v>183.5</v>
      </c>
      <c r="M4250" s="22" t="n">
        <f aca="false">IF(E4250&gt;0,ROUND(E4250*'UCO e Filme'!$A$2,2),0)</f>
        <v>177.93</v>
      </c>
      <c r="N4250" s="22" t="n">
        <f aca="false">IF(I4250&gt;0,ROUND(I4250*'UCO e Filme'!$A$11,2),0)</f>
        <v>0</v>
      </c>
      <c r="O4250" s="22" t="n">
        <f aca="false">ROUND(L4250+M4250+N4250,2)</f>
        <v>361.43</v>
      </c>
      <c r="P4250" s="36"/>
      <c r="Q4250" s="36"/>
    </row>
    <row r="4251" customFormat="false" ht="11.25" hidden="false" customHeight="true" outlineLevel="0" collapsed="false">
      <c r="A4251" s="17" t="n">
        <v>40710092</v>
      </c>
      <c r="B4251" s="17" t="s">
        <v>4261</v>
      </c>
      <c r="C4251" s="23" t="n">
        <v>1</v>
      </c>
      <c r="D4251" s="23" t="s">
        <v>141</v>
      </c>
      <c r="E4251" s="19" t="n">
        <v>16.08</v>
      </c>
      <c r="F4251" s="16"/>
      <c r="G4251" s="16"/>
      <c r="H4251" s="21" t="s">
        <v>4168</v>
      </c>
      <c r="I4251" s="20"/>
      <c r="J4251" s="21"/>
      <c r="K4251" s="22" t="n">
        <f aca="false">INDEX('Porte Honorário'!B:D,MATCH(TabJud!D4251,'Porte Honorário'!A:A,0),1)</f>
        <v>334.24</v>
      </c>
      <c r="L4251" s="22" t="n">
        <f aca="false">ROUND(C4251*K4251,2)</f>
        <v>334.24</v>
      </c>
      <c r="M4251" s="22" t="n">
        <f aca="false">IF(E4251&gt;0,ROUND(E4251*'UCO e Filme'!$A$2,2),0)</f>
        <v>303.27</v>
      </c>
      <c r="N4251" s="22" t="n">
        <f aca="false">IF(I4251&gt;0,ROUND(I4251*'UCO e Filme'!$A$11,2),0)</f>
        <v>0</v>
      </c>
      <c r="O4251" s="22" t="n">
        <f aca="false">ROUND(L4251+M4251+N4251,2)</f>
        <v>637.51</v>
      </c>
      <c r="P4251" s="36"/>
      <c r="Q4251" s="36"/>
    </row>
    <row r="4252" customFormat="false" ht="30.95" hidden="false" customHeight="true" outlineLevel="0" collapsed="false">
      <c r="A4252" s="14" t="s">
        <v>4262</v>
      </c>
      <c r="B4252" s="14"/>
      <c r="C4252" s="14"/>
      <c r="D4252" s="14"/>
      <c r="E4252" s="14"/>
      <c r="F4252" s="14"/>
      <c r="G4252" s="14"/>
      <c r="H4252" s="14"/>
      <c r="I4252" s="14"/>
      <c r="J4252" s="14"/>
      <c r="K4252" s="14"/>
      <c r="L4252" s="14"/>
      <c r="M4252" s="14"/>
      <c r="N4252" s="14"/>
      <c r="O4252" s="14"/>
      <c r="P4252" s="36"/>
      <c r="Q4252" s="36"/>
    </row>
    <row r="4253" customFormat="false" ht="33.75" hidden="false" customHeight="true" outlineLevel="0" collapsed="false">
      <c r="A4253" s="17" t="n">
        <v>40711013</v>
      </c>
      <c r="B4253" s="17" t="s">
        <v>4263</v>
      </c>
      <c r="C4253" s="23" t="n">
        <v>1</v>
      </c>
      <c r="D4253" s="23" t="s">
        <v>99</v>
      </c>
      <c r="E4253" s="19" t="n">
        <v>8.898</v>
      </c>
      <c r="F4253" s="16"/>
      <c r="G4253" s="16"/>
      <c r="H4253" s="21" t="s">
        <v>4168</v>
      </c>
      <c r="I4253" s="20"/>
      <c r="J4253" s="21"/>
      <c r="K4253" s="22" t="n">
        <f aca="false">INDEX('Porte Honorário'!B:D,MATCH(TabJud!D4253,'Porte Honorário'!A:A,0),1)</f>
        <v>49.16</v>
      </c>
      <c r="L4253" s="22" t="n">
        <f aca="false">ROUND(C4253*K4253,2)</f>
        <v>49.16</v>
      </c>
      <c r="M4253" s="22" t="n">
        <f aca="false">IF(E4253&gt;0,ROUND(E4253*'UCO e Filme'!$A$2,2),0)</f>
        <v>167.82</v>
      </c>
      <c r="N4253" s="22" t="n">
        <f aca="false">IF(I4253&gt;0,ROUND(I4253*'UCO e Filme'!$A$11,2),0)</f>
        <v>0</v>
      </c>
      <c r="O4253" s="22" t="n">
        <f aca="false">ROUND(L4253+M4253+N4253,2)</f>
        <v>216.98</v>
      </c>
      <c r="P4253" s="36"/>
      <c r="Q4253" s="36"/>
    </row>
    <row r="4254" customFormat="false" ht="11.25" hidden="false" customHeight="true" outlineLevel="0" collapsed="false">
      <c r="A4254" s="17" t="n">
        <v>40711021</v>
      </c>
      <c r="B4254" s="17" t="s">
        <v>4264</v>
      </c>
      <c r="C4254" s="23" t="n">
        <v>1</v>
      </c>
      <c r="D4254" s="23" t="s">
        <v>52</v>
      </c>
      <c r="E4254" s="19" t="n">
        <v>21.913</v>
      </c>
      <c r="F4254" s="16"/>
      <c r="G4254" s="16"/>
      <c r="H4254" s="21" t="s">
        <v>4168</v>
      </c>
      <c r="I4254" s="19" t="n">
        <v>0.95</v>
      </c>
      <c r="J4254" s="21" t="n">
        <v>1</v>
      </c>
      <c r="K4254" s="22" t="n">
        <f aca="false">INDEX('Porte Honorário'!B:D,MATCH(TabJud!D4254,'Porte Honorário'!A:A,0),1)</f>
        <v>144.2</v>
      </c>
      <c r="L4254" s="22" t="n">
        <f aca="false">ROUND(C4254*K4254,2)</f>
        <v>144.2</v>
      </c>
      <c r="M4254" s="22" t="n">
        <f aca="false">IF(E4254&gt;0,ROUND(E4254*'UCO e Filme'!$A$2,2),0)</f>
        <v>413.28</v>
      </c>
      <c r="N4254" s="22" t="n">
        <f aca="false">IF(I4254&gt;0,ROUND(I4254*'UCO e Filme'!$A$11,2),0)</f>
        <v>38.47</v>
      </c>
      <c r="O4254" s="22" t="n">
        <f aca="false">ROUND(L4254+M4254+N4254,2)</f>
        <v>595.95</v>
      </c>
      <c r="P4254" s="36"/>
      <c r="Q4254" s="36"/>
    </row>
    <row r="4255" customFormat="false" ht="14.45" hidden="false" customHeight="true" outlineLevel="0" collapsed="false">
      <c r="A4255" s="15" t="s">
        <v>4265</v>
      </c>
      <c r="B4255" s="15"/>
      <c r="C4255" s="15"/>
      <c r="D4255" s="15"/>
      <c r="E4255" s="15"/>
      <c r="F4255" s="15"/>
      <c r="G4255" s="15"/>
      <c r="H4255" s="15"/>
      <c r="I4255" s="15"/>
      <c r="J4255" s="15"/>
      <c r="K4255" s="15"/>
      <c r="L4255" s="15"/>
      <c r="M4255" s="15"/>
      <c r="N4255" s="15"/>
      <c r="O4255" s="15"/>
      <c r="P4255" s="36"/>
      <c r="Q4255" s="36"/>
    </row>
    <row r="4256" customFormat="false" ht="15" hidden="false" customHeight="true" outlineLevel="0" collapsed="false">
      <c r="A4256" s="15" t="s">
        <v>4266</v>
      </c>
      <c r="B4256" s="15"/>
      <c r="C4256" s="15"/>
      <c r="D4256" s="15"/>
      <c r="E4256" s="15"/>
      <c r="F4256" s="15"/>
      <c r="G4256" s="15"/>
      <c r="H4256" s="15"/>
      <c r="I4256" s="15"/>
      <c r="J4256" s="15"/>
      <c r="K4256" s="15"/>
      <c r="L4256" s="15"/>
      <c r="M4256" s="15"/>
      <c r="N4256" s="15"/>
      <c r="O4256" s="15"/>
      <c r="P4256" s="36"/>
      <c r="Q4256" s="36"/>
    </row>
    <row r="4257" customFormat="false" ht="15" hidden="false" customHeight="true" outlineLevel="0" collapsed="false">
      <c r="A4257" s="15" t="s">
        <v>4267</v>
      </c>
      <c r="B4257" s="15"/>
      <c r="C4257" s="15"/>
      <c r="D4257" s="15"/>
      <c r="E4257" s="15"/>
      <c r="F4257" s="15"/>
      <c r="G4257" s="15"/>
      <c r="H4257" s="15"/>
      <c r="I4257" s="15"/>
      <c r="J4257" s="15"/>
      <c r="K4257" s="15"/>
      <c r="L4257" s="15"/>
      <c r="M4257" s="15"/>
      <c r="N4257" s="15"/>
      <c r="O4257" s="15"/>
      <c r="P4257" s="36"/>
      <c r="Q4257" s="36"/>
    </row>
    <row r="4258" customFormat="false" ht="23.25" hidden="false" customHeight="true" outlineLevel="0" collapsed="false">
      <c r="A4258" s="15" t="s">
        <v>4268</v>
      </c>
      <c r="B4258" s="15"/>
      <c r="C4258" s="15"/>
      <c r="D4258" s="15"/>
      <c r="E4258" s="15"/>
      <c r="F4258" s="15"/>
      <c r="G4258" s="15"/>
      <c r="H4258" s="15"/>
      <c r="I4258" s="15"/>
      <c r="J4258" s="15"/>
      <c r="K4258" s="15"/>
      <c r="L4258" s="15"/>
      <c r="M4258" s="15"/>
      <c r="N4258" s="15"/>
      <c r="O4258" s="15"/>
      <c r="P4258" s="36"/>
      <c r="Q4258" s="36"/>
    </row>
    <row r="4259" customFormat="false" ht="22.5" hidden="false" customHeight="true" outlineLevel="0" collapsed="false">
      <c r="A4259" s="15" t="s">
        <v>4269</v>
      </c>
      <c r="B4259" s="15"/>
      <c r="C4259" s="15"/>
      <c r="D4259" s="15"/>
      <c r="E4259" s="15"/>
      <c r="F4259" s="15"/>
      <c r="G4259" s="15"/>
      <c r="H4259" s="15"/>
      <c r="I4259" s="15"/>
      <c r="J4259" s="15"/>
      <c r="K4259" s="15"/>
      <c r="L4259" s="15"/>
      <c r="M4259" s="15"/>
      <c r="N4259" s="15"/>
      <c r="O4259" s="15"/>
      <c r="P4259" s="36"/>
      <c r="Q4259" s="36"/>
    </row>
    <row r="4260" customFormat="false" ht="15" hidden="false" customHeight="true" outlineLevel="0" collapsed="false">
      <c r="A4260" s="15" t="s">
        <v>4270</v>
      </c>
      <c r="B4260" s="15"/>
      <c r="C4260" s="15"/>
      <c r="D4260" s="15"/>
      <c r="E4260" s="15"/>
      <c r="F4260" s="15"/>
      <c r="G4260" s="15"/>
      <c r="H4260" s="15"/>
      <c r="I4260" s="15"/>
      <c r="J4260" s="15"/>
      <c r="K4260" s="15"/>
      <c r="L4260" s="15"/>
      <c r="M4260" s="15"/>
      <c r="N4260" s="15"/>
      <c r="O4260" s="15"/>
      <c r="P4260" s="36"/>
      <c r="Q4260" s="36"/>
    </row>
    <row r="4261" customFormat="false" ht="15" hidden="false" customHeight="true" outlineLevel="0" collapsed="false">
      <c r="A4261" s="15" t="s">
        <v>4271</v>
      </c>
      <c r="B4261" s="15"/>
      <c r="C4261" s="15"/>
      <c r="D4261" s="15"/>
      <c r="E4261" s="15"/>
      <c r="F4261" s="15"/>
      <c r="G4261" s="15"/>
      <c r="H4261" s="15"/>
      <c r="I4261" s="15"/>
      <c r="J4261" s="15"/>
      <c r="K4261" s="15"/>
      <c r="L4261" s="15"/>
      <c r="M4261" s="15"/>
      <c r="N4261" s="15"/>
      <c r="O4261" s="15"/>
      <c r="P4261" s="36"/>
      <c r="Q4261" s="36"/>
    </row>
    <row r="4262" customFormat="false" ht="15" hidden="false" customHeight="true" outlineLevel="0" collapsed="false">
      <c r="A4262" s="15" t="s">
        <v>4272</v>
      </c>
      <c r="B4262" s="15"/>
      <c r="C4262" s="15"/>
      <c r="D4262" s="15"/>
      <c r="E4262" s="15"/>
      <c r="F4262" s="15"/>
      <c r="G4262" s="15"/>
      <c r="H4262" s="15"/>
      <c r="I4262" s="15"/>
      <c r="J4262" s="15"/>
      <c r="K4262" s="15"/>
      <c r="L4262" s="15"/>
      <c r="M4262" s="15"/>
      <c r="N4262" s="15"/>
      <c r="O4262" s="15"/>
      <c r="P4262" s="36"/>
      <c r="Q4262" s="36"/>
    </row>
    <row r="4263" customFormat="false" ht="15" hidden="false" customHeight="true" outlineLevel="0" collapsed="false">
      <c r="A4263" s="22"/>
      <c r="B4263" s="22"/>
      <c r="C4263" s="22"/>
      <c r="D4263" s="22"/>
      <c r="E4263" s="22"/>
      <c r="F4263" s="22"/>
      <c r="G4263" s="22"/>
      <c r="H4263" s="22"/>
      <c r="I4263" s="22"/>
      <c r="J4263" s="22"/>
      <c r="K4263" s="22"/>
      <c r="L4263" s="22"/>
      <c r="M4263" s="22"/>
      <c r="N4263" s="22"/>
      <c r="O4263" s="22"/>
      <c r="P4263" s="36"/>
      <c r="Q4263" s="36"/>
    </row>
    <row r="4264" customFormat="false" ht="30.95" hidden="false" customHeight="true" outlineLevel="0" collapsed="false">
      <c r="A4264" s="14" t="s">
        <v>4273</v>
      </c>
      <c r="B4264" s="14"/>
      <c r="C4264" s="14"/>
      <c r="D4264" s="14"/>
      <c r="E4264" s="14"/>
      <c r="F4264" s="14"/>
      <c r="G4264" s="14"/>
      <c r="H4264" s="14"/>
      <c r="I4264" s="14"/>
      <c r="J4264" s="14"/>
      <c r="K4264" s="14"/>
      <c r="L4264" s="14"/>
      <c r="M4264" s="14"/>
      <c r="N4264" s="14"/>
      <c r="O4264" s="14"/>
      <c r="P4264" s="36"/>
      <c r="Q4264" s="36"/>
    </row>
    <row r="4265" customFormat="false" ht="30" hidden="false" customHeight="true" outlineLevel="0" collapsed="false">
      <c r="A4265" s="17" t="n">
        <v>40801012</v>
      </c>
      <c r="B4265" s="17" t="s">
        <v>4274</v>
      </c>
      <c r="C4265" s="23" t="n">
        <v>1</v>
      </c>
      <c r="D4265" s="23" t="s">
        <v>138</v>
      </c>
      <c r="E4265" s="19" t="n">
        <v>1.31</v>
      </c>
      <c r="F4265" s="21"/>
      <c r="G4265" s="21"/>
      <c r="H4265" s="21"/>
      <c r="I4265" s="19" t="n">
        <v>0.144</v>
      </c>
      <c r="J4265" s="21" t="n">
        <v>2</v>
      </c>
      <c r="K4265" s="22" t="n">
        <f aca="false">INDEX('Porte Honorário'!B:D,MATCH(TabJud!D4265,'Porte Honorário'!A:A,0),3)</f>
        <v>25.5</v>
      </c>
      <c r="L4265" s="22" t="n">
        <f aca="false">ROUND(C4265*K4265,2)</f>
        <v>25.5</v>
      </c>
      <c r="M4265" s="22" t="n">
        <f aca="false">IF(E4265&gt;0,ROUND(E4265*'UCO e Filme'!$A$8,2),0)</f>
        <v>19.2</v>
      </c>
      <c r="N4265" s="22" t="n">
        <f aca="false">IF(I4265&gt;0,ROUND(I4265*'UCO e Filme'!$A$11,2),0)</f>
        <v>5.83</v>
      </c>
      <c r="O4265" s="22" t="n">
        <f aca="false">ROUND(L4265+M4265+N4265,2)</f>
        <v>50.53</v>
      </c>
      <c r="P4265" s="36"/>
      <c r="Q4265" s="36"/>
    </row>
    <row r="4266" customFormat="false" ht="11.25" hidden="false" customHeight="true" outlineLevel="0" collapsed="false">
      <c r="A4266" s="17" t="n">
        <v>40801020</v>
      </c>
      <c r="B4266" s="17" t="s">
        <v>4275</v>
      </c>
      <c r="C4266" s="23" t="n">
        <v>1</v>
      </c>
      <c r="D4266" s="23" t="s">
        <v>138</v>
      </c>
      <c r="E4266" s="19" t="n">
        <v>1.47</v>
      </c>
      <c r="F4266" s="21"/>
      <c r="G4266" s="21"/>
      <c r="H4266" s="21"/>
      <c r="I4266" s="19" t="n">
        <v>0.216</v>
      </c>
      <c r="J4266" s="21" t="n">
        <v>3</v>
      </c>
      <c r="K4266" s="22" t="n">
        <f aca="false">INDEX('Porte Honorário'!B:D,MATCH(TabJud!D4266,'Porte Honorário'!A:A,0),3)</f>
        <v>25.5</v>
      </c>
      <c r="L4266" s="22" t="n">
        <f aca="false">ROUND(C4266*K4266,2)</f>
        <v>25.5</v>
      </c>
      <c r="M4266" s="22" t="n">
        <f aca="false">IF(E4266&gt;0,ROUND(E4266*'UCO e Filme'!$A$8,2),0)</f>
        <v>21.55</v>
      </c>
      <c r="N4266" s="22" t="n">
        <f aca="false">IF(I4266&gt;0,ROUND(I4266*'UCO e Filme'!$A$11,2),0)</f>
        <v>8.75</v>
      </c>
      <c r="O4266" s="22" t="n">
        <f aca="false">ROUND(L4266+M4266+N4266,2)</f>
        <v>55.8</v>
      </c>
      <c r="P4266" s="36"/>
      <c r="Q4266" s="36"/>
    </row>
    <row r="4267" customFormat="false" ht="11.25" hidden="false" customHeight="true" outlineLevel="0" collapsed="false">
      <c r="A4267" s="17" t="n">
        <v>40801039</v>
      </c>
      <c r="B4267" s="17" t="s">
        <v>4276</v>
      </c>
      <c r="C4267" s="23" t="n">
        <v>1</v>
      </c>
      <c r="D4267" s="23" t="s">
        <v>99</v>
      </c>
      <c r="E4267" s="19" t="n">
        <v>1.58</v>
      </c>
      <c r="F4267" s="21"/>
      <c r="G4267" s="21"/>
      <c r="H4267" s="21"/>
      <c r="I4267" s="19" t="n">
        <v>0.288</v>
      </c>
      <c r="J4267" s="21" t="n">
        <v>4</v>
      </c>
      <c r="K4267" s="22" t="n">
        <f aca="false">INDEX('Porte Honorário'!B:D,MATCH(TabJud!D4267,'Porte Honorário'!A:A,0),3)</f>
        <v>38.26</v>
      </c>
      <c r="L4267" s="22" t="n">
        <f aca="false">ROUND(C4267*K4267,2)</f>
        <v>38.26</v>
      </c>
      <c r="M4267" s="22" t="n">
        <f aca="false">IF(E4267&gt;0,ROUND(E4267*'UCO e Filme'!$A$8,2),0)</f>
        <v>23.16</v>
      </c>
      <c r="N4267" s="22" t="n">
        <f aca="false">IF(I4267&gt;0,ROUND(I4267*'UCO e Filme'!$A$11,2),0)</f>
        <v>11.66</v>
      </c>
      <c r="O4267" s="22" t="n">
        <f aca="false">ROUND(L4267+M4267+N4267,2)</f>
        <v>73.08</v>
      </c>
      <c r="P4267" s="36"/>
      <c r="Q4267" s="36"/>
    </row>
    <row r="4268" customFormat="false" ht="11.25" hidden="false" customHeight="true" outlineLevel="0" collapsed="false">
      <c r="A4268" s="17" t="n">
        <v>40801047</v>
      </c>
      <c r="B4268" s="17" t="s">
        <v>4277</v>
      </c>
      <c r="C4268" s="23" t="n">
        <v>1</v>
      </c>
      <c r="D4268" s="23" t="s">
        <v>99</v>
      </c>
      <c r="E4268" s="19" t="n">
        <v>1.79</v>
      </c>
      <c r="F4268" s="21"/>
      <c r="G4268" s="21"/>
      <c r="H4268" s="21"/>
      <c r="I4268" s="19" t="n">
        <v>0.2592</v>
      </c>
      <c r="J4268" s="21" t="n">
        <v>8</v>
      </c>
      <c r="K4268" s="22" t="n">
        <f aca="false">INDEX('Porte Honorário'!B:D,MATCH(TabJud!D4268,'Porte Honorário'!A:A,0),3)</f>
        <v>38.26</v>
      </c>
      <c r="L4268" s="22" t="n">
        <f aca="false">ROUND(C4268*K4268,2)</f>
        <v>38.26</v>
      </c>
      <c r="M4268" s="22" t="n">
        <f aca="false">IF(E4268&gt;0,ROUND(E4268*'UCO e Filme'!$A$8,2),0)</f>
        <v>26.24</v>
      </c>
      <c r="N4268" s="22" t="n">
        <f aca="false">IF(I4268&gt;0,ROUND(I4268*'UCO e Filme'!$A$11,2),0)</f>
        <v>10.5</v>
      </c>
      <c r="O4268" s="22" t="n">
        <f aca="false">ROUND(L4268+M4268+N4268,2)</f>
        <v>75</v>
      </c>
      <c r="P4268" s="36"/>
      <c r="Q4268" s="36"/>
    </row>
    <row r="4269" customFormat="false" ht="11.25" hidden="false" customHeight="true" outlineLevel="0" collapsed="false">
      <c r="A4269" s="17" t="n">
        <v>40801055</v>
      </c>
      <c r="B4269" s="17" t="s">
        <v>4278</v>
      </c>
      <c r="C4269" s="23" t="n">
        <v>1</v>
      </c>
      <c r="D4269" s="23" t="s">
        <v>138</v>
      </c>
      <c r="E4269" s="19" t="n">
        <v>1.58</v>
      </c>
      <c r="F4269" s="21"/>
      <c r="G4269" s="21"/>
      <c r="H4269" s="21"/>
      <c r="I4269" s="19" t="n">
        <v>0.1728</v>
      </c>
      <c r="J4269" s="21" t="n">
        <v>4</v>
      </c>
      <c r="K4269" s="22" t="n">
        <f aca="false">INDEX('Porte Honorário'!B:D,MATCH(TabJud!D4269,'Porte Honorário'!A:A,0),3)</f>
        <v>25.5</v>
      </c>
      <c r="L4269" s="22" t="n">
        <f aca="false">ROUND(C4269*K4269,2)</f>
        <v>25.5</v>
      </c>
      <c r="M4269" s="22" t="n">
        <f aca="false">IF(E4269&gt;0,ROUND(E4269*'UCO e Filme'!$A$8,2),0)</f>
        <v>23.16</v>
      </c>
      <c r="N4269" s="22" t="n">
        <f aca="false">IF(I4269&gt;0,ROUND(I4269*'UCO e Filme'!$A$11,2),0)</f>
        <v>7</v>
      </c>
      <c r="O4269" s="22" t="n">
        <f aca="false">ROUND(L4269+M4269+N4269,2)</f>
        <v>55.66</v>
      </c>
      <c r="P4269" s="36"/>
      <c r="Q4269" s="36"/>
    </row>
    <row r="4270" customFormat="false" ht="11.25" hidden="false" customHeight="true" outlineLevel="0" collapsed="false">
      <c r="A4270" s="17" t="n">
        <v>40801063</v>
      </c>
      <c r="B4270" s="17" t="s">
        <v>4279</v>
      </c>
      <c r="C4270" s="23" t="n">
        <v>1</v>
      </c>
      <c r="D4270" s="23" t="s">
        <v>138</v>
      </c>
      <c r="E4270" s="19" t="n">
        <v>1.47</v>
      </c>
      <c r="F4270" s="21"/>
      <c r="G4270" s="21"/>
      <c r="H4270" s="21"/>
      <c r="I4270" s="19" t="n">
        <v>0.1296</v>
      </c>
      <c r="J4270" s="21" t="n">
        <v>3</v>
      </c>
      <c r="K4270" s="22" t="n">
        <f aca="false">INDEX('Porte Honorário'!B:D,MATCH(TabJud!D4270,'Porte Honorário'!A:A,0),3)</f>
        <v>25.5</v>
      </c>
      <c r="L4270" s="22" t="n">
        <f aca="false">ROUND(C4270*K4270,2)</f>
        <v>25.5</v>
      </c>
      <c r="M4270" s="22" t="n">
        <f aca="false">IF(E4270&gt;0,ROUND(E4270*'UCO e Filme'!$A$8,2),0)</f>
        <v>21.55</v>
      </c>
      <c r="N4270" s="22" t="n">
        <f aca="false">IF(I4270&gt;0,ROUND(I4270*'UCO e Filme'!$A$11,2),0)</f>
        <v>5.25</v>
      </c>
      <c r="O4270" s="22" t="n">
        <f aca="false">ROUND(L4270+M4270+N4270,2)</f>
        <v>52.3</v>
      </c>
      <c r="P4270" s="36"/>
      <c r="Q4270" s="36"/>
    </row>
    <row r="4271" customFormat="false" ht="11.25" hidden="false" customHeight="true" outlineLevel="0" collapsed="false">
      <c r="A4271" s="17" t="n">
        <v>40801071</v>
      </c>
      <c r="B4271" s="17" t="s">
        <v>4280</v>
      </c>
      <c r="C4271" s="23" t="n">
        <v>1</v>
      </c>
      <c r="D4271" s="23" t="s">
        <v>138</v>
      </c>
      <c r="E4271" s="19" t="n">
        <v>1.34</v>
      </c>
      <c r="F4271" s="21"/>
      <c r="G4271" s="21"/>
      <c r="H4271" s="21"/>
      <c r="I4271" s="19" t="n">
        <v>0.1296</v>
      </c>
      <c r="J4271" s="21" t="n">
        <v>3</v>
      </c>
      <c r="K4271" s="22" t="n">
        <f aca="false">INDEX('Porte Honorário'!B:D,MATCH(TabJud!D4271,'Porte Honorário'!A:A,0),3)</f>
        <v>25.5</v>
      </c>
      <c r="L4271" s="22" t="n">
        <f aca="false">ROUND(C4271*K4271,2)</f>
        <v>25.5</v>
      </c>
      <c r="M4271" s="22" t="n">
        <f aca="false">IF(E4271&gt;0,ROUND(E4271*'UCO e Filme'!$A$8,2),0)</f>
        <v>19.64</v>
      </c>
      <c r="N4271" s="22" t="n">
        <f aca="false">IF(I4271&gt;0,ROUND(I4271*'UCO e Filme'!$A$11,2),0)</f>
        <v>5.25</v>
      </c>
      <c r="O4271" s="22" t="n">
        <f aca="false">ROUND(L4271+M4271+N4271,2)</f>
        <v>50.39</v>
      </c>
      <c r="P4271" s="36"/>
      <c r="Q4271" s="36"/>
    </row>
    <row r="4272" customFormat="false" ht="11.25" hidden="false" customHeight="true" outlineLevel="0" collapsed="false">
      <c r="A4272" s="17" t="n">
        <v>40801080</v>
      </c>
      <c r="B4272" s="17" t="s">
        <v>4281</v>
      </c>
      <c r="C4272" s="23" t="n">
        <v>1</v>
      </c>
      <c r="D4272" s="23" t="s">
        <v>138</v>
      </c>
      <c r="E4272" s="19" t="n">
        <v>1.34</v>
      </c>
      <c r="F4272" s="21"/>
      <c r="G4272" s="21"/>
      <c r="H4272" s="21"/>
      <c r="I4272" s="19" t="n">
        <v>0.1296</v>
      </c>
      <c r="J4272" s="21" t="n">
        <v>3</v>
      </c>
      <c r="K4272" s="22" t="n">
        <f aca="false">INDEX('Porte Honorário'!B:D,MATCH(TabJud!D4272,'Porte Honorário'!A:A,0),3)</f>
        <v>25.5</v>
      </c>
      <c r="L4272" s="22" t="n">
        <f aca="false">ROUND(C4272*K4272,2)</f>
        <v>25.5</v>
      </c>
      <c r="M4272" s="22" t="n">
        <f aca="false">IF(E4272&gt;0,ROUND(E4272*'UCO e Filme'!$A$8,2),0)</f>
        <v>19.64</v>
      </c>
      <c r="N4272" s="22" t="n">
        <f aca="false">IF(I4272&gt;0,ROUND(I4272*'UCO e Filme'!$A$11,2),0)</f>
        <v>5.25</v>
      </c>
      <c r="O4272" s="22" t="n">
        <f aca="false">ROUND(L4272+M4272+N4272,2)</f>
        <v>50.39</v>
      </c>
      <c r="P4272" s="36"/>
      <c r="Q4272" s="36"/>
    </row>
    <row r="4273" customFormat="false" ht="11.25" hidden="false" customHeight="true" outlineLevel="0" collapsed="false">
      <c r="A4273" s="17" t="n">
        <v>40801098</v>
      </c>
      <c r="B4273" s="17" t="s">
        <v>4282</v>
      </c>
      <c r="C4273" s="23" t="n">
        <v>1</v>
      </c>
      <c r="D4273" s="23" t="s">
        <v>138</v>
      </c>
      <c r="E4273" s="19" t="n">
        <v>1.58</v>
      </c>
      <c r="F4273" s="21"/>
      <c r="G4273" s="21"/>
      <c r="H4273" s="21"/>
      <c r="I4273" s="19" t="n">
        <v>0.1728</v>
      </c>
      <c r="J4273" s="21" t="n">
        <v>4</v>
      </c>
      <c r="K4273" s="22" t="n">
        <f aca="false">INDEX('Porte Honorário'!B:D,MATCH(TabJud!D4273,'Porte Honorário'!A:A,0),3)</f>
        <v>25.5</v>
      </c>
      <c r="L4273" s="22" t="n">
        <f aca="false">ROUND(C4273*K4273,2)</f>
        <v>25.5</v>
      </c>
      <c r="M4273" s="22" t="n">
        <f aca="false">IF(E4273&gt;0,ROUND(E4273*'UCO e Filme'!$A$8,2),0)</f>
        <v>23.16</v>
      </c>
      <c r="N4273" s="22" t="n">
        <f aca="false">IF(I4273&gt;0,ROUND(I4273*'UCO e Filme'!$A$11,2),0)</f>
        <v>7</v>
      </c>
      <c r="O4273" s="22" t="n">
        <f aca="false">ROUND(L4273+M4273+N4273,2)</f>
        <v>55.66</v>
      </c>
      <c r="P4273" s="36"/>
      <c r="Q4273" s="36"/>
    </row>
    <row r="4274" customFormat="false" ht="11.25" hidden="false" customHeight="true" outlineLevel="0" collapsed="false">
      <c r="A4274" s="17" t="n">
        <v>40801101</v>
      </c>
      <c r="B4274" s="17" t="s">
        <v>4283</v>
      </c>
      <c r="C4274" s="23" t="n">
        <v>1</v>
      </c>
      <c r="D4274" s="23" t="s">
        <v>138</v>
      </c>
      <c r="E4274" s="19" t="n">
        <v>1.47</v>
      </c>
      <c r="F4274" s="21"/>
      <c r="G4274" s="21"/>
      <c r="H4274" s="21"/>
      <c r="I4274" s="19" t="n">
        <v>0.1296</v>
      </c>
      <c r="J4274" s="21" t="n">
        <v>3</v>
      </c>
      <c r="K4274" s="22" t="n">
        <f aca="false">INDEX('Porte Honorário'!B:D,MATCH(TabJud!D4274,'Porte Honorário'!A:A,0),3)</f>
        <v>25.5</v>
      </c>
      <c r="L4274" s="22" t="n">
        <f aca="false">ROUND(C4274*K4274,2)</f>
        <v>25.5</v>
      </c>
      <c r="M4274" s="22" t="n">
        <f aca="false">IF(E4274&gt;0,ROUND(E4274*'UCO e Filme'!$A$8,2),0)</f>
        <v>21.55</v>
      </c>
      <c r="N4274" s="22" t="n">
        <f aca="false">IF(I4274&gt;0,ROUND(I4274*'UCO e Filme'!$A$11,2),0)</f>
        <v>5.25</v>
      </c>
      <c r="O4274" s="22" t="n">
        <f aca="false">ROUND(L4274+M4274+N4274,2)</f>
        <v>52.3</v>
      </c>
      <c r="P4274" s="36"/>
      <c r="Q4274" s="36"/>
    </row>
    <row r="4275" customFormat="false" ht="11.25" hidden="false" customHeight="true" outlineLevel="0" collapsed="false">
      <c r="A4275" s="17" t="n">
        <v>40801110</v>
      </c>
      <c r="B4275" s="17" t="s">
        <v>4284</v>
      </c>
      <c r="C4275" s="23" t="n">
        <v>1</v>
      </c>
      <c r="D4275" s="23" t="s">
        <v>138</v>
      </c>
      <c r="E4275" s="19" t="n">
        <v>1.58</v>
      </c>
      <c r="F4275" s="21"/>
      <c r="G4275" s="21"/>
      <c r="H4275" s="21"/>
      <c r="I4275" s="19" t="n">
        <v>0.1728</v>
      </c>
      <c r="J4275" s="21" t="n">
        <v>4</v>
      </c>
      <c r="K4275" s="22" t="n">
        <f aca="false">INDEX('Porte Honorário'!B:D,MATCH(TabJud!D4275,'Porte Honorário'!A:A,0),3)</f>
        <v>25.5</v>
      </c>
      <c r="L4275" s="22" t="n">
        <f aca="false">ROUND(C4275*K4275,2)</f>
        <v>25.5</v>
      </c>
      <c r="M4275" s="22" t="n">
        <f aca="false">IF(E4275&gt;0,ROUND(E4275*'UCO e Filme'!$A$8,2),0)</f>
        <v>23.16</v>
      </c>
      <c r="N4275" s="22" t="n">
        <f aca="false">IF(I4275&gt;0,ROUND(I4275*'UCO e Filme'!$A$11,2),0)</f>
        <v>7</v>
      </c>
      <c r="O4275" s="22" t="n">
        <f aca="false">ROUND(L4275+M4275+N4275,2)</f>
        <v>55.66</v>
      </c>
      <c r="P4275" s="36"/>
      <c r="Q4275" s="36"/>
    </row>
    <row r="4276" customFormat="false" ht="11.25" hidden="false" customHeight="true" outlineLevel="0" collapsed="false">
      <c r="A4276" s="17" t="n">
        <v>40801128</v>
      </c>
      <c r="B4276" s="17" t="s">
        <v>4285</v>
      </c>
      <c r="C4276" s="23" t="n">
        <v>1</v>
      </c>
      <c r="D4276" s="23" t="s">
        <v>138</v>
      </c>
      <c r="E4276" s="19" t="n">
        <v>1.22</v>
      </c>
      <c r="F4276" s="16"/>
      <c r="G4276" s="16"/>
      <c r="H4276" s="21"/>
      <c r="I4276" s="19" t="n">
        <v>0.0864</v>
      </c>
      <c r="J4276" s="21" t="n">
        <v>2</v>
      </c>
      <c r="K4276" s="22" t="n">
        <f aca="false">INDEX('Porte Honorário'!B:D,MATCH(TabJud!D4276,'Porte Honorário'!A:A,0),3)</f>
        <v>25.5</v>
      </c>
      <c r="L4276" s="22" t="n">
        <f aca="false">ROUND(C4276*K4276,2)</f>
        <v>25.5</v>
      </c>
      <c r="M4276" s="22" t="n">
        <f aca="false">IF(E4276&gt;0,ROUND(E4276*'UCO e Filme'!$A$8,2),0)</f>
        <v>17.89</v>
      </c>
      <c r="N4276" s="22" t="n">
        <f aca="false">IF(I4276&gt;0,ROUND(I4276*'UCO e Filme'!$A$11,2),0)</f>
        <v>3.5</v>
      </c>
      <c r="O4276" s="22" t="n">
        <f aca="false">ROUND(L4276+M4276+N4276,2)</f>
        <v>46.89</v>
      </c>
      <c r="P4276" s="36"/>
      <c r="Q4276" s="36"/>
    </row>
    <row r="4277" customFormat="false" ht="11.25" hidden="false" customHeight="true" outlineLevel="0" collapsed="false">
      <c r="A4277" s="17" t="n">
        <v>40801136</v>
      </c>
      <c r="B4277" s="17" t="s">
        <v>4286</v>
      </c>
      <c r="C4277" s="23" t="n">
        <v>1</v>
      </c>
      <c r="D4277" s="23" t="s">
        <v>138</v>
      </c>
      <c r="E4277" s="19" t="n">
        <v>1.22</v>
      </c>
      <c r="F4277" s="21"/>
      <c r="G4277" s="21"/>
      <c r="H4277" s="21"/>
      <c r="I4277" s="19" t="n">
        <v>0.2592</v>
      </c>
      <c r="J4277" s="21" t="n">
        <v>1</v>
      </c>
      <c r="K4277" s="22" t="n">
        <f aca="false">INDEX('Porte Honorário'!B:D,MATCH(TabJud!D4277,'Porte Honorário'!A:A,0),3)</f>
        <v>25.5</v>
      </c>
      <c r="L4277" s="22" t="n">
        <f aca="false">ROUND(C4277*K4277,2)</f>
        <v>25.5</v>
      </c>
      <c r="M4277" s="22" t="n">
        <f aca="false">IF(E4277&gt;0,ROUND(E4277*'UCO e Filme'!$A$8,2),0)</f>
        <v>17.89</v>
      </c>
      <c r="N4277" s="22" t="n">
        <f aca="false">IF(I4277&gt;0,ROUND(I4277*'UCO e Filme'!$A$11,2),0)</f>
        <v>10.5</v>
      </c>
      <c r="O4277" s="22" t="n">
        <f aca="false">ROUND(L4277+M4277+N4277,2)</f>
        <v>53.89</v>
      </c>
      <c r="P4277" s="36"/>
      <c r="Q4277" s="36"/>
    </row>
    <row r="4278" customFormat="false" ht="11.25" hidden="false" customHeight="true" outlineLevel="0" collapsed="false">
      <c r="A4278" s="17" t="n">
        <v>40801144</v>
      </c>
      <c r="B4278" s="17" t="s">
        <v>4287</v>
      </c>
      <c r="C4278" s="23" t="n">
        <v>1</v>
      </c>
      <c r="D4278" s="23" t="s">
        <v>138</v>
      </c>
      <c r="E4278" s="19" t="n">
        <v>1.07</v>
      </c>
      <c r="F4278" s="21"/>
      <c r="G4278" s="21"/>
      <c r="H4278" s="21"/>
      <c r="I4278" s="19" t="n">
        <v>0.072</v>
      </c>
      <c r="J4278" s="21" t="n">
        <v>1</v>
      </c>
      <c r="K4278" s="22" t="n">
        <f aca="false">INDEX('Porte Honorário'!B:D,MATCH(TabJud!D4278,'Porte Honorário'!A:A,0),3)</f>
        <v>25.5</v>
      </c>
      <c r="L4278" s="22" t="n">
        <f aca="false">ROUND(C4278*K4278,2)</f>
        <v>25.5</v>
      </c>
      <c r="M4278" s="22" t="n">
        <f aca="false">IF(E4278&gt;0,ROUND(E4278*'UCO e Filme'!$A$8,2),0)</f>
        <v>15.69</v>
      </c>
      <c r="N4278" s="22" t="n">
        <f aca="false">IF(I4278&gt;0,ROUND(I4278*'UCO e Filme'!$A$11,2),0)</f>
        <v>2.92</v>
      </c>
      <c r="O4278" s="22" t="n">
        <f aca="false">ROUND(L4278+M4278+N4278,2)</f>
        <v>44.11</v>
      </c>
      <c r="P4278" s="36"/>
      <c r="Q4278" s="36"/>
    </row>
    <row r="4279" customFormat="false" ht="11.25" hidden="false" customHeight="true" outlineLevel="0" collapsed="false">
      <c r="A4279" s="17" t="n">
        <v>40801152</v>
      </c>
      <c r="B4279" s="17" t="s">
        <v>4288</v>
      </c>
      <c r="C4279" s="23" t="n">
        <v>1</v>
      </c>
      <c r="D4279" s="23" t="s">
        <v>138</v>
      </c>
      <c r="E4279" s="19" t="n">
        <v>1.22</v>
      </c>
      <c r="F4279" s="21"/>
      <c r="G4279" s="21"/>
      <c r="H4279" s="21"/>
      <c r="I4279" s="19" t="n">
        <v>0.144</v>
      </c>
      <c r="J4279" s="21" t="n">
        <v>2</v>
      </c>
      <c r="K4279" s="22" t="n">
        <f aca="false">INDEX('Porte Honorário'!B:D,MATCH(TabJud!D4279,'Porte Honorário'!A:A,0),3)</f>
        <v>25.5</v>
      </c>
      <c r="L4279" s="22" t="n">
        <f aca="false">ROUND(C4279*K4279,2)</f>
        <v>25.5</v>
      </c>
      <c r="M4279" s="22" t="n">
        <f aca="false">IF(E4279&gt;0,ROUND(E4279*'UCO e Filme'!$A$8,2),0)</f>
        <v>17.89</v>
      </c>
      <c r="N4279" s="22" t="n">
        <f aca="false">IF(I4279&gt;0,ROUND(I4279*'UCO e Filme'!$A$11,2),0)</f>
        <v>5.83</v>
      </c>
      <c r="O4279" s="22" t="n">
        <f aca="false">ROUND(L4279+M4279+N4279,2)</f>
        <v>49.22</v>
      </c>
      <c r="P4279" s="36"/>
      <c r="Q4279" s="36"/>
    </row>
    <row r="4280" customFormat="false" ht="11.25" hidden="false" customHeight="true" outlineLevel="0" collapsed="false">
      <c r="A4280" s="17" t="n">
        <v>40801160</v>
      </c>
      <c r="B4280" s="17" t="s">
        <v>4289</v>
      </c>
      <c r="C4280" s="23" t="n">
        <v>1</v>
      </c>
      <c r="D4280" s="23" t="s">
        <v>138</v>
      </c>
      <c r="E4280" s="19" t="n">
        <v>0.96</v>
      </c>
      <c r="F4280" s="21"/>
      <c r="G4280" s="21"/>
      <c r="H4280" s="21"/>
      <c r="I4280" s="19" t="n">
        <v>0.1296</v>
      </c>
      <c r="J4280" s="21" t="n">
        <v>8</v>
      </c>
      <c r="K4280" s="22" t="n">
        <f aca="false">INDEX('Porte Honorário'!B:D,MATCH(TabJud!D4280,'Porte Honorário'!A:A,0),3)</f>
        <v>25.5</v>
      </c>
      <c r="L4280" s="22" t="n">
        <f aca="false">ROUND(C4280*K4280,2)</f>
        <v>25.5</v>
      </c>
      <c r="M4280" s="22" t="n">
        <f aca="false">IF(E4280&gt;0,ROUND(E4280*'UCO e Filme'!$A$8,2),0)</f>
        <v>14.07</v>
      </c>
      <c r="N4280" s="22" t="n">
        <f aca="false">IF(I4280&gt;0,ROUND(I4280*'UCO e Filme'!$A$11,2),0)</f>
        <v>5.25</v>
      </c>
      <c r="O4280" s="22" t="n">
        <f aca="false">ROUND(L4280+M4280+N4280,2)</f>
        <v>44.82</v>
      </c>
      <c r="P4280" s="36"/>
      <c r="Q4280" s="36"/>
    </row>
    <row r="4281" customFormat="false" ht="11.25" hidden="false" customHeight="true" outlineLevel="0" collapsed="false">
      <c r="A4281" s="17" t="n">
        <v>40801179</v>
      </c>
      <c r="B4281" s="17" t="s">
        <v>4290</v>
      </c>
      <c r="C4281" s="23" t="n">
        <v>1</v>
      </c>
      <c r="D4281" s="23" t="s">
        <v>133</v>
      </c>
      <c r="E4281" s="19" t="n">
        <v>0.3</v>
      </c>
      <c r="F4281" s="21"/>
      <c r="G4281" s="21"/>
      <c r="H4281" s="21"/>
      <c r="I4281" s="19" t="n">
        <v>0.0216</v>
      </c>
      <c r="J4281" s="21" t="n">
        <v>1</v>
      </c>
      <c r="K4281" s="22" t="n">
        <f aca="false">INDEX('Porte Honorário'!B:D,MATCH(TabJud!D4281,'Porte Honorário'!A:A,0),3)</f>
        <v>12.76</v>
      </c>
      <c r="L4281" s="22" t="n">
        <f aca="false">ROUND(C4281*K4281,2)</f>
        <v>12.76</v>
      </c>
      <c r="M4281" s="22" t="n">
        <f aca="false">IF(E4281&gt;0,ROUND(E4281*'UCO e Filme'!$A$8,2),0)</f>
        <v>4.4</v>
      </c>
      <c r="N4281" s="22" t="n">
        <f aca="false">IF(I4281&gt;0,ROUND(I4281*'UCO e Filme'!$A$11,2),0)</f>
        <v>0.87</v>
      </c>
      <c r="O4281" s="22" t="n">
        <f aca="false">ROUND(L4281+M4281+N4281,2)</f>
        <v>18.03</v>
      </c>
      <c r="P4281" s="36"/>
      <c r="Q4281" s="36"/>
    </row>
    <row r="4282" customFormat="false" ht="11.25" hidden="false" customHeight="true" outlineLevel="0" collapsed="false">
      <c r="A4282" s="17" t="n">
        <v>40801187</v>
      </c>
      <c r="B4282" s="17" t="s">
        <v>4291</v>
      </c>
      <c r="C4282" s="23" t="n">
        <v>1</v>
      </c>
      <c r="D4282" s="23" t="s">
        <v>133</v>
      </c>
      <c r="E4282" s="19" t="n">
        <v>0.39</v>
      </c>
      <c r="F4282" s="21"/>
      <c r="G4282" s="21"/>
      <c r="H4282" s="21"/>
      <c r="I4282" s="19" t="n">
        <v>0.1296</v>
      </c>
      <c r="J4282" s="21" t="n">
        <v>1</v>
      </c>
      <c r="K4282" s="22" t="n">
        <f aca="false">INDEX('Porte Honorário'!B:D,MATCH(TabJud!D4282,'Porte Honorário'!A:A,0),3)</f>
        <v>12.76</v>
      </c>
      <c r="L4282" s="22" t="n">
        <f aca="false">ROUND(C4282*K4282,2)</f>
        <v>12.76</v>
      </c>
      <c r="M4282" s="22" t="n">
        <f aca="false">IF(E4282&gt;0,ROUND(E4282*'UCO e Filme'!$A$8,2),0)</f>
        <v>5.72</v>
      </c>
      <c r="N4282" s="22" t="n">
        <f aca="false">IF(I4282&gt;0,ROUND(I4282*'UCO e Filme'!$A$11,2),0)</f>
        <v>5.25</v>
      </c>
      <c r="O4282" s="22" t="n">
        <f aca="false">ROUND(L4282+M4282+N4282,2)</f>
        <v>23.73</v>
      </c>
      <c r="P4282" s="36"/>
      <c r="Q4282" s="36"/>
    </row>
    <row r="4283" customFormat="false" ht="11.25" hidden="false" customHeight="true" outlineLevel="0" collapsed="false">
      <c r="A4283" s="17" t="n">
        <v>40801195</v>
      </c>
      <c r="B4283" s="17" t="s">
        <v>4292</v>
      </c>
      <c r="C4283" s="23" t="n">
        <v>1</v>
      </c>
      <c r="D4283" s="23" t="s">
        <v>99</v>
      </c>
      <c r="E4283" s="19" t="n">
        <v>3.12</v>
      </c>
      <c r="F4283" s="21"/>
      <c r="G4283" s="21"/>
      <c r="H4283" s="21"/>
      <c r="I4283" s="19" t="n">
        <v>0.6912</v>
      </c>
      <c r="J4283" s="21" t="n">
        <v>12</v>
      </c>
      <c r="K4283" s="22" t="n">
        <f aca="false">INDEX('Porte Honorário'!B:D,MATCH(TabJud!D4283,'Porte Honorário'!A:A,0),3)</f>
        <v>38.26</v>
      </c>
      <c r="L4283" s="22" t="n">
        <f aca="false">ROUND(C4283*K4283,2)</f>
        <v>38.26</v>
      </c>
      <c r="M4283" s="22" t="n">
        <f aca="false">IF(E4283&gt;0,ROUND(E4283*'UCO e Filme'!$A$8,2),0)</f>
        <v>45.74</v>
      </c>
      <c r="N4283" s="22" t="n">
        <f aca="false">IF(I4283&gt;0,ROUND(I4283*'UCO e Filme'!$A$11,2),0)</f>
        <v>27.99</v>
      </c>
      <c r="O4283" s="22" t="n">
        <f aca="false">ROUND(L4283+M4283+N4283,2)</f>
        <v>111.99</v>
      </c>
      <c r="P4283" s="36"/>
      <c r="Q4283" s="36"/>
    </row>
    <row r="4284" customFormat="false" ht="11.25" hidden="false" customHeight="true" outlineLevel="0" collapsed="false">
      <c r="A4284" s="17" t="n">
        <v>40801209</v>
      </c>
      <c r="B4284" s="17" t="s">
        <v>4293</v>
      </c>
      <c r="C4284" s="23" t="n">
        <v>1</v>
      </c>
      <c r="D4284" s="23" t="s">
        <v>133</v>
      </c>
      <c r="E4284" s="19" t="n">
        <v>0.27</v>
      </c>
      <c r="F4284" s="21"/>
      <c r="G4284" s="21"/>
      <c r="H4284" s="21"/>
      <c r="I4284" s="19" t="n">
        <v>0.072</v>
      </c>
      <c r="J4284" s="21" t="n">
        <v>1</v>
      </c>
      <c r="K4284" s="22" t="n">
        <f aca="false">INDEX('Porte Honorário'!B:D,MATCH(TabJud!D4284,'Porte Honorário'!A:A,0),3)</f>
        <v>12.76</v>
      </c>
      <c r="L4284" s="22" t="n">
        <f aca="false">ROUND(C4284*K4284,2)</f>
        <v>12.76</v>
      </c>
      <c r="M4284" s="22" t="n">
        <f aca="false">IF(E4284&gt;0,ROUND(E4284*'UCO e Filme'!$A$8,2),0)</f>
        <v>3.96</v>
      </c>
      <c r="N4284" s="22" t="n">
        <f aca="false">IF(I4284&gt;0,ROUND(I4284*'UCO e Filme'!$A$11,2),0)</f>
        <v>2.92</v>
      </c>
      <c r="O4284" s="22" t="n">
        <f aca="false">ROUND(L4284+M4284+N4284,2)</f>
        <v>19.64</v>
      </c>
      <c r="P4284" s="36"/>
      <c r="Q4284" s="36"/>
    </row>
    <row r="4285" customFormat="false" ht="30.95" hidden="false" customHeight="true" outlineLevel="0" collapsed="false">
      <c r="A4285" s="14" t="s">
        <v>4294</v>
      </c>
      <c r="B4285" s="14"/>
      <c r="C4285" s="14"/>
      <c r="D4285" s="14"/>
      <c r="E4285" s="14"/>
      <c r="F4285" s="14"/>
      <c r="G4285" s="14"/>
      <c r="H4285" s="14"/>
      <c r="I4285" s="14"/>
      <c r="J4285" s="14"/>
      <c r="K4285" s="14"/>
      <c r="L4285" s="14"/>
      <c r="M4285" s="14"/>
      <c r="N4285" s="14"/>
      <c r="O4285" s="14"/>
      <c r="P4285" s="36"/>
      <c r="Q4285" s="36"/>
    </row>
    <row r="4286" customFormat="false" ht="29.25" hidden="false" customHeight="true" outlineLevel="0" collapsed="false">
      <c r="A4286" s="17" t="n">
        <v>40802019</v>
      </c>
      <c r="B4286" s="17" t="s">
        <v>4295</v>
      </c>
      <c r="C4286" s="23" t="n">
        <v>1</v>
      </c>
      <c r="D4286" s="23" t="s">
        <v>138</v>
      </c>
      <c r="E4286" s="19" t="n">
        <v>1.31</v>
      </c>
      <c r="F4286" s="21"/>
      <c r="G4286" s="21"/>
      <c r="H4286" s="21"/>
      <c r="I4286" s="19" t="n">
        <v>0.1296</v>
      </c>
      <c r="J4286" s="21" t="n">
        <v>3</v>
      </c>
      <c r="K4286" s="22" t="n">
        <f aca="false">INDEX('Porte Honorário'!B:D,MATCH(TabJud!D4286,'Porte Honorário'!A:A,0),3)</f>
        <v>25.5</v>
      </c>
      <c r="L4286" s="22" t="n">
        <f aca="false">ROUND(C4286*K4286,2)</f>
        <v>25.5</v>
      </c>
      <c r="M4286" s="22" t="n">
        <f aca="false">IF(E4286&gt;0,ROUND(E4286*'UCO e Filme'!$A$8,2),0)</f>
        <v>19.2</v>
      </c>
      <c r="N4286" s="22" t="n">
        <f aca="false">IF(I4286&gt;0,ROUND(I4286*'UCO e Filme'!$A$11,2),0)</f>
        <v>5.25</v>
      </c>
      <c r="O4286" s="22" t="n">
        <f aca="false">ROUND(L4286+M4286+N4286,2)</f>
        <v>49.95</v>
      </c>
      <c r="P4286" s="36"/>
      <c r="Q4286" s="36"/>
    </row>
    <row r="4287" customFormat="false" ht="11.25" hidden="false" customHeight="true" outlineLevel="0" collapsed="false">
      <c r="A4287" s="17" t="n">
        <v>40802027</v>
      </c>
      <c r="B4287" s="17" t="s">
        <v>4296</v>
      </c>
      <c r="C4287" s="23" t="n">
        <v>1</v>
      </c>
      <c r="D4287" s="23" t="s">
        <v>99</v>
      </c>
      <c r="E4287" s="19" t="n">
        <v>1.58</v>
      </c>
      <c r="F4287" s="21"/>
      <c r="G4287" s="21"/>
      <c r="H4287" s="21"/>
      <c r="I4287" s="19" t="n">
        <v>0.216</v>
      </c>
      <c r="J4287" s="21" t="n">
        <v>5</v>
      </c>
      <c r="K4287" s="22" t="n">
        <f aca="false">INDEX('Porte Honorário'!B:D,MATCH(TabJud!D4287,'Porte Honorário'!A:A,0),3)</f>
        <v>38.26</v>
      </c>
      <c r="L4287" s="22" t="n">
        <f aca="false">ROUND(C4287*K4287,2)</f>
        <v>38.26</v>
      </c>
      <c r="M4287" s="22" t="n">
        <f aca="false">IF(E4287&gt;0,ROUND(E4287*'UCO e Filme'!$A$8,2),0)</f>
        <v>23.16</v>
      </c>
      <c r="N4287" s="22" t="n">
        <f aca="false">IF(I4287&gt;0,ROUND(I4287*'UCO e Filme'!$A$11,2),0)</f>
        <v>8.75</v>
      </c>
      <c r="O4287" s="22" t="n">
        <f aca="false">ROUND(L4287+M4287+N4287,2)</f>
        <v>70.17</v>
      </c>
      <c r="P4287" s="36"/>
      <c r="Q4287" s="36"/>
    </row>
    <row r="4288" customFormat="false" ht="11.25" hidden="false" customHeight="true" outlineLevel="0" collapsed="false">
      <c r="A4288" s="17" t="n">
        <v>40802035</v>
      </c>
      <c r="B4288" s="17" t="s">
        <v>4297</v>
      </c>
      <c r="C4288" s="23" t="n">
        <v>1</v>
      </c>
      <c r="D4288" s="23" t="s">
        <v>138</v>
      </c>
      <c r="E4288" s="19" t="n">
        <v>1.4</v>
      </c>
      <c r="F4288" s="21"/>
      <c r="G4288" s="21"/>
      <c r="H4288" s="21"/>
      <c r="I4288" s="19" t="n">
        <v>0.24</v>
      </c>
      <c r="J4288" s="21" t="n">
        <v>2</v>
      </c>
      <c r="K4288" s="22" t="n">
        <f aca="false">INDEX('Porte Honorário'!B:D,MATCH(TabJud!D4288,'Porte Honorário'!A:A,0),3)</f>
        <v>25.5</v>
      </c>
      <c r="L4288" s="22" t="n">
        <f aca="false">ROUND(C4288*K4288,2)</f>
        <v>25.5</v>
      </c>
      <c r="M4288" s="22" t="n">
        <f aca="false">IF(E4288&gt;0,ROUND(E4288*'UCO e Filme'!$A$8,2),0)</f>
        <v>20.52</v>
      </c>
      <c r="N4288" s="22" t="n">
        <f aca="false">IF(I4288&gt;0,ROUND(I4288*'UCO e Filme'!$A$11,2),0)</f>
        <v>9.72</v>
      </c>
      <c r="O4288" s="22" t="n">
        <f aca="false">ROUND(L4288+M4288+N4288,2)</f>
        <v>55.74</v>
      </c>
      <c r="P4288" s="36"/>
      <c r="Q4288" s="36"/>
    </row>
    <row r="4289" customFormat="false" ht="11.25" hidden="false" customHeight="true" outlineLevel="0" collapsed="false">
      <c r="A4289" s="17" t="n">
        <v>40802043</v>
      </c>
      <c r="B4289" s="17" t="s">
        <v>4298</v>
      </c>
      <c r="C4289" s="23" t="n">
        <v>1</v>
      </c>
      <c r="D4289" s="23" t="s">
        <v>99</v>
      </c>
      <c r="E4289" s="19" t="n">
        <v>1.62</v>
      </c>
      <c r="F4289" s="21"/>
      <c r="G4289" s="21"/>
      <c r="H4289" s="21"/>
      <c r="I4289" s="19" t="n">
        <v>0.456</v>
      </c>
      <c r="J4289" s="21" t="n">
        <v>4</v>
      </c>
      <c r="K4289" s="22" t="n">
        <f aca="false">INDEX('Porte Honorário'!B:D,MATCH(TabJud!D4289,'Porte Honorário'!A:A,0),3)</f>
        <v>38.26</v>
      </c>
      <c r="L4289" s="22" t="n">
        <f aca="false">ROUND(C4289*K4289,2)</f>
        <v>38.26</v>
      </c>
      <c r="M4289" s="22" t="n">
        <f aca="false">IF(E4289&gt;0,ROUND(E4289*'UCO e Filme'!$A$8,2),0)</f>
        <v>23.75</v>
      </c>
      <c r="N4289" s="22" t="n">
        <f aca="false">IF(I4289&gt;0,ROUND(I4289*'UCO e Filme'!$A$11,2),0)</f>
        <v>18.46</v>
      </c>
      <c r="O4289" s="22" t="n">
        <f aca="false">ROUND(L4289+M4289+N4289,2)</f>
        <v>80.47</v>
      </c>
      <c r="P4289" s="36"/>
      <c r="Q4289" s="36"/>
    </row>
    <row r="4290" customFormat="false" ht="11.25" hidden="false" customHeight="true" outlineLevel="0" collapsed="false">
      <c r="A4290" s="17" t="n">
        <v>40802051</v>
      </c>
      <c r="B4290" s="17" t="s">
        <v>4299</v>
      </c>
      <c r="C4290" s="23" t="n">
        <v>1</v>
      </c>
      <c r="D4290" s="23" t="s">
        <v>138</v>
      </c>
      <c r="E4290" s="19" t="n">
        <v>1.4</v>
      </c>
      <c r="F4290" s="21"/>
      <c r="G4290" s="21"/>
      <c r="H4290" s="21"/>
      <c r="I4290" s="19" t="n">
        <v>0.312</v>
      </c>
      <c r="J4290" s="21" t="n">
        <v>3</v>
      </c>
      <c r="K4290" s="22" t="n">
        <f aca="false">INDEX('Porte Honorário'!B:D,MATCH(TabJud!D4290,'Porte Honorário'!A:A,0),3)</f>
        <v>25.5</v>
      </c>
      <c r="L4290" s="22" t="n">
        <f aca="false">ROUND(C4290*K4290,2)</f>
        <v>25.5</v>
      </c>
      <c r="M4290" s="22" t="n">
        <f aca="false">IF(E4290&gt;0,ROUND(E4290*'UCO e Filme'!$A$8,2),0)</f>
        <v>20.52</v>
      </c>
      <c r="N4290" s="22" t="n">
        <f aca="false">IF(I4290&gt;0,ROUND(I4290*'UCO e Filme'!$A$11,2),0)</f>
        <v>12.63</v>
      </c>
      <c r="O4290" s="22" t="n">
        <f aca="false">ROUND(L4290+M4290+N4290,2)</f>
        <v>58.65</v>
      </c>
      <c r="P4290" s="36"/>
      <c r="Q4290" s="36"/>
    </row>
    <row r="4291" customFormat="false" ht="11.25" hidden="false" customHeight="true" outlineLevel="0" collapsed="false">
      <c r="A4291" s="17" t="n">
        <v>40802060</v>
      </c>
      <c r="B4291" s="17" t="s">
        <v>4300</v>
      </c>
      <c r="C4291" s="23" t="n">
        <v>1</v>
      </c>
      <c r="D4291" s="23" t="s">
        <v>99</v>
      </c>
      <c r="E4291" s="19" t="n">
        <v>1.62</v>
      </c>
      <c r="F4291" s="21"/>
      <c r="G4291" s="21"/>
      <c r="H4291" s="21"/>
      <c r="I4291" s="19" t="n">
        <v>0.456</v>
      </c>
      <c r="J4291" s="21" t="n">
        <v>5</v>
      </c>
      <c r="K4291" s="22" t="n">
        <f aca="false">INDEX('Porte Honorário'!B:D,MATCH(TabJud!D4291,'Porte Honorário'!A:A,0),3)</f>
        <v>38.26</v>
      </c>
      <c r="L4291" s="22" t="n">
        <f aca="false">ROUND(C4291*K4291,2)</f>
        <v>38.26</v>
      </c>
      <c r="M4291" s="22" t="n">
        <f aca="false">IF(E4291&gt;0,ROUND(E4291*'UCO e Filme'!$A$8,2),0)</f>
        <v>23.75</v>
      </c>
      <c r="N4291" s="22" t="n">
        <f aca="false">IF(I4291&gt;0,ROUND(I4291*'UCO e Filme'!$A$11,2),0)</f>
        <v>18.46</v>
      </c>
      <c r="O4291" s="22" t="n">
        <f aca="false">ROUND(L4291+M4291+N4291,2)</f>
        <v>80.47</v>
      </c>
      <c r="P4291" s="36"/>
      <c r="Q4291" s="36"/>
    </row>
    <row r="4292" customFormat="false" ht="11.25" hidden="false" customHeight="true" outlineLevel="0" collapsed="false">
      <c r="A4292" s="17" t="n">
        <v>40802078</v>
      </c>
      <c r="B4292" s="17" t="s">
        <v>4301</v>
      </c>
      <c r="C4292" s="23" t="n">
        <v>1</v>
      </c>
      <c r="D4292" s="23" t="s">
        <v>138</v>
      </c>
      <c r="E4292" s="19" t="n">
        <v>1.4</v>
      </c>
      <c r="F4292" s="21"/>
      <c r="G4292" s="21"/>
      <c r="H4292" s="21"/>
      <c r="I4292" s="19" t="n">
        <v>0.1728</v>
      </c>
      <c r="J4292" s="21" t="n">
        <v>2</v>
      </c>
      <c r="K4292" s="22" t="n">
        <f aca="false">INDEX('Porte Honorário'!B:D,MATCH(TabJud!D4292,'Porte Honorário'!A:A,0),3)</f>
        <v>25.5</v>
      </c>
      <c r="L4292" s="22" t="n">
        <f aca="false">ROUND(C4292*K4292,2)</f>
        <v>25.5</v>
      </c>
      <c r="M4292" s="22" t="n">
        <f aca="false">IF(E4292&gt;0,ROUND(E4292*'UCO e Filme'!$A$8,2),0)</f>
        <v>20.52</v>
      </c>
      <c r="N4292" s="22" t="n">
        <f aca="false">IF(I4292&gt;0,ROUND(I4292*'UCO e Filme'!$A$11,2),0)</f>
        <v>7</v>
      </c>
      <c r="O4292" s="22" t="n">
        <f aca="false">ROUND(L4292+M4292+N4292,2)</f>
        <v>53.02</v>
      </c>
      <c r="P4292" s="36"/>
      <c r="Q4292" s="36"/>
    </row>
    <row r="4293" customFormat="false" ht="11.25" hidden="false" customHeight="true" outlineLevel="0" collapsed="false">
      <c r="A4293" s="17" t="n">
        <v>40802086</v>
      </c>
      <c r="B4293" s="17" t="s">
        <v>4302</v>
      </c>
      <c r="C4293" s="23" t="n">
        <v>1</v>
      </c>
      <c r="D4293" s="23" t="s">
        <v>99</v>
      </c>
      <c r="E4293" s="19" t="n">
        <v>1.47</v>
      </c>
      <c r="F4293" s="21"/>
      <c r="G4293" s="21"/>
      <c r="H4293" s="21"/>
      <c r="I4293" s="19" t="n">
        <v>0.308</v>
      </c>
      <c r="J4293" s="21" t="n">
        <v>2</v>
      </c>
      <c r="K4293" s="22" t="n">
        <f aca="false">INDEX('Porte Honorário'!B:D,MATCH(TabJud!D4293,'Porte Honorário'!A:A,0),3)</f>
        <v>38.26</v>
      </c>
      <c r="L4293" s="22" t="n">
        <f aca="false">ROUND(C4293*K4293,2)</f>
        <v>38.26</v>
      </c>
      <c r="M4293" s="22" t="n">
        <f aca="false">IF(E4293&gt;0,ROUND(E4293*'UCO e Filme'!$A$8,2),0)</f>
        <v>21.55</v>
      </c>
      <c r="N4293" s="22" t="n">
        <f aca="false">IF(I4293&gt;0,ROUND(I4293*'UCO e Filme'!$A$11,2),0)</f>
        <v>12.47</v>
      </c>
      <c r="O4293" s="22" t="n">
        <f aca="false">ROUND(L4293+M4293+N4293,2)</f>
        <v>72.28</v>
      </c>
      <c r="P4293" s="36"/>
      <c r="Q4293" s="36"/>
    </row>
    <row r="4294" customFormat="false" ht="11.25" hidden="false" customHeight="true" outlineLevel="0" collapsed="false">
      <c r="A4294" s="17" t="n">
        <v>40802094</v>
      </c>
      <c r="B4294" s="17" t="s">
        <v>4303</v>
      </c>
      <c r="C4294" s="23" t="n">
        <v>1</v>
      </c>
      <c r="D4294" s="23" t="s">
        <v>99</v>
      </c>
      <c r="E4294" s="19" t="n">
        <v>2.84</v>
      </c>
      <c r="F4294" s="21"/>
      <c r="G4294" s="21"/>
      <c r="H4294" s="21"/>
      <c r="I4294" s="19" t="n">
        <v>0.616</v>
      </c>
      <c r="J4294" s="21" t="n">
        <v>2</v>
      </c>
      <c r="K4294" s="22" t="n">
        <f aca="false">INDEX('Porte Honorário'!B:D,MATCH(TabJud!D4294,'Porte Honorário'!A:A,0),3)</f>
        <v>38.26</v>
      </c>
      <c r="L4294" s="22" t="n">
        <f aca="false">ROUND(C4294*K4294,2)</f>
        <v>38.26</v>
      </c>
      <c r="M4294" s="22" t="n">
        <f aca="false">IF(E4294&gt;0,ROUND(E4294*'UCO e Filme'!$A$8,2),0)</f>
        <v>41.63</v>
      </c>
      <c r="N4294" s="22" t="n">
        <f aca="false">IF(I4294&gt;0,ROUND(I4294*'UCO e Filme'!$A$11,2),0)</f>
        <v>24.94</v>
      </c>
      <c r="O4294" s="22" t="n">
        <f aca="false">ROUND(L4294+M4294+N4294,2)</f>
        <v>104.83</v>
      </c>
      <c r="P4294" s="36"/>
      <c r="Q4294" s="36"/>
    </row>
    <row r="4295" customFormat="false" ht="11.25" hidden="false" customHeight="true" outlineLevel="0" collapsed="false">
      <c r="A4295" s="17" t="n">
        <v>40802108</v>
      </c>
      <c r="B4295" s="17" t="s">
        <v>4304</v>
      </c>
      <c r="C4295" s="23" t="n">
        <v>1</v>
      </c>
      <c r="D4295" s="23" t="s">
        <v>99</v>
      </c>
      <c r="E4295" s="19" t="n">
        <v>7.12</v>
      </c>
      <c r="F4295" s="21"/>
      <c r="G4295" s="21"/>
      <c r="H4295" s="21"/>
      <c r="I4295" s="19" t="n">
        <v>0.5184</v>
      </c>
      <c r="J4295" s="21" t="n">
        <v>12</v>
      </c>
      <c r="K4295" s="22" t="n">
        <f aca="false">INDEX('Porte Honorário'!B:D,MATCH(TabJud!D4295,'Porte Honorário'!A:A,0),3)</f>
        <v>38.26</v>
      </c>
      <c r="L4295" s="22" t="n">
        <f aca="false">ROUND(C4295*K4295,2)</f>
        <v>38.26</v>
      </c>
      <c r="M4295" s="22" t="n">
        <f aca="false">IF(E4295&gt;0,ROUND(E4295*'UCO e Filme'!$A$8,2),0)</f>
        <v>104.38</v>
      </c>
      <c r="N4295" s="22" t="n">
        <f aca="false">IF(I4295&gt;0,ROUND(I4295*'UCO e Filme'!$A$11,2),0)</f>
        <v>20.99</v>
      </c>
      <c r="O4295" s="22" t="n">
        <f aca="false">ROUND(L4295+M4295+N4295,2)</f>
        <v>163.63</v>
      </c>
      <c r="P4295" s="36"/>
      <c r="Q4295" s="36"/>
    </row>
    <row r="4296" customFormat="false" ht="11.25" hidden="false" customHeight="true" outlineLevel="0" collapsed="false">
      <c r="A4296" s="17" t="n">
        <v>40802116</v>
      </c>
      <c r="B4296" s="17" t="s">
        <v>4305</v>
      </c>
      <c r="C4296" s="23" t="n">
        <v>1</v>
      </c>
      <c r="D4296" s="23" t="s">
        <v>133</v>
      </c>
      <c r="E4296" s="19" t="n">
        <v>0.32</v>
      </c>
      <c r="F4296" s="21"/>
      <c r="G4296" s="21"/>
      <c r="H4296" s="21"/>
      <c r="I4296" s="19" t="n">
        <v>0.12</v>
      </c>
      <c r="J4296" s="21" t="n">
        <v>1</v>
      </c>
      <c r="K4296" s="22" t="n">
        <f aca="false">INDEX('Porte Honorário'!B:D,MATCH(TabJud!D4296,'Porte Honorário'!A:A,0),3)</f>
        <v>12.76</v>
      </c>
      <c r="L4296" s="22" t="n">
        <f aca="false">ROUND(C4296*K4296,2)</f>
        <v>12.76</v>
      </c>
      <c r="M4296" s="22" t="n">
        <f aca="false">IF(E4296&gt;0,ROUND(E4296*'UCO e Filme'!$A$8,2),0)</f>
        <v>4.69</v>
      </c>
      <c r="N4296" s="22" t="n">
        <f aca="false">IF(I4296&gt;0,ROUND(I4296*'UCO e Filme'!$A$11,2),0)</f>
        <v>4.86</v>
      </c>
      <c r="O4296" s="22" t="n">
        <f aca="false">ROUND(L4296+M4296+N4296,2)</f>
        <v>22.31</v>
      </c>
      <c r="P4296" s="36"/>
      <c r="Q4296" s="36"/>
    </row>
    <row r="4297" customFormat="false" ht="30.95" hidden="false" customHeight="true" outlineLevel="0" collapsed="false">
      <c r="A4297" s="14" t="s">
        <v>4306</v>
      </c>
      <c r="B4297" s="14"/>
      <c r="C4297" s="14"/>
      <c r="D4297" s="14"/>
      <c r="E4297" s="14"/>
      <c r="F4297" s="14"/>
      <c r="G4297" s="14"/>
      <c r="H4297" s="14"/>
      <c r="I4297" s="14"/>
      <c r="J4297" s="14"/>
      <c r="K4297" s="14"/>
      <c r="L4297" s="14"/>
      <c r="M4297" s="14"/>
      <c r="N4297" s="14"/>
      <c r="O4297" s="14"/>
      <c r="P4297" s="36"/>
      <c r="Q4297" s="36"/>
    </row>
    <row r="4298" customFormat="false" ht="29.25" hidden="false" customHeight="true" outlineLevel="0" collapsed="false">
      <c r="A4298" s="17" t="n">
        <v>40803015</v>
      </c>
      <c r="B4298" s="17" t="s">
        <v>4307</v>
      </c>
      <c r="C4298" s="23" t="n">
        <v>1</v>
      </c>
      <c r="D4298" s="23" t="s">
        <v>138</v>
      </c>
      <c r="E4298" s="19" t="n">
        <v>1.31</v>
      </c>
      <c r="F4298" s="21"/>
      <c r="G4298" s="21"/>
      <c r="H4298" s="21"/>
      <c r="I4298" s="19" t="n">
        <v>0.216</v>
      </c>
      <c r="J4298" s="21" t="n">
        <v>2</v>
      </c>
      <c r="K4298" s="22" t="n">
        <f aca="false">INDEX('Porte Honorário'!B:D,MATCH(TabJud!D4298,'Porte Honorário'!A:A,0),3)</f>
        <v>25.5</v>
      </c>
      <c r="L4298" s="22" t="n">
        <f aca="false">ROUND(C4298*K4298,2)</f>
        <v>25.5</v>
      </c>
      <c r="M4298" s="22" t="n">
        <f aca="false">IF(E4298&gt;0,ROUND(E4298*'UCO e Filme'!$A$8,2),0)</f>
        <v>19.2</v>
      </c>
      <c r="N4298" s="22" t="n">
        <f aca="false">IF(I4298&gt;0,ROUND(I4298*'UCO e Filme'!$A$11,2),0)</f>
        <v>8.75</v>
      </c>
      <c r="O4298" s="22" t="n">
        <f aca="false">ROUND(L4298+M4298+N4298,2)</f>
        <v>53.45</v>
      </c>
      <c r="P4298" s="36"/>
      <c r="Q4298" s="36"/>
    </row>
    <row r="4299" customFormat="false" ht="11.25" hidden="false" customHeight="true" outlineLevel="0" collapsed="false">
      <c r="A4299" s="17" t="n">
        <v>40803023</v>
      </c>
      <c r="B4299" s="17" t="s">
        <v>4308</v>
      </c>
      <c r="C4299" s="23" t="n">
        <v>1</v>
      </c>
      <c r="D4299" s="23" t="s">
        <v>138</v>
      </c>
      <c r="E4299" s="19" t="n">
        <v>1.31</v>
      </c>
      <c r="F4299" s="21"/>
      <c r="G4299" s="21"/>
      <c r="H4299" s="21"/>
      <c r="I4299" s="19" t="n">
        <v>0.1296</v>
      </c>
      <c r="J4299" s="21" t="n">
        <v>2</v>
      </c>
      <c r="K4299" s="22" t="n">
        <f aca="false">INDEX('Porte Honorário'!B:D,MATCH(TabJud!D4299,'Porte Honorário'!A:A,0),3)</f>
        <v>25.5</v>
      </c>
      <c r="L4299" s="22" t="n">
        <f aca="false">ROUND(C4299*K4299,2)</f>
        <v>25.5</v>
      </c>
      <c r="M4299" s="22" t="n">
        <f aca="false">IF(E4299&gt;0,ROUND(E4299*'UCO e Filme'!$A$8,2),0)</f>
        <v>19.2</v>
      </c>
      <c r="N4299" s="22" t="n">
        <f aca="false">IF(I4299&gt;0,ROUND(I4299*'UCO e Filme'!$A$11,2),0)</f>
        <v>5.25</v>
      </c>
      <c r="O4299" s="22" t="n">
        <f aca="false">ROUND(L4299+M4299+N4299,2)</f>
        <v>49.95</v>
      </c>
      <c r="P4299" s="36"/>
      <c r="Q4299" s="36"/>
    </row>
    <row r="4300" customFormat="false" ht="11.25" hidden="false" customHeight="true" outlineLevel="0" collapsed="false">
      <c r="A4300" s="17" t="n">
        <v>40803031</v>
      </c>
      <c r="B4300" s="17" t="s">
        <v>4309</v>
      </c>
      <c r="C4300" s="23" t="n">
        <v>1</v>
      </c>
      <c r="D4300" s="23" t="s">
        <v>138</v>
      </c>
      <c r="E4300" s="19" t="n">
        <v>1.31</v>
      </c>
      <c r="F4300" s="21"/>
      <c r="G4300" s="21"/>
      <c r="H4300" s="21"/>
      <c r="I4300" s="19" t="n">
        <v>0.24</v>
      </c>
      <c r="J4300" s="21" t="n">
        <v>2</v>
      </c>
      <c r="K4300" s="22" t="n">
        <f aca="false">INDEX('Porte Honorário'!B:D,MATCH(TabJud!D4300,'Porte Honorário'!A:A,0),3)</f>
        <v>25.5</v>
      </c>
      <c r="L4300" s="22" t="n">
        <f aca="false">ROUND(C4300*K4300,2)</f>
        <v>25.5</v>
      </c>
      <c r="M4300" s="22" t="n">
        <f aca="false">IF(E4300&gt;0,ROUND(E4300*'UCO e Filme'!$A$8,2),0)</f>
        <v>19.2</v>
      </c>
      <c r="N4300" s="22" t="n">
        <f aca="false">IF(I4300&gt;0,ROUND(I4300*'UCO e Filme'!$A$11,2),0)</f>
        <v>9.72</v>
      </c>
      <c r="O4300" s="22" t="n">
        <f aca="false">ROUND(L4300+M4300+N4300,2)</f>
        <v>54.42</v>
      </c>
      <c r="P4300" s="36"/>
      <c r="Q4300" s="36"/>
    </row>
    <row r="4301" customFormat="false" ht="11.25" hidden="false" customHeight="true" outlineLevel="0" collapsed="false">
      <c r="A4301" s="17" t="n">
        <v>40803040</v>
      </c>
      <c r="B4301" s="17" t="s">
        <v>4310</v>
      </c>
      <c r="C4301" s="23" t="n">
        <v>1</v>
      </c>
      <c r="D4301" s="23" t="s">
        <v>138</v>
      </c>
      <c r="E4301" s="19" t="n">
        <v>1.31</v>
      </c>
      <c r="F4301" s="21"/>
      <c r="G4301" s="21"/>
      <c r="H4301" s="21"/>
      <c r="I4301" s="19" t="n">
        <v>0.144</v>
      </c>
      <c r="J4301" s="21" t="n">
        <v>2</v>
      </c>
      <c r="K4301" s="22" t="n">
        <f aca="false">INDEX('Porte Honorário'!B:D,MATCH(TabJud!D4301,'Porte Honorário'!A:A,0),3)</f>
        <v>25.5</v>
      </c>
      <c r="L4301" s="22" t="n">
        <f aca="false">ROUND(C4301*K4301,2)</f>
        <v>25.5</v>
      </c>
      <c r="M4301" s="22" t="n">
        <f aca="false">IF(E4301&gt;0,ROUND(E4301*'UCO e Filme'!$A$8,2),0)</f>
        <v>19.2</v>
      </c>
      <c r="N4301" s="22" t="n">
        <f aca="false">IF(I4301&gt;0,ROUND(I4301*'UCO e Filme'!$A$11,2),0)</f>
        <v>5.83</v>
      </c>
      <c r="O4301" s="22" t="n">
        <f aca="false">ROUND(L4301+M4301+N4301,2)</f>
        <v>50.53</v>
      </c>
      <c r="P4301" s="36"/>
      <c r="Q4301" s="36"/>
    </row>
    <row r="4302" customFormat="false" ht="11.25" hidden="false" customHeight="true" outlineLevel="0" collapsed="false">
      <c r="A4302" s="17" t="n">
        <v>40803058</v>
      </c>
      <c r="B4302" s="17" t="s">
        <v>4311</v>
      </c>
      <c r="C4302" s="23" t="n">
        <v>1</v>
      </c>
      <c r="D4302" s="23" t="s">
        <v>138</v>
      </c>
      <c r="E4302" s="19" t="n">
        <v>1.31</v>
      </c>
      <c r="F4302" s="21"/>
      <c r="G4302" s="21"/>
      <c r="H4302" s="21"/>
      <c r="I4302" s="19" t="n">
        <v>0.216</v>
      </c>
      <c r="J4302" s="21" t="n">
        <v>2</v>
      </c>
      <c r="K4302" s="22" t="n">
        <f aca="false">INDEX('Porte Honorário'!B:D,MATCH(TabJud!D4302,'Porte Honorário'!A:A,0),3)</f>
        <v>25.5</v>
      </c>
      <c r="L4302" s="22" t="n">
        <f aca="false">ROUND(C4302*K4302,2)</f>
        <v>25.5</v>
      </c>
      <c r="M4302" s="22" t="n">
        <f aca="false">IF(E4302&gt;0,ROUND(E4302*'UCO e Filme'!$A$8,2),0)</f>
        <v>19.2</v>
      </c>
      <c r="N4302" s="22" t="n">
        <f aca="false">IF(I4302&gt;0,ROUND(I4302*'UCO e Filme'!$A$11,2),0)</f>
        <v>8.75</v>
      </c>
      <c r="O4302" s="22" t="n">
        <f aca="false">ROUND(L4302+M4302+N4302,2)</f>
        <v>53.45</v>
      </c>
      <c r="P4302" s="36"/>
      <c r="Q4302" s="36"/>
    </row>
    <row r="4303" customFormat="false" ht="11.25" hidden="false" customHeight="true" outlineLevel="0" collapsed="false">
      <c r="A4303" s="17" t="n">
        <v>40803066</v>
      </c>
      <c r="B4303" s="17" t="s">
        <v>4312</v>
      </c>
      <c r="C4303" s="23" t="n">
        <v>1</v>
      </c>
      <c r="D4303" s="23" t="s">
        <v>138</v>
      </c>
      <c r="E4303" s="19" t="n">
        <v>1.31</v>
      </c>
      <c r="F4303" s="21"/>
      <c r="G4303" s="21"/>
      <c r="H4303" s="21"/>
      <c r="I4303" s="19" t="n">
        <v>0.0864</v>
      </c>
      <c r="J4303" s="21" t="n">
        <v>2</v>
      </c>
      <c r="K4303" s="22" t="n">
        <f aca="false">INDEX('Porte Honorário'!B:D,MATCH(TabJud!D4303,'Porte Honorário'!A:A,0),3)</f>
        <v>25.5</v>
      </c>
      <c r="L4303" s="22" t="n">
        <f aca="false">ROUND(C4303*K4303,2)</f>
        <v>25.5</v>
      </c>
      <c r="M4303" s="22" t="n">
        <f aca="false">IF(E4303&gt;0,ROUND(E4303*'UCO e Filme'!$A$8,2),0)</f>
        <v>19.2</v>
      </c>
      <c r="N4303" s="22" t="n">
        <f aca="false">IF(I4303&gt;0,ROUND(I4303*'UCO e Filme'!$A$11,2),0)</f>
        <v>3.5</v>
      </c>
      <c r="O4303" s="22" t="n">
        <f aca="false">ROUND(L4303+M4303+N4303,2)</f>
        <v>48.2</v>
      </c>
      <c r="P4303" s="36"/>
      <c r="Q4303" s="36"/>
    </row>
    <row r="4304" customFormat="false" ht="11.25" hidden="false" customHeight="true" outlineLevel="0" collapsed="false">
      <c r="A4304" s="17" t="n">
        <v>40803074</v>
      </c>
      <c r="B4304" s="17" t="s">
        <v>4313</v>
      </c>
      <c r="C4304" s="23" t="n">
        <v>1</v>
      </c>
      <c r="D4304" s="23" t="s">
        <v>138</v>
      </c>
      <c r="E4304" s="19" t="n">
        <v>1.31</v>
      </c>
      <c r="F4304" s="21"/>
      <c r="G4304" s="21"/>
      <c r="H4304" s="21"/>
      <c r="I4304" s="19" t="n">
        <v>0.0864</v>
      </c>
      <c r="J4304" s="21" t="n">
        <v>2</v>
      </c>
      <c r="K4304" s="22" t="n">
        <f aca="false">INDEX('Porte Honorário'!B:D,MATCH(TabJud!D4304,'Porte Honorário'!A:A,0),3)</f>
        <v>25.5</v>
      </c>
      <c r="L4304" s="22" t="n">
        <f aca="false">ROUND(C4304*K4304,2)</f>
        <v>25.5</v>
      </c>
      <c r="M4304" s="22" t="n">
        <f aca="false">IF(E4304&gt;0,ROUND(E4304*'UCO e Filme'!$A$8,2),0)</f>
        <v>19.2</v>
      </c>
      <c r="N4304" s="22" t="n">
        <f aca="false">IF(I4304&gt;0,ROUND(I4304*'UCO e Filme'!$A$11,2),0)</f>
        <v>3.5</v>
      </c>
      <c r="O4304" s="22" t="n">
        <f aca="false">ROUND(L4304+M4304+N4304,2)</f>
        <v>48.2</v>
      </c>
      <c r="P4304" s="36"/>
      <c r="Q4304" s="36"/>
    </row>
    <row r="4305" customFormat="false" ht="11.25" hidden="false" customHeight="true" outlineLevel="0" collapsed="false">
      <c r="A4305" s="17" t="n">
        <v>40803082</v>
      </c>
      <c r="B4305" s="17" t="s">
        <v>4314</v>
      </c>
      <c r="C4305" s="23" t="n">
        <v>1</v>
      </c>
      <c r="D4305" s="23" t="s">
        <v>138</v>
      </c>
      <c r="E4305" s="19" t="n">
        <v>1.31</v>
      </c>
      <c r="F4305" s="21"/>
      <c r="G4305" s="21"/>
      <c r="H4305" s="21"/>
      <c r="I4305" s="19" t="n">
        <v>0.144</v>
      </c>
      <c r="J4305" s="21" t="n">
        <v>2</v>
      </c>
      <c r="K4305" s="22" t="n">
        <f aca="false">INDEX('Porte Honorário'!B:D,MATCH(TabJud!D4305,'Porte Honorário'!A:A,0),3)</f>
        <v>25.5</v>
      </c>
      <c r="L4305" s="22" t="n">
        <f aca="false">ROUND(C4305*K4305,2)</f>
        <v>25.5</v>
      </c>
      <c r="M4305" s="22" t="n">
        <f aca="false">IF(E4305&gt;0,ROUND(E4305*'UCO e Filme'!$A$8,2),0)</f>
        <v>19.2</v>
      </c>
      <c r="N4305" s="22" t="n">
        <f aca="false">IF(I4305&gt;0,ROUND(I4305*'UCO e Filme'!$A$11,2),0)</f>
        <v>5.83</v>
      </c>
      <c r="O4305" s="22" t="n">
        <f aca="false">ROUND(L4305+M4305+N4305,2)</f>
        <v>50.53</v>
      </c>
      <c r="P4305" s="36"/>
      <c r="Q4305" s="36"/>
    </row>
    <row r="4306" customFormat="false" ht="11.25" hidden="false" customHeight="true" outlineLevel="0" collapsed="false">
      <c r="A4306" s="17" t="n">
        <v>40803090</v>
      </c>
      <c r="B4306" s="17" t="s">
        <v>4315</v>
      </c>
      <c r="C4306" s="23" t="n">
        <v>1</v>
      </c>
      <c r="D4306" s="23" t="s">
        <v>138</v>
      </c>
      <c r="E4306" s="19" t="n">
        <v>1.22</v>
      </c>
      <c r="F4306" s="21"/>
      <c r="G4306" s="21"/>
      <c r="H4306" s="21"/>
      <c r="I4306" s="19" t="n">
        <v>0.0864</v>
      </c>
      <c r="J4306" s="21" t="n">
        <v>2</v>
      </c>
      <c r="K4306" s="22" t="n">
        <f aca="false">INDEX('Porte Honorário'!B:D,MATCH(TabJud!D4306,'Porte Honorário'!A:A,0),3)</f>
        <v>25.5</v>
      </c>
      <c r="L4306" s="22" t="n">
        <f aca="false">ROUND(C4306*K4306,2)</f>
        <v>25.5</v>
      </c>
      <c r="M4306" s="22" t="n">
        <f aca="false">IF(E4306&gt;0,ROUND(E4306*'UCO e Filme'!$A$8,2),0)</f>
        <v>17.89</v>
      </c>
      <c r="N4306" s="22" t="n">
        <f aca="false">IF(I4306&gt;0,ROUND(I4306*'UCO e Filme'!$A$11,2),0)</f>
        <v>3.5</v>
      </c>
      <c r="O4306" s="22" t="n">
        <f aca="false">ROUND(L4306+M4306+N4306,2)</f>
        <v>46.89</v>
      </c>
      <c r="P4306" s="36"/>
      <c r="Q4306" s="36"/>
    </row>
    <row r="4307" customFormat="false" ht="11.25" hidden="false" customHeight="true" outlineLevel="0" collapsed="false">
      <c r="A4307" s="17" t="n">
        <v>40803104</v>
      </c>
      <c r="B4307" s="17" t="s">
        <v>1000</v>
      </c>
      <c r="C4307" s="23" t="n">
        <v>1</v>
      </c>
      <c r="D4307" s="23" t="s">
        <v>138</v>
      </c>
      <c r="E4307" s="19" t="n">
        <v>1.22</v>
      </c>
      <c r="F4307" s="21"/>
      <c r="G4307" s="21"/>
      <c r="H4307" s="21"/>
      <c r="I4307" s="19" t="n">
        <v>0.144</v>
      </c>
      <c r="J4307" s="21" t="n">
        <v>2</v>
      </c>
      <c r="K4307" s="22" t="n">
        <f aca="false">INDEX('Porte Honorário'!B:D,MATCH(TabJud!D4307,'Porte Honorário'!A:A,0),3)</f>
        <v>25.5</v>
      </c>
      <c r="L4307" s="22" t="n">
        <f aca="false">ROUND(C4307*K4307,2)</f>
        <v>25.5</v>
      </c>
      <c r="M4307" s="22" t="n">
        <f aca="false">IF(E4307&gt;0,ROUND(E4307*'UCO e Filme'!$A$8,2),0)</f>
        <v>17.89</v>
      </c>
      <c r="N4307" s="22" t="n">
        <f aca="false">IF(I4307&gt;0,ROUND(I4307*'UCO e Filme'!$A$11,2),0)</f>
        <v>5.83</v>
      </c>
      <c r="O4307" s="22" t="n">
        <f aca="false">ROUND(L4307+M4307+N4307,2)</f>
        <v>49.22</v>
      </c>
      <c r="P4307" s="36"/>
      <c r="Q4307" s="36"/>
    </row>
    <row r="4308" customFormat="false" ht="11.25" hidden="false" customHeight="true" outlineLevel="0" collapsed="false">
      <c r="A4308" s="17" t="n">
        <v>40803112</v>
      </c>
      <c r="B4308" s="17" t="s">
        <v>4316</v>
      </c>
      <c r="C4308" s="23" t="n">
        <v>1</v>
      </c>
      <c r="D4308" s="23" t="s">
        <v>138</v>
      </c>
      <c r="E4308" s="19" t="n">
        <v>1.22</v>
      </c>
      <c r="F4308" s="21"/>
      <c r="G4308" s="21"/>
      <c r="H4308" s="21"/>
      <c r="I4308" s="19" t="n">
        <v>0.1728</v>
      </c>
      <c r="J4308" s="21" t="n">
        <v>2</v>
      </c>
      <c r="K4308" s="22" t="n">
        <f aca="false">INDEX('Porte Honorário'!B:D,MATCH(TabJud!D4308,'Porte Honorário'!A:A,0),3)</f>
        <v>25.5</v>
      </c>
      <c r="L4308" s="22" t="n">
        <f aca="false">ROUND(C4308*K4308,2)</f>
        <v>25.5</v>
      </c>
      <c r="M4308" s="22" t="n">
        <f aca="false">IF(E4308&gt;0,ROUND(E4308*'UCO e Filme'!$A$8,2),0)</f>
        <v>17.89</v>
      </c>
      <c r="N4308" s="22" t="n">
        <f aca="false">IF(I4308&gt;0,ROUND(I4308*'UCO e Filme'!$A$11,2),0)</f>
        <v>7</v>
      </c>
      <c r="O4308" s="22" t="n">
        <f aca="false">ROUND(L4308+M4308+N4308,2)</f>
        <v>50.39</v>
      </c>
      <c r="P4308" s="36"/>
      <c r="Q4308" s="36"/>
    </row>
    <row r="4309" customFormat="false" ht="11.25" hidden="false" customHeight="true" outlineLevel="0" collapsed="false">
      <c r="A4309" s="17" t="n">
        <v>40803120</v>
      </c>
      <c r="B4309" s="17" t="s">
        <v>4317</v>
      </c>
      <c r="C4309" s="23" t="n">
        <v>1</v>
      </c>
      <c r="D4309" s="23" t="s">
        <v>138</v>
      </c>
      <c r="E4309" s="19" t="n">
        <v>1.22</v>
      </c>
      <c r="F4309" s="21"/>
      <c r="G4309" s="21"/>
      <c r="H4309" s="21"/>
      <c r="I4309" s="19" t="n">
        <v>0.0864</v>
      </c>
      <c r="J4309" s="21" t="n">
        <v>2</v>
      </c>
      <c r="K4309" s="22" t="n">
        <f aca="false">INDEX('Porte Honorário'!B:D,MATCH(TabJud!D4309,'Porte Honorário'!A:A,0),3)</f>
        <v>25.5</v>
      </c>
      <c r="L4309" s="22" t="n">
        <f aca="false">ROUND(C4309*K4309,2)</f>
        <v>25.5</v>
      </c>
      <c r="M4309" s="22" t="n">
        <f aca="false">IF(E4309&gt;0,ROUND(E4309*'UCO e Filme'!$A$8,2),0)</f>
        <v>17.89</v>
      </c>
      <c r="N4309" s="22" t="n">
        <f aca="false">IF(I4309&gt;0,ROUND(I4309*'UCO e Filme'!$A$11,2),0)</f>
        <v>3.5</v>
      </c>
      <c r="O4309" s="22" t="n">
        <f aca="false">ROUND(L4309+M4309+N4309,2)</f>
        <v>46.89</v>
      </c>
      <c r="P4309" s="36"/>
      <c r="Q4309" s="36"/>
    </row>
    <row r="4310" customFormat="false" ht="11.25" hidden="false" customHeight="true" outlineLevel="0" collapsed="false">
      <c r="A4310" s="17" t="n">
        <v>40803139</v>
      </c>
      <c r="B4310" s="17" t="s">
        <v>4318</v>
      </c>
      <c r="C4310" s="23" t="n">
        <v>1</v>
      </c>
      <c r="D4310" s="23" t="s">
        <v>138</v>
      </c>
      <c r="E4310" s="19" t="n">
        <v>1.22</v>
      </c>
      <c r="F4310" s="21"/>
      <c r="G4310" s="21"/>
      <c r="H4310" s="21"/>
      <c r="I4310" s="19" t="n">
        <v>0.072</v>
      </c>
      <c r="J4310" s="21" t="n">
        <v>1</v>
      </c>
      <c r="K4310" s="22" t="n">
        <f aca="false">INDEX('Porte Honorário'!B:D,MATCH(TabJud!D4310,'Porte Honorário'!A:A,0),3)</f>
        <v>25.5</v>
      </c>
      <c r="L4310" s="22" t="n">
        <f aca="false">ROUND(C4310*K4310,2)</f>
        <v>25.5</v>
      </c>
      <c r="M4310" s="22" t="n">
        <f aca="false">IF(E4310&gt;0,ROUND(E4310*'UCO e Filme'!$A$8,2),0)</f>
        <v>17.89</v>
      </c>
      <c r="N4310" s="22" t="n">
        <f aca="false">IF(I4310&gt;0,ROUND(I4310*'UCO e Filme'!$A$11,2),0)</f>
        <v>2.92</v>
      </c>
      <c r="O4310" s="22" t="n">
        <f aca="false">ROUND(L4310+M4310+N4310,2)</f>
        <v>46.31</v>
      </c>
      <c r="P4310" s="36"/>
      <c r="Q4310" s="36"/>
    </row>
    <row r="4311" customFormat="false" ht="11.25" hidden="false" customHeight="true" outlineLevel="0" collapsed="false">
      <c r="A4311" s="17" t="n">
        <v>40803147</v>
      </c>
      <c r="B4311" s="17" t="s">
        <v>4319</v>
      </c>
      <c r="C4311" s="23" t="n">
        <v>1</v>
      </c>
      <c r="D4311" s="23" t="s">
        <v>133</v>
      </c>
      <c r="E4311" s="19" t="n">
        <v>0.24</v>
      </c>
      <c r="F4311" s="21"/>
      <c r="G4311" s="21"/>
      <c r="H4311" s="21"/>
      <c r="I4311" s="19" t="n">
        <v>0.072</v>
      </c>
      <c r="J4311" s="21" t="n">
        <v>1</v>
      </c>
      <c r="K4311" s="22" t="n">
        <f aca="false">INDEX('Porte Honorário'!B:D,MATCH(TabJud!D4311,'Porte Honorário'!A:A,0),3)</f>
        <v>12.76</v>
      </c>
      <c r="L4311" s="22" t="n">
        <f aca="false">ROUND(C4311*K4311,2)</f>
        <v>12.76</v>
      </c>
      <c r="M4311" s="22" t="n">
        <f aca="false">IF(E4311&gt;0,ROUND(E4311*'UCO e Filme'!$A$8,2),0)</f>
        <v>3.52</v>
      </c>
      <c r="N4311" s="22" t="n">
        <f aca="false">IF(I4311&gt;0,ROUND(I4311*'UCO e Filme'!$A$11,2),0)</f>
        <v>2.92</v>
      </c>
      <c r="O4311" s="22" t="n">
        <f aca="false">ROUND(L4311+M4311+N4311,2)</f>
        <v>19.2</v>
      </c>
      <c r="P4311" s="36"/>
      <c r="Q4311" s="36"/>
    </row>
    <row r="4312" customFormat="false" ht="30.95" hidden="false" customHeight="true" outlineLevel="0" collapsed="false">
      <c r="A4312" s="14" t="s">
        <v>4320</v>
      </c>
      <c r="B4312" s="14"/>
      <c r="C4312" s="14"/>
      <c r="D4312" s="14"/>
      <c r="E4312" s="14"/>
      <c r="F4312" s="14"/>
      <c r="G4312" s="14"/>
      <c r="H4312" s="14"/>
      <c r="I4312" s="14"/>
      <c r="J4312" s="14"/>
      <c r="K4312" s="14"/>
      <c r="L4312" s="14"/>
      <c r="M4312" s="14"/>
      <c r="N4312" s="14"/>
      <c r="O4312" s="14"/>
      <c r="P4312" s="36"/>
      <c r="Q4312" s="36"/>
    </row>
    <row r="4313" customFormat="false" ht="31.5" hidden="false" customHeight="true" outlineLevel="0" collapsed="false">
      <c r="A4313" s="17" t="n">
        <v>40804011</v>
      </c>
      <c r="B4313" s="17" t="s">
        <v>4321</v>
      </c>
      <c r="C4313" s="23" t="n">
        <v>1</v>
      </c>
      <c r="D4313" s="23" t="s">
        <v>138</v>
      </c>
      <c r="E4313" s="19" t="n">
        <v>1.22</v>
      </c>
      <c r="F4313" s="21"/>
      <c r="G4313" s="21"/>
      <c r="H4313" s="21"/>
      <c r="I4313" s="19" t="n">
        <v>0.154</v>
      </c>
      <c r="J4313" s="21" t="n">
        <v>1</v>
      </c>
      <c r="K4313" s="22" t="n">
        <f aca="false">INDEX('Porte Honorário'!B:D,MATCH(TabJud!D4313,'Porte Honorário'!A:A,0),3)</f>
        <v>25.5</v>
      </c>
      <c r="L4313" s="22" t="n">
        <f aca="false">ROUND(C4313*K4313,2)</f>
        <v>25.5</v>
      </c>
      <c r="M4313" s="22" t="n">
        <f aca="false">IF(E4313&gt;0,ROUND(E4313*'UCO e Filme'!$A$8,2),0)</f>
        <v>17.89</v>
      </c>
      <c r="N4313" s="22" t="n">
        <f aca="false">IF(I4313&gt;0,ROUND(I4313*'UCO e Filme'!$A$11,2),0)</f>
        <v>6.24</v>
      </c>
      <c r="O4313" s="22" t="n">
        <f aca="false">ROUND(L4313+M4313+N4313,2)</f>
        <v>49.63</v>
      </c>
      <c r="P4313" s="36"/>
      <c r="Q4313" s="36"/>
    </row>
    <row r="4314" customFormat="false" ht="11.25" hidden="false" customHeight="true" outlineLevel="0" collapsed="false">
      <c r="A4314" s="17" t="n">
        <v>40804020</v>
      </c>
      <c r="B4314" s="17" t="s">
        <v>4322</v>
      </c>
      <c r="C4314" s="23" t="n">
        <v>1</v>
      </c>
      <c r="D4314" s="23" t="s">
        <v>138</v>
      </c>
      <c r="E4314" s="19" t="n">
        <v>1.4</v>
      </c>
      <c r="F4314" s="21"/>
      <c r="G4314" s="21"/>
      <c r="H4314" s="21"/>
      <c r="I4314" s="19" t="n">
        <v>0.1296</v>
      </c>
      <c r="J4314" s="21" t="n">
        <v>3</v>
      </c>
      <c r="K4314" s="22" t="n">
        <f aca="false">INDEX('Porte Honorário'!B:D,MATCH(TabJud!D4314,'Porte Honorário'!A:A,0),3)</f>
        <v>25.5</v>
      </c>
      <c r="L4314" s="22" t="n">
        <f aca="false">ROUND(C4314*K4314,2)</f>
        <v>25.5</v>
      </c>
      <c r="M4314" s="22" t="n">
        <f aca="false">IF(E4314&gt;0,ROUND(E4314*'UCO e Filme'!$A$8,2),0)</f>
        <v>20.52</v>
      </c>
      <c r="N4314" s="22" t="n">
        <f aca="false">IF(I4314&gt;0,ROUND(I4314*'UCO e Filme'!$A$11,2),0)</f>
        <v>5.25</v>
      </c>
      <c r="O4314" s="22" t="n">
        <f aca="false">ROUND(L4314+M4314+N4314,2)</f>
        <v>51.27</v>
      </c>
      <c r="P4314" s="36"/>
      <c r="Q4314" s="36"/>
    </row>
    <row r="4315" customFormat="false" ht="11.25" hidden="false" customHeight="true" outlineLevel="0" collapsed="false">
      <c r="A4315" s="17" t="n">
        <v>40804038</v>
      </c>
      <c r="B4315" s="17" t="s">
        <v>4323</v>
      </c>
      <c r="C4315" s="23" t="n">
        <v>1</v>
      </c>
      <c r="D4315" s="23" t="s">
        <v>138</v>
      </c>
      <c r="E4315" s="19" t="n">
        <v>1.31</v>
      </c>
      <c r="F4315" s="21"/>
      <c r="G4315" s="21"/>
      <c r="H4315" s="21"/>
      <c r="I4315" s="19" t="n">
        <v>0.192</v>
      </c>
      <c r="J4315" s="21" t="n">
        <v>2</v>
      </c>
      <c r="K4315" s="22" t="n">
        <f aca="false">INDEX('Porte Honorário'!B:D,MATCH(TabJud!D4315,'Porte Honorário'!A:A,0),3)</f>
        <v>25.5</v>
      </c>
      <c r="L4315" s="22" t="n">
        <f aca="false">ROUND(C4315*K4315,2)</f>
        <v>25.5</v>
      </c>
      <c r="M4315" s="22" t="n">
        <f aca="false">IF(E4315&gt;0,ROUND(E4315*'UCO e Filme'!$A$8,2),0)</f>
        <v>19.2</v>
      </c>
      <c r="N4315" s="22" t="n">
        <f aca="false">IF(I4315&gt;0,ROUND(I4315*'UCO e Filme'!$A$11,2),0)</f>
        <v>7.77</v>
      </c>
      <c r="O4315" s="22" t="n">
        <f aca="false">ROUND(L4315+M4315+N4315,2)</f>
        <v>52.47</v>
      </c>
      <c r="P4315" s="36"/>
      <c r="Q4315" s="36"/>
    </row>
    <row r="4316" customFormat="false" ht="11.25" hidden="false" customHeight="true" outlineLevel="0" collapsed="false">
      <c r="A4316" s="17" t="n">
        <v>40804046</v>
      </c>
      <c r="B4316" s="17" t="s">
        <v>4324</v>
      </c>
      <c r="C4316" s="23" t="n">
        <v>1</v>
      </c>
      <c r="D4316" s="23" t="s">
        <v>138</v>
      </c>
      <c r="E4316" s="19" t="n">
        <v>1.31</v>
      </c>
      <c r="F4316" s="21"/>
      <c r="G4316" s="21"/>
      <c r="H4316" s="21"/>
      <c r="I4316" s="19" t="n">
        <v>0.24</v>
      </c>
      <c r="J4316" s="21" t="n">
        <v>2</v>
      </c>
      <c r="K4316" s="22" t="n">
        <f aca="false">INDEX('Porte Honorário'!B:D,MATCH(TabJud!D4316,'Porte Honorário'!A:A,0),3)</f>
        <v>25.5</v>
      </c>
      <c r="L4316" s="22" t="n">
        <f aca="false">ROUND(C4316*K4316,2)</f>
        <v>25.5</v>
      </c>
      <c r="M4316" s="22" t="n">
        <f aca="false">IF(E4316&gt;0,ROUND(E4316*'UCO e Filme'!$A$8,2),0)</f>
        <v>19.2</v>
      </c>
      <c r="N4316" s="22" t="n">
        <f aca="false">IF(I4316&gt;0,ROUND(I4316*'UCO e Filme'!$A$11,2),0)</f>
        <v>9.72</v>
      </c>
      <c r="O4316" s="22" t="n">
        <f aca="false">ROUND(L4316+M4316+N4316,2)</f>
        <v>54.42</v>
      </c>
      <c r="P4316" s="36"/>
      <c r="Q4316" s="36"/>
    </row>
    <row r="4317" customFormat="false" ht="11.25" hidden="false" customHeight="true" outlineLevel="0" collapsed="false">
      <c r="A4317" s="17" t="n">
        <v>40804054</v>
      </c>
      <c r="B4317" s="17" t="s">
        <v>4325</v>
      </c>
      <c r="C4317" s="23" t="n">
        <v>1</v>
      </c>
      <c r="D4317" s="23" t="s">
        <v>138</v>
      </c>
      <c r="E4317" s="19" t="n">
        <v>1.22</v>
      </c>
      <c r="F4317" s="21"/>
      <c r="G4317" s="21"/>
      <c r="H4317" s="21"/>
      <c r="I4317" s="19" t="n">
        <v>0.144</v>
      </c>
      <c r="J4317" s="21" t="n">
        <v>2</v>
      </c>
      <c r="K4317" s="22" t="n">
        <f aca="false">INDEX('Porte Honorário'!B:D,MATCH(TabJud!D4317,'Porte Honorário'!A:A,0),3)</f>
        <v>25.5</v>
      </c>
      <c r="L4317" s="22" t="n">
        <f aca="false">ROUND(C4317*K4317,2)</f>
        <v>25.5</v>
      </c>
      <c r="M4317" s="22" t="n">
        <f aca="false">IF(E4317&gt;0,ROUND(E4317*'UCO e Filme'!$A$8,2),0)</f>
        <v>17.89</v>
      </c>
      <c r="N4317" s="22" t="n">
        <f aca="false">IF(I4317&gt;0,ROUND(I4317*'UCO e Filme'!$A$11,2),0)</f>
        <v>5.83</v>
      </c>
      <c r="O4317" s="22" t="n">
        <f aca="false">ROUND(L4317+M4317+N4317,2)</f>
        <v>49.22</v>
      </c>
      <c r="P4317" s="36"/>
      <c r="Q4317" s="36"/>
    </row>
    <row r="4318" customFormat="false" ht="11.25" hidden="false" customHeight="true" outlineLevel="0" collapsed="false">
      <c r="A4318" s="17" t="n">
        <v>40804062</v>
      </c>
      <c r="B4318" s="17" t="s">
        <v>4326</v>
      </c>
      <c r="C4318" s="23" t="n">
        <v>1</v>
      </c>
      <c r="D4318" s="23" t="s">
        <v>138</v>
      </c>
      <c r="E4318" s="19" t="n">
        <v>1.31</v>
      </c>
      <c r="F4318" s="21"/>
      <c r="G4318" s="21"/>
      <c r="H4318" s="21"/>
      <c r="I4318" s="19" t="n">
        <v>0.1872</v>
      </c>
      <c r="J4318" s="21" t="n">
        <v>3</v>
      </c>
      <c r="K4318" s="22" t="n">
        <f aca="false">INDEX('Porte Honorário'!B:D,MATCH(TabJud!D4318,'Porte Honorário'!A:A,0),3)</f>
        <v>25.5</v>
      </c>
      <c r="L4318" s="22" t="n">
        <f aca="false">ROUND(C4318*K4318,2)</f>
        <v>25.5</v>
      </c>
      <c r="M4318" s="22" t="n">
        <f aca="false">IF(E4318&gt;0,ROUND(E4318*'UCO e Filme'!$A$8,2),0)</f>
        <v>19.2</v>
      </c>
      <c r="N4318" s="22" t="n">
        <f aca="false">IF(I4318&gt;0,ROUND(I4318*'UCO e Filme'!$A$11,2),0)</f>
        <v>7.58</v>
      </c>
      <c r="O4318" s="22" t="n">
        <f aca="false">ROUND(L4318+M4318+N4318,2)</f>
        <v>52.28</v>
      </c>
      <c r="P4318" s="36"/>
      <c r="Q4318" s="36"/>
    </row>
    <row r="4319" customFormat="false" ht="11.25" hidden="false" customHeight="true" outlineLevel="0" collapsed="false">
      <c r="A4319" s="17" t="n">
        <v>40804070</v>
      </c>
      <c r="B4319" s="17" t="s">
        <v>4327</v>
      </c>
      <c r="C4319" s="23" t="n">
        <v>1</v>
      </c>
      <c r="D4319" s="23" t="s">
        <v>138</v>
      </c>
      <c r="E4319" s="19" t="n">
        <v>1.22</v>
      </c>
      <c r="F4319" s="21"/>
      <c r="G4319" s="21"/>
      <c r="H4319" s="21"/>
      <c r="I4319" s="19" t="n">
        <v>0.24</v>
      </c>
      <c r="J4319" s="21" t="n">
        <v>2</v>
      </c>
      <c r="K4319" s="22" t="n">
        <f aca="false">INDEX('Porte Honorário'!B:D,MATCH(TabJud!D4319,'Porte Honorário'!A:A,0),3)</f>
        <v>25.5</v>
      </c>
      <c r="L4319" s="22" t="n">
        <f aca="false">ROUND(C4319*K4319,2)</f>
        <v>25.5</v>
      </c>
      <c r="M4319" s="22" t="n">
        <f aca="false">IF(E4319&gt;0,ROUND(E4319*'UCO e Filme'!$A$8,2),0)</f>
        <v>17.89</v>
      </c>
      <c r="N4319" s="22" t="n">
        <f aca="false">IF(I4319&gt;0,ROUND(I4319*'UCO e Filme'!$A$11,2),0)</f>
        <v>9.72</v>
      </c>
      <c r="O4319" s="22" t="n">
        <f aca="false">ROUND(L4319+M4319+N4319,2)</f>
        <v>53.11</v>
      </c>
      <c r="P4319" s="36"/>
      <c r="Q4319" s="36"/>
    </row>
    <row r="4320" customFormat="false" ht="11.25" hidden="false" customHeight="true" outlineLevel="0" collapsed="false">
      <c r="A4320" s="17" t="n">
        <v>40804089</v>
      </c>
      <c r="B4320" s="17" t="s">
        <v>4328</v>
      </c>
      <c r="C4320" s="23" t="n">
        <v>1</v>
      </c>
      <c r="D4320" s="23" t="s">
        <v>138</v>
      </c>
      <c r="E4320" s="19" t="n">
        <v>1.22</v>
      </c>
      <c r="F4320" s="21"/>
      <c r="G4320" s="21"/>
      <c r="H4320" s="21"/>
      <c r="I4320" s="19" t="n">
        <v>0.0864</v>
      </c>
      <c r="J4320" s="21" t="n">
        <v>2</v>
      </c>
      <c r="K4320" s="22" t="n">
        <f aca="false">INDEX('Porte Honorário'!B:D,MATCH(TabJud!D4320,'Porte Honorário'!A:A,0),3)</f>
        <v>25.5</v>
      </c>
      <c r="L4320" s="22" t="n">
        <f aca="false">ROUND(C4320*K4320,2)</f>
        <v>25.5</v>
      </c>
      <c r="M4320" s="22" t="n">
        <f aca="false">IF(E4320&gt;0,ROUND(E4320*'UCO e Filme'!$A$8,2),0)</f>
        <v>17.89</v>
      </c>
      <c r="N4320" s="22" t="n">
        <f aca="false">IF(I4320&gt;0,ROUND(I4320*'UCO e Filme'!$A$11,2),0)</f>
        <v>3.5</v>
      </c>
      <c r="O4320" s="22" t="n">
        <f aca="false">ROUND(L4320+M4320+N4320,2)</f>
        <v>46.89</v>
      </c>
      <c r="P4320" s="36"/>
      <c r="Q4320" s="36"/>
    </row>
    <row r="4321" customFormat="false" ht="11.25" hidden="false" customHeight="true" outlineLevel="0" collapsed="false">
      <c r="A4321" s="17" t="n">
        <v>40804097</v>
      </c>
      <c r="B4321" s="17" t="s">
        <v>4329</v>
      </c>
      <c r="C4321" s="23" t="n">
        <v>1</v>
      </c>
      <c r="D4321" s="23" t="s">
        <v>138</v>
      </c>
      <c r="E4321" s="19" t="n">
        <v>1.22</v>
      </c>
      <c r="F4321" s="21"/>
      <c r="G4321" s="21"/>
      <c r="H4321" s="21"/>
      <c r="I4321" s="19" t="n">
        <v>0.144</v>
      </c>
      <c r="J4321" s="21" t="n">
        <v>2</v>
      </c>
      <c r="K4321" s="22" t="n">
        <f aca="false">INDEX('Porte Honorário'!B:D,MATCH(TabJud!D4321,'Porte Honorário'!A:A,0),3)</f>
        <v>25.5</v>
      </c>
      <c r="L4321" s="22" t="n">
        <f aca="false">ROUND(C4321*K4321,2)</f>
        <v>25.5</v>
      </c>
      <c r="M4321" s="22" t="n">
        <f aca="false">IF(E4321&gt;0,ROUND(E4321*'UCO e Filme'!$A$8,2),0)</f>
        <v>17.89</v>
      </c>
      <c r="N4321" s="22" t="n">
        <f aca="false">IF(I4321&gt;0,ROUND(I4321*'UCO e Filme'!$A$11,2),0)</f>
        <v>5.83</v>
      </c>
      <c r="O4321" s="22" t="n">
        <f aca="false">ROUND(L4321+M4321+N4321,2)</f>
        <v>49.22</v>
      </c>
      <c r="P4321" s="36"/>
      <c r="Q4321" s="36"/>
    </row>
    <row r="4322" customFormat="false" ht="11.25" hidden="false" customHeight="true" outlineLevel="0" collapsed="false">
      <c r="A4322" s="17" t="n">
        <v>40804100</v>
      </c>
      <c r="B4322" s="17" t="s">
        <v>4330</v>
      </c>
      <c r="C4322" s="23" t="n">
        <v>1</v>
      </c>
      <c r="D4322" s="23" t="s">
        <v>138</v>
      </c>
      <c r="E4322" s="19" t="n">
        <v>1.22</v>
      </c>
      <c r="F4322" s="21"/>
      <c r="G4322" s="21"/>
      <c r="H4322" s="21"/>
      <c r="I4322" s="19" t="n">
        <v>0.0864</v>
      </c>
      <c r="J4322" s="21" t="n">
        <v>2</v>
      </c>
      <c r="K4322" s="22" t="n">
        <f aca="false">INDEX('Porte Honorário'!B:D,MATCH(TabJud!D4322,'Porte Honorário'!A:A,0),3)</f>
        <v>25.5</v>
      </c>
      <c r="L4322" s="22" t="n">
        <f aca="false">ROUND(C4322*K4322,2)</f>
        <v>25.5</v>
      </c>
      <c r="M4322" s="22" t="n">
        <f aca="false">IF(E4322&gt;0,ROUND(E4322*'UCO e Filme'!$A$8,2),0)</f>
        <v>17.89</v>
      </c>
      <c r="N4322" s="22" t="n">
        <f aca="false">IF(I4322&gt;0,ROUND(I4322*'UCO e Filme'!$A$11,2),0)</f>
        <v>3.5</v>
      </c>
      <c r="O4322" s="22" t="n">
        <f aca="false">ROUND(L4322+M4322+N4322,2)</f>
        <v>46.89</v>
      </c>
      <c r="P4322" s="36"/>
      <c r="Q4322" s="36"/>
    </row>
    <row r="4323" customFormat="false" ht="11.25" hidden="false" customHeight="true" outlineLevel="0" collapsed="false">
      <c r="A4323" s="17" t="n">
        <v>40804119</v>
      </c>
      <c r="B4323" s="17" t="s">
        <v>4331</v>
      </c>
      <c r="C4323" s="23" t="n">
        <v>1</v>
      </c>
      <c r="D4323" s="23" t="s">
        <v>138</v>
      </c>
      <c r="E4323" s="19" t="n">
        <v>1.31</v>
      </c>
      <c r="F4323" s="21"/>
      <c r="G4323" s="21"/>
      <c r="H4323" s="21"/>
      <c r="I4323" s="19" t="n">
        <v>0.154</v>
      </c>
      <c r="J4323" s="21" t="n">
        <v>3</v>
      </c>
      <c r="K4323" s="22" t="n">
        <f aca="false">INDEX('Porte Honorário'!B:D,MATCH(TabJud!D4323,'Porte Honorário'!A:A,0),3)</f>
        <v>25.5</v>
      </c>
      <c r="L4323" s="22" t="n">
        <f aca="false">ROUND(C4323*K4323,2)</f>
        <v>25.5</v>
      </c>
      <c r="M4323" s="22" t="n">
        <f aca="false">IF(E4323&gt;0,ROUND(E4323*'UCO e Filme'!$A$8,2),0)</f>
        <v>19.2</v>
      </c>
      <c r="N4323" s="22" t="n">
        <f aca="false">IF(I4323&gt;0,ROUND(I4323*'UCO e Filme'!$A$11,2),0)</f>
        <v>6.24</v>
      </c>
      <c r="O4323" s="22" t="n">
        <f aca="false">ROUND(L4323+M4323+N4323,2)</f>
        <v>50.94</v>
      </c>
      <c r="P4323" s="36"/>
      <c r="Q4323" s="36"/>
    </row>
    <row r="4324" customFormat="false" ht="11.25" hidden="false" customHeight="true" outlineLevel="0" collapsed="false">
      <c r="A4324" s="17" t="n">
        <v>40804127</v>
      </c>
      <c r="B4324" s="17" t="s">
        <v>4332</v>
      </c>
      <c r="C4324" s="23" t="n">
        <v>1</v>
      </c>
      <c r="D4324" s="23" t="s">
        <v>138</v>
      </c>
      <c r="E4324" s="19" t="n">
        <v>2.31</v>
      </c>
      <c r="F4324" s="21"/>
      <c r="G4324" s="21"/>
      <c r="H4324" s="21"/>
      <c r="I4324" s="19" t="n">
        <v>0.3185</v>
      </c>
      <c r="J4324" s="21" t="n">
        <v>1</v>
      </c>
      <c r="K4324" s="22" t="n">
        <f aca="false">INDEX('Porte Honorário'!B:D,MATCH(TabJud!D4324,'Porte Honorário'!A:A,0),3)</f>
        <v>25.5</v>
      </c>
      <c r="L4324" s="22" t="n">
        <f aca="false">ROUND(C4324*K4324,2)</f>
        <v>25.5</v>
      </c>
      <c r="M4324" s="22" t="n">
        <f aca="false">IF(E4324&gt;0,ROUND(E4324*'UCO e Filme'!$A$8,2),0)</f>
        <v>33.86</v>
      </c>
      <c r="N4324" s="22" t="n">
        <f aca="false">IF(I4324&gt;0,ROUND(I4324*'UCO e Filme'!$A$11,2),0)</f>
        <v>12.9</v>
      </c>
      <c r="O4324" s="22" t="n">
        <f aca="false">ROUND(L4324+M4324+N4324,2)</f>
        <v>72.26</v>
      </c>
      <c r="P4324" s="36"/>
      <c r="Q4324" s="36"/>
    </row>
    <row r="4325" customFormat="false" ht="11.25" hidden="false" customHeight="true" outlineLevel="0" collapsed="false">
      <c r="A4325" s="17" t="n">
        <v>40804135</v>
      </c>
      <c r="B4325" s="17" t="s">
        <v>4333</v>
      </c>
      <c r="C4325" s="23" t="n">
        <v>1</v>
      </c>
      <c r="D4325" s="23" t="s">
        <v>133</v>
      </c>
      <c r="E4325" s="19" t="n">
        <v>0.24</v>
      </c>
      <c r="F4325" s="21"/>
      <c r="G4325" s="21"/>
      <c r="H4325" s="21"/>
      <c r="I4325" s="19" t="n">
        <v>0.072</v>
      </c>
      <c r="J4325" s="21" t="n">
        <v>1</v>
      </c>
      <c r="K4325" s="22" t="n">
        <f aca="false">INDEX('Porte Honorário'!B:D,MATCH(TabJud!D4325,'Porte Honorário'!A:A,0),3)</f>
        <v>12.76</v>
      </c>
      <c r="L4325" s="22" t="n">
        <f aca="false">ROUND(C4325*K4325,2)</f>
        <v>12.76</v>
      </c>
      <c r="M4325" s="22" t="n">
        <f aca="false">IF(E4325&gt;0,ROUND(E4325*'UCO e Filme'!$A$8,2),0)</f>
        <v>3.52</v>
      </c>
      <c r="N4325" s="22" t="n">
        <f aca="false">IF(I4325&gt;0,ROUND(I4325*'UCO e Filme'!$A$11,2),0)</f>
        <v>2.92</v>
      </c>
      <c r="O4325" s="22" t="n">
        <f aca="false">ROUND(L4325+M4325+N4325,2)</f>
        <v>19.2</v>
      </c>
      <c r="P4325" s="36"/>
      <c r="Q4325" s="36"/>
    </row>
    <row r="4326" customFormat="false" ht="30.95" hidden="false" customHeight="true" outlineLevel="0" collapsed="false">
      <c r="A4326" s="14" t="s">
        <v>4334</v>
      </c>
      <c r="B4326" s="14"/>
      <c r="C4326" s="14"/>
      <c r="D4326" s="14"/>
      <c r="E4326" s="14"/>
      <c r="F4326" s="14"/>
      <c r="G4326" s="14"/>
      <c r="H4326" s="14"/>
      <c r="I4326" s="14"/>
      <c r="J4326" s="14"/>
      <c r="K4326" s="14"/>
      <c r="L4326" s="14"/>
      <c r="M4326" s="14"/>
      <c r="N4326" s="14"/>
      <c r="O4326" s="14"/>
      <c r="P4326" s="36"/>
      <c r="Q4326" s="36"/>
    </row>
    <row r="4327" customFormat="false" ht="30.75" hidden="false" customHeight="true" outlineLevel="0" collapsed="false">
      <c r="A4327" s="17" t="n">
        <v>40805018</v>
      </c>
      <c r="B4327" s="17" t="s">
        <v>4335</v>
      </c>
      <c r="C4327" s="23" t="n">
        <v>1</v>
      </c>
      <c r="D4327" s="23" t="s">
        <v>138</v>
      </c>
      <c r="E4327" s="19" t="n">
        <v>0.83</v>
      </c>
      <c r="F4327" s="21"/>
      <c r="G4327" s="21"/>
      <c r="H4327" s="21"/>
      <c r="I4327" s="19" t="n">
        <v>0.154</v>
      </c>
      <c r="J4327" s="21" t="n">
        <v>1</v>
      </c>
      <c r="K4327" s="22" t="n">
        <f aca="false">INDEX('Porte Honorário'!B:D,MATCH(TabJud!D4327,'Porte Honorário'!A:A,0),3)</f>
        <v>25.5</v>
      </c>
      <c r="L4327" s="22" t="n">
        <f aca="false">ROUND(C4327*K4327,2)</f>
        <v>25.5</v>
      </c>
      <c r="M4327" s="22" t="n">
        <f aca="false">IF(E4327&gt;0,ROUND(E4327*'UCO e Filme'!$A$8,2),0)</f>
        <v>12.17</v>
      </c>
      <c r="N4327" s="22" t="n">
        <f aca="false">IF(I4327&gt;0,ROUND(I4327*'UCO e Filme'!$A$11,2),0)</f>
        <v>6.24</v>
      </c>
      <c r="O4327" s="22" t="n">
        <f aca="false">ROUND(L4327+M4327+N4327,2)</f>
        <v>43.91</v>
      </c>
      <c r="P4327" s="36"/>
      <c r="Q4327" s="36"/>
    </row>
    <row r="4328" customFormat="false" ht="11.25" hidden="false" customHeight="true" outlineLevel="0" collapsed="false">
      <c r="A4328" s="17" t="n">
        <v>40805026</v>
      </c>
      <c r="B4328" s="17" t="s">
        <v>4336</v>
      </c>
      <c r="C4328" s="23" t="n">
        <v>1</v>
      </c>
      <c r="D4328" s="23" t="s">
        <v>138</v>
      </c>
      <c r="E4328" s="19" t="n">
        <v>1.18</v>
      </c>
      <c r="F4328" s="21"/>
      <c r="G4328" s="21"/>
      <c r="H4328" s="21"/>
      <c r="I4328" s="19" t="n">
        <v>0.308</v>
      </c>
      <c r="J4328" s="21" t="n">
        <v>2</v>
      </c>
      <c r="K4328" s="22" t="n">
        <f aca="false">INDEX('Porte Honorário'!B:D,MATCH(TabJud!D4328,'Porte Honorário'!A:A,0),3)</f>
        <v>25.5</v>
      </c>
      <c r="L4328" s="22" t="n">
        <f aca="false">ROUND(C4328*K4328,2)</f>
        <v>25.5</v>
      </c>
      <c r="M4328" s="22" t="n">
        <f aca="false">IF(E4328&gt;0,ROUND(E4328*'UCO e Filme'!$A$8,2),0)</f>
        <v>17.3</v>
      </c>
      <c r="N4328" s="22" t="n">
        <f aca="false">IF(I4328&gt;0,ROUND(I4328*'UCO e Filme'!$A$11,2),0)</f>
        <v>12.47</v>
      </c>
      <c r="O4328" s="22" t="n">
        <f aca="false">ROUND(L4328+M4328+N4328,2)</f>
        <v>55.27</v>
      </c>
      <c r="P4328" s="36"/>
      <c r="Q4328" s="36"/>
    </row>
    <row r="4329" customFormat="false" ht="11.25" hidden="false" customHeight="true" outlineLevel="0" collapsed="false">
      <c r="A4329" s="17" t="n">
        <v>40805034</v>
      </c>
      <c r="B4329" s="17" t="s">
        <v>4337</v>
      </c>
      <c r="C4329" s="23" t="n">
        <v>1</v>
      </c>
      <c r="D4329" s="23" t="s">
        <v>138</v>
      </c>
      <c r="E4329" s="19" t="n">
        <v>1.22</v>
      </c>
      <c r="F4329" s="21"/>
      <c r="G4329" s="21"/>
      <c r="H4329" s="21"/>
      <c r="I4329" s="19" t="n">
        <v>0.462</v>
      </c>
      <c r="J4329" s="21" t="n">
        <v>3</v>
      </c>
      <c r="K4329" s="22" t="n">
        <f aca="false">INDEX('Porte Honorário'!B:D,MATCH(TabJud!D4329,'Porte Honorário'!A:A,0),3)</f>
        <v>25.5</v>
      </c>
      <c r="L4329" s="22" t="n">
        <f aca="false">ROUND(C4329*K4329,2)</f>
        <v>25.5</v>
      </c>
      <c r="M4329" s="22" t="n">
        <f aca="false">IF(E4329&gt;0,ROUND(E4329*'UCO e Filme'!$A$8,2),0)</f>
        <v>17.89</v>
      </c>
      <c r="N4329" s="22" t="n">
        <f aca="false">IF(I4329&gt;0,ROUND(I4329*'UCO e Filme'!$A$11,2),0)</f>
        <v>18.71</v>
      </c>
      <c r="O4329" s="22" t="n">
        <f aca="false">ROUND(L4329+M4329+N4329,2)</f>
        <v>62.1</v>
      </c>
      <c r="P4329" s="36"/>
      <c r="Q4329" s="36"/>
    </row>
    <row r="4330" customFormat="false" ht="11.25" hidden="false" customHeight="true" outlineLevel="0" collapsed="false">
      <c r="A4330" s="17" t="n">
        <v>40805042</v>
      </c>
      <c r="B4330" s="17" t="s">
        <v>4338</v>
      </c>
      <c r="C4330" s="23" t="n">
        <v>1</v>
      </c>
      <c r="D4330" s="23" t="s">
        <v>99</v>
      </c>
      <c r="E4330" s="19" t="n">
        <v>1.34</v>
      </c>
      <c r="F4330" s="21"/>
      <c r="G4330" s="21"/>
      <c r="H4330" s="21"/>
      <c r="I4330" s="19" t="n">
        <v>0.616</v>
      </c>
      <c r="J4330" s="21" t="n">
        <v>4</v>
      </c>
      <c r="K4330" s="22" t="n">
        <f aca="false">INDEX('Porte Honorário'!B:D,MATCH(TabJud!D4330,'Porte Honorário'!A:A,0),3)</f>
        <v>38.26</v>
      </c>
      <c r="L4330" s="22" t="n">
        <f aca="false">ROUND(C4330*K4330,2)</f>
        <v>38.26</v>
      </c>
      <c r="M4330" s="22" t="n">
        <f aca="false">IF(E4330&gt;0,ROUND(E4330*'UCO e Filme'!$A$8,2),0)</f>
        <v>19.64</v>
      </c>
      <c r="N4330" s="22" t="n">
        <f aca="false">IF(I4330&gt;0,ROUND(I4330*'UCO e Filme'!$A$11,2),0)</f>
        <v>24.94</v>
      </c>
      <c r="O4330" s="22" t="n">
        <f aca="false">ROUND(L4330+M4330+N4330,2)</f>
        <v>82.84</v>
      </c>
      <c r="P4330" s="36"/>
      <c r="Q4330" s="36"/>
    </row>
    <row r="4331" customFormat="false" ht="11.25" hidden="false" customHeight="true" outlineLevel="0" collapsed="false">
      <c r="A4331" s="17" t="n">
        <v>40805050</v>
      </c>
      <c r="B4331" s="17" t="s">
        <v>4339</v>
      </c>
      <c r="C4331" s="23" t="n">
        <v>1</v>
      </c>
      <c r="D4331" s="23" t="s">
        <v>99</v>
      </c>
      <c r="E4331" s="19" t="n">
        <v>1.34</v>
      </c>
      <c r="F4331" s="21"/>
      <c r="G4331" s="21"/>
      <c r="H4331" s="21"/>
      <c r="I4331" s="19" t="n">
        <v>0.616</v>
      </c>
      <c r="J4331" s="21" t="n">
        <v>4</v>
      </c>
      <c r="K4331" s="22" t="n">
        <f aca="false">INDEX('Porte Honorário'!B:D,MATCH(TabJud!D4331,'Porte Honorário'!A:A,0),3)</f>
        <v>38.26</v>
      </c>
      <c r="L4331" s="22" t="n">
        <f aca="false">ROUND(C4331*K4331,2)</f>
        <v>38.26</v>
      </c>
      <c r="M4331" s="22" t="n">
        <f aca="false">IF(E4331&gt;0,ROUND(E4331*'UCO e Filme'!$A$8,2),0)</f>
        <v>19.64</v>
      </c>
      <c r="N4331" s="22" t="n">
        <f aca="false">IF(I4331&gt;0,ROUND(I4331*'UCO e Filme'!$A$11,2),0)</f>
        <v>24.94</v>
      </c>
      <c r="O4331" s="22" t="n">
        <f aca="false">ROUND(L4331+M4331+N4331,2)</f>
        <v>82.84</v>
      </c>
      <c r="P4331" s="36"/>
      <c r="Q4331" s="36"/>
    </row>
    <row r="4332" customFormat="false" ht="11.25" hidden="false" customHeight="true" outlineLevel="0" collapsed="false">
      <c r="A4332" s="17" t="n">
        <v>40805069</v>
      </c>
      <c r="B4332" s="17" t="s">
        <v>4340</v>
      </c>
      <c r="C4332" s="23" t="n">
        <v>1</v>
      </c>
      <c r="D4332" s="23" t="s">
        <v>64</v>
      </c>
      <c r="E4332" s="19" t="n">
        <v>3.17</v>
      </c>
      <c r="F4332" s="21"/>
      <c r="G4332" s="21"/>
      <c r="H4332" s="21"/>
      <c r="I4332" s="19" t="n">
        <v>0.576</v>
      </c>
      <c r="J4332" s="21" t="n">
        <v>9</v>
      </c>
      <c r="K4332" s="22" t="n">
        <f aca="false">INDEX('Porte Honorário'!B:D,MATCH(TabJud!D4332,'Porte Honorário'!A:A,0),3)</f>
        <v>50.99</v>
      </c>
      <c r="L4332" s="22" t="n">
        <f aca="false">ROUND(C4332*K4332,2)</f>
        <v>50.99</v>
      </c>
      <c r="M4332" s="22" t="n">
        <f aca="false">IF(E4332&gt;0,ROUND(E4332*'UCO e Filme'!$A$8,2),0)</f>
        <v>46.47</v>
      </c>
      <c r="N4332" s="22" t="n">
        <f aca="false">IF(I4332&gt;0,ROUND(I4332*'UCO e Filme'!$A$11,2),0)</f>
        <v>23.32</v>
      </c>
      <c r="O4332" s="22" t="n">
        <f aca="false">ROUND(L4332+M4332+N4332,2)</f>
        <v>120.78</v>
      </c>
      <c r="P4332" s="36"/>
      <c r="Q4332" s="36"/>
    </row>
    <row r="4333" customFormat="false" ht="11.25" hidden="false" customHeight="true" outlineLevel="0" collapsed="false">
      <c r="A4333" s="17" t="n">
        <v>40805077</v>
      </c>
      <c r="B4333" s="17" t="s">
        <v>4341</v>
      </c>
      <c r="C4333" s="23" t="n">
        <v>1</v>
      </c>
      <c r="D4333" s="23" t="s">
        <v>138</v>
      </c>
      <c r="E4333" s="19" t="n">
        <v>1.31</v>
      </c>
      <c r="F4333" s="21"/>
      <c r="G4333" s="21"/>
      <c r="H4333" s="21"/>
      <c r="I4333" s="19" t="n">
        <v>0.1728</v>
      </c>
      <c r="J4333" s="21" t="n">
        <v>4</v>
      </c>
      <c r="K4333" s="22" t="n">
        <f aca="false">INDEX('Porte Honorário'!B:D,MATCH(TabJud!D4333,'Porte Honorário'!A:A,0),3)</f>
        <v>25.5</v>
      </c>
      <c r="L4333" s="22" t="n">
        <f aca="false">ROUND(C4333*K4333,2)</f>
        <v>25.5</v>
      </c>
      <c r="M4333" s="22" t="n">
        <f aca="false">IF(E4333&gt;0,ROUND(E4333*'UCO e Filme'!$A$8,2),0)</f>
        <v>19.2</v>
      </c>
      <c r="N4333" s="22" t="n">
        <f aca="false">IF(I4333&gt;0,ROUND(I4333*'UCO e Filme'!$A$11,2),0)</f>
        <v>7</v>
      </c>
      <c r="O4333" s="22" t="n">
        <f aca="false">ROUND(L4333+M4333+N4333,2)</f>
        <v>51.7</v>
      </c>
      <c r="P4333" s="36"/>
      <c r="Q4333" s="36"/>
    </row>
    <row r="4334" customFormat="false" ht="30.95" hidden="false" customHeight="true" outlineLevel="0" collapsed="false">
      <c r="A4334" s="14" t="s">
        <v>4334</v>
      </c>
      <c r="B4334" s="14"/>
      <c r="C4334" s="14"/>
      <c r="D4334" s="14"/>
      <c r="E4334" s="14"/>
      <c r="F4334" s="14"/>
      <c r="G4334" s="14"/>
      <c r="H4334" s="14"/>
      <c r="I4334" s="14"/>
      <c r="J4334" s="14"/>
      <c r="K4334" s="14"/>
      <c r="L4334" s="14"/>
      <c r="M4334" s="14"/>
      <c r="N4334" s="14"/>
      <c r="O4334" s="14"/>
      <c r="P4334" s="36"/>
      <c r="Q4334" s="36"/>
    </row>
    <row r="4335" customFormat="false" ht="30" hidden="false" customHeight="true" outlineLevel="0" collapsed="false">
      <c r="A4335" s="17" t="n">
        <v>40806014</v>
      </c>
      <c r="B4335" s="17" t="s">
        <v>4342</v>
      </c>
      <c r="C4335" s="23" t="n">
        <v>1</v>
      </c>
      <c r="D4335" s="23" t="s">
        <v>146</v>
      </c>
      <c r="E4335" s="19" t="n">
        <v>2.4</v>
      </c>
      <c r="F4335" s="21"/>
      <c r="G4335" s="21"/>
      <c r="H4335" s="21"/>
      <c r="I4335" s="19" t="n">
        <v>0.2304</v>
      </c>
      <c r="J4335" s="21" t="n">
        <v>8</v>
      </c>
      <c r="K4335" s="22" t="n">
        <f aca="false">INDEX('Porte Honorário'!B:D,MATCH(TabJud!D4335,'Porte Honorário'!A:A,0),3)</f>
        <v>81.6</v>
      </c>
      <c r="L4335" s="22" t="n">
        <f aca="false">ROUND(C4335*K4335,2)</f>
        <v>81.6</v>
      </c>
      <c r="M4335" s="22" t="n">
        <f aca="false">IF(E4335&gt;0,ROUND(E4335*'UCO e Filme'!$A$8,2),0)</f>
        <v>35.18</v>
      </c>
      <c r="N4335" s="22" t="n">
        <f aca="false">IF(I4335&gt;0,ROUND(I4335*'UCO e Filme'!$A$11,2),0)</f>
        <v>9.33</v>
      </c>
      <c r="O4335" s="22" t="n">
        <f aca="false">ROUND(L4335+M4335+N4335,2)</f>
        <v>126.11</v>
      </c>
      <c r="P4335" s="36"/>
      <c r="Q4335" s="36"/>
    </row>
    <row r="4336" customFormat="false" ht="11.25" hidden="false" customHeight="true" outlineLevel="0" collapsed="false">
      <c r="A4336" s="17" t="n">
        <v>40806022</v>
      </c>
      <c r="B4336" s="17" t="s">
        <v>4343</v>
      </c>
      <c r="C4336" s="23" t="n">
        <v>1</v>
      </c>
      <c r="D4336" s="23" t="s">
        <v>103</v>
      </c>
      <c r="E4336" s="19" t="n">
        <v>4.08</v>
      </c>
      <c r="F4336" s="21"/>
      <c r="G4336" s="21"/>
      <c r="H4336" s="21"/>
      <c r="I4336" s="19" t="n">
        <v>0.2304</v>
      </c>
      <c r="J4336" s="21" t="n">
        <v>8</v>
      </c>
      <c r="K4336" s="22" t="n">
        <f aca="false">INDEX('Porte Honorário'!B:D,MATCH(TabJud!D4336,'Porte Honorário'!A:A,0),3)</f>
        <v>142.8</v>
      </c>
      <c r="L4336" s="22" t="n">
        <f aca="false">ROUND(C4336*K4336,2)</f>
        <v>142.8</v>
      </c>
      <c r="M4336" s="22" t="n">
        <f aca="false">IF(E4336&gt;0,ROUND(E4336*'UCO e Filme'!$A$8,2),0)</f>
        <v>59.81</v>
      </c>
      <c r="N4336" s="22" t="n">
        <f aca="false">IF(I4336&gt;0,ROUND(I4336*'UCO e Filme'!$A$11,2),0)</f>
        <v>9.33</v>
      </c>
      <c r="O4336" s="22" t="n">
        <f aca="false">ROUND(L4336+M4336+N4336,2)</f>
        <v>211.94</v>
      </c>
      <c r="P4336" s="36"/>
      <c r="Q4336" s="36"/>
    </row>
    <row r="4337" customFormat="false" ht="11.25" hidden="false" customHeight="true" outlineLevel="0" collapsed="false">
      <c r="A4337" s="17" t="n">
        <v>40806030</v>
      </c>
      <c r="B4337" s="17" t="s">
        <v>4344</v>
      </c>
      <c r="C4337" s="23" t="n">
        <v>1</v>
      </c>
      <c r="D4337" s="23" t="s">
        <v>64</v>
      </c>
      <c r="E4337" s="19" t="n">
        <v>2.4</v>
      </c>
      <c r="F4337" s="21"/>
      <c r="G4337" s="21"/>
      <c r="H4337" s="21"/>
      <c r="I4337" s="19" t="n">
        <v>0.2304</v>
      </c>
      <c r="J4337" s="21" t="n">
        <v>8</v>
      </c>
      <c r="K4337" s="22" t="n">
        <f aca="false">INDEX('Porte Honorário'!B:D,MATCH(TabJud!D4337,'Porte Honorário'!A:A,0),3)</f>
        <v>50.99</v>
      </c>
      <c r="L4337" s="22" t="n">
        <f aca="false">ROUND(C4337*K4337,2)</f>
        <v>50.99</v>
      </c>
      <c r="M4337" s="22" t="n">
        <f aca="false">IF(E4337&gt;0,ROUND(E4337*'UCO e Filme'!$A$8,2),0)</f>
        <v>35.18</v>
      </c>
      <c r="N4337" s="22" t="n">
        <f aca="false">IF(I4337&gt;0,ROUND(I4337*'UCO e Filme'!$A$11,2),0)</f>
        <v>9.33</v>
      </c>
      <c r="O4337" s="22" t="n">
        <f aca="false">ROUND(L4337+M4337+N4337,2)</f>
        <v>95.5</v>
      </c>
      <c r="P4337" s="36"/>
      <c r="Q4337" s="36"/>
    </row>
    <row r="4338" customFormat="false" ht="11.25" hidden="false" customHeight="true" outlineLevel="0" collapsed="false">
      <c r="A4338" s="17" t="n">
        <v>40806049</v>
      </c>
      <c r="B4338" s="17" t="s">
        <v>4345</v>
      </c>
      <c r="C4338" s="23" t="n">
        <v>1</v>
      </c>
      <c r="D4338" s="23" t="s">
        <v>146</v>
      </c>
      <c r="E4338" s="19" t="n">
        <v>3.72</v>
      </c>
      <c r="F4338" s="21"/>
      <c r="G4338" s="21"/>
      <c r="H4338" s="21"/>
      <c r="I4338" s="19" t="n">
        <v>0.3888</v>
      </c>
      <c r="J4338" s="21" t="n">
        <v>20</v>
      </c>
      <c r="K4338" s="22" t="n">
        <f aca="false">INDEX('Porte Honorário'!B:D,MATCH(TabJud!D4338,'Porte Honorário'!A:A,0),3)</f>
        <v>81.6</v>
      </c>
      <c r="L4338" s="22" t="n">
        <f aca="false">ROUND(C4338*K4338,2)</f>
        <v>81.6</v>
      </c>
      <c r="M4338" s="22" t="n">
        <f aca="false">IF(E4338&gt;0,ROUND(E4338*'UCO e Filme'!$A$8,2),0)</f>
        <v>54.54</v>
      </c>
      <c r="N4338" s="22" t="n">
        <f aca="false">IF(I4338&gt;0,ROUND(I4338*'UCO e Filme'!$A$11,2),0)</f>
        <v>15.74</v>
      </c>
      <c r="O4338" s="22" t="n">
        <f aca="false">ROUND(L4338+M4338+N4338,2)</f>
        <v>151.88</v>
      </c>
      <c r="P4338" s="36"/>
      <c r="Q4338" s="36"/>
    </row>
    <row r="4339" customFormat="false" ht="11.25" hidden="false" customHeight="true" outlineLevel="0" collapsed="false">
      <c r="A4339" s="17" t="n">
        <v>40806057</v>
      </c>
      <c r="B4339" s="17" t="s">
        <v>4346</v>
      </c>
      <c r="C4339" s="23" t="n">
        <v>1</v>
      </c>
      <c r="D4339" s="23" t="s">
        <v>52</v>
      </c>
      <c r="E4339" s="19" t="n">
        <v>3.83</v>
      </c>
      <c r="F4339" s="21"/>
      <c r="G4339" s="21"/>
      <c r="H4339" s="21"/>
      <c r="I4339" s="19" t="n">
        <v>0.576</v>
      </c>
      <c r="J4339" s="21" t="n">
        <v>24</v>
      </c>
      <c r="K4339" s="22" t="n">
        <f aca="false">INDEX('Porte Honorário'!B:D,MATCH(TabJud!D4339,'Porte Honorário'!A:A,0),3)</f>
        <v>112.2</v>
      </c>
      <c r="L4339" s="22" t="n">
        <f aca="false">ROUND(C4339*K4339,2)</f>
        <v>112.2</v>
      </c>
      <c r="M4339" s="22" t="n">
        <f aca="false">IF(E4339&gt;0,ROUND(E4339*'UCO e Filme'!$A$8,2),0)</f>
        <v>56.15</v>
      </c>
      <c r="N4339" s="22" t="n">
        <f aca="false">IF(I4339&gt;0,ROUND(I4339*'UCO e Filme'!$A$11,2),0)</f>
        <v>23.32</v>
      </c>
      <c r="O4339" s="22" t="n">
        <f aca="false">ROUND(L4339+M4339+N4339,2)</f>
        <v>191.67</v>
      </c>
      <c r="P4339" s="36"/>
      <c r="Q4339" s="36"/>
    </row>
    <row r="4340" customFormat="false" ht="11.25" hidden="false" customHeight="true" outlineLevel="0" collapsed="false">
      <c r="A4340" s="17" t="n">
        <v>40806065</v>
      </c>
      <c r="B4340" s="17" t="s">
        <v>4347</v>
      </c>
      <c r="C4340" s="23" t="n">
        <v>1</v>
      </c>
      <c r="D4340" s="23" t="s">
        <v>146</v>
      </c>
      <c r="E4340" s="19" t="n">
        <v>3.83</v>
      </c>
      <c r="F4340" s="21"/>
      <c r="G4340" s="21"/>
      <c r="H4340" s="21"/>
      <c r="I4340" s="19" t="n">
        <v>0.597</v>
      </c>
      <c r="J4340" s="21" t="n">
        <v>6</v>
      </c>
      <c r="K4340" s="22" t="n">
        <f aca="false">INDEX('Porte Honorário'!B:D,MATCH(TabJud!D4340,'Porte Honorário'!A:A,0),3)</f>
        <v>81.6</v>
      </c>
      <c r="L4340" s="22" t="n">
        <f aca="false">ROUND(C4340*K4340,2)</f>
        <v>81.6</v>
      </c>
      <c r="M4340" s="22" t="n">
        <f aca="false">IF(E4340&gt;0,ROUND(E4340*'UCO e Filme'!$A$8,2),0)</f>
        <v>56.15</v>
      </c>
      <c r="N4340" s="22" t="n">
        <f aca="false">IF(I4340&gt;0,ROUND(I4340*'UCO e Filme'!$A$11,2),0)</f>
        <v>24.17</v>
      </c>
      <c r="O4340" s="22" t="n">
        <f aca="false">ROUND(L4340+M4340+N4340,2)</f>
        <v>161.92</v>
      </c>
      <c r="P4340" s="36"/>
      <c r="Q4340" s="36"/>
    </row>
    <row r="4341" customFormat="false" ht="11.25" hidden="false" customHeight="true" outlineLevel="0" collapsed="false">
      <c r="A4341" s="17" t="n">
        <v>40806073</v>
      </c>
      <c r="B4341" s="17" t="s">
        <v>4348</v>
      </c>
      <c r="C4341" s="23" t="n">
        <v>1</v>
      </c>
      <c r="D4341" s="23" t="s">
        <v>146</v>
      </c>
      <c r="E4341" s="19" t="n">
        <v>4.12</v>
      </c>
      <c r="F4341" s="21"/>
      <c r="G4341" s="21"/>
      <c r="H4341" s="21"/>
      <c r="I4341" s="19" t="n">
        <v>0.762</v>
      </c>
      <c r="J4341" s="21" t="n">
        <v>9</v>
      </c>
      <c r="K4341" s="22" t="n">
        <f aca="false">INDEX('Porte Honorário'!B:D,MATCH(TabJud!D4341,'Porte Honorário'!A:A,0),3)</f>
        <v>81.6</v>
      </c>
      <c r="L4341" s="22" t="n">
        <f aca="false">ROUND(C4341*K4341,2)</f>
        <v>81.6</v>
      </c>
      <c r="M4341" s="22" t="n">
        <f aca="false">IF(E4341&gt;0,ROUND(E4341*'UCO e Filme'!$A$8,2),0)</f>
        <v>60.4</v>
      </c>
      <c r="N4341" s="22" t="n">
        <f aca="false">IF(I4341&gt;0,ROUND(I4341*'UCO e Filme'!$A$11,2),0)</f>
        <v>30.85</v>
      </c>
      <c r="O4341" s="22" t="n">
        <f aca="false">ROUND(L4341+M4341+N4341,2)</f>
        <v>172.85</v>
      </c>
      <c r="P4341" s="36"/>
      <c r="Q4341" s="36"/>
    </row>
    <row r="4342" customFormat="false" ht="11.25" hidden="false" customHeight="true" outlineLevel="0" collapsed="false">
      <c r="A4342" s="17" t="n">
        <v>40806081</v>
      </c>
      <c r="B4342" s="17" t="s">
        <v>4349</v>
      </c>
      <c r="C4342" s="23" t="n">
        <v>1</v>
      </c>
      <c r="D4342" s="23" t="s">
        <v>52</v>
      </c>
      <c r="E4342" s="19" t="n">
        <v>4.68</v>
      </c>
      <c r="F4342" s="21"/>
      <c r="G4342" s="21"/>
      <c r="H4342" s="21"/>
      <c r="I4342" s="19" t="n">
        <v>0.762</v>
      </c>
      <c r="J4342" s="21" t="n">
        <v>6</v>
      </c>
      <c r="K4342" s="22" t="n">
        <f aca="false">INDEX('Porte Honorário'!B:D,MATCH(TabJud!D4342,'Porte Honorário'!A:A,0),3)</f>
        <v>112.2</v>
      </c>
      <c r="L4342" s="22" t="n">
        <f aca="false">ROUND(C4342*K4342,2)</f>
        <v>112.2</v>
      </c>
      <c r="M4342" s="22" t="n">
        <f aca="false">IF(E4342&gt;0,ROUND(E4342*'UCO e Filme'!$A$8,2),0)</f>
        <v>68.61</v>
      </c>
      <c r="N4342" s="22" t="n">
        <f aca="false">IF(I4342&gt;0,ROUND(I4342*'UCO e Filme'!$A$11,2),0)</f>
        <v>30.85</v>
      </c>
      <c r="O4342" s="22" t="n">
        <f aca="false">ROUND(L4342+M4342+N4342,2)</f>
        <v>211.66</v>
      </c>
      <c r="P4342" s="36"/>
      <c r="Q4342" s="36"/>
    </row>
    <row r="4343" customFormat="false" ht="11.25" hidden="false" customHeight="true" outlineLevel="0" collapsed="false">
      <c r="A4343" s="17" t="n">
        <v>40806090</v>
      </c>
      <c r="B4343" s="17" t="s">
        <v>4350</v>
      </c>
      <c r="C4343" s="23" t="n">
        <v>1</v>
      </c>
      <c r="D4343" s="23" t="s">
        <v>52</v>
      </c>
      <c r="E4343" s="19" t="n">
        <v>3.99</v>
      </c>
      <c r="F4343" s="21"/>
      <c r="G4343" s="21"/>
      <c r="H4343" s="21"/>
      <c r="I4343" s="19" t="n">
        <v>0.432</v>
      </c>
      <c r="J4343" s="21" t="n">
        <v>6</v>
      </c>
      <c r="K4343" s="22" t="n">
        <f aca="false">INDEX('Porte Honorário'!B:D,MATCH(TabJud!D4343,'Porte Honorário'!A:A,0),3)</f>
        <v>112.2</v>
      </c>
      <c r="L4343" s="22" t="n">
        <f aca="false">ROUND(C4343*K4343,2)</f>
        <v>112.2</v>
      </c>
      <c r="M4343" s="22" t="n">
        <f aca="false">IF(E4343&gt;0,ROUND(E4343*'UCO e Filme'!$A$8,2),0)</f>
        <v>58.49</v>
      </c>
      <c r="N4343" s="22" t="n">
        <f aca="false">IF(I4343&gt;0,ROUND(I4343*'UCO e Filme'!$A$11,2),0)</f>
        <v>17.49</v>
      </c>
      <c r="O4343" s="22" t="n">
        <f aca="false">ROUND(L4343+M4343+N4343,2)</f>
        <v>188.18</v>
      </c>
      <c r="P4343" s="36"/>
      <c r="Q4343" s="36"/>
    </row>
    <row r="4344" customFormat="false" ht="11.25" hidden="false" customHeight="true" outlineLevel="0" collapsed="false">
      <c r="A4344" s="17" t="n">
        <v>40806103</v>
      </c>
      <c r="B4344" s="17" t="s">
        <v>4351</v>
      </c>
      <c r="C4344" s="23" t="n">
        <v>1</v>
      </c>
      <c r="D4344" s="23" t="s">
        <v>64</v>
      </c>
      <c r="E4344" s="19" t="n">
        <v>2.31</v>
      </c>
      <c r="F4344" s="21"/>
      <c r="G4344" s="21"/>
      <c r="H4344" s="21"/>
      <c r="I4344" s="19" t="n">
        <v>0.288</v>
      </c>
      <c r="J4344" s="21" t="n">
        <v>4</v>
      </c>
      <c r="K4344" s="22" t="n">
        <f aca="false">INDEX('Porte Honorário'!B:D,MATCH(TabJud!D4344,'Porte Honorário'!A:A,0),3)</f>
        <v>50.99</v>
      </c>
      <c r="L4344" s="22" t="n">
        <f aca="false">ROUND(C4344*K4344,2)</f>
        <v>50.99</v>
      </c>
      <c r="M4344" s="22" t="n">
        <f aca="false">IF(E4344&gt;0,ROUND(E4344*'UCO e Filme'!$A$8,2),0)</f>
        <v>33.86</v>
      </c>
      <c r="N4344" s="22" t="n">
        <f aca="false">IF(I4344&gt;0,ROUND(I4344*'UCO e Filme'!$A$11,2),0)</f>
        <v>11.66</v>
      </c>
      <c r="O4344" s="22" t="n">
        <f aca="false">ROUND(L4344+M4344+N4344,2)</f>
        <v>96.51</v>
      </c>
      <c r="P4344" s="36"/>
      <c r="Q4344" s="36"/>
    </row>
    <row r="4345" customFormat="false" ht="11.25" hidden="false" customHeight="true" outlineLevel="0" collapsed="false">
      <c r="A4345" s="17" t="n">
        <v>40806111</v>
      </c>
      <c r="B4345" s="17" t="s">
        <v>4352</v>
      </c>
      <c r="C4345" s="23" t="n">
        <v>1</v>
      </c>
      <c r="D4345" s="23" t="s">
        <v>64</v>
      </c>
      <c r="E4345" s="19" t="n">
        <v>2.31</v>
      </c>
      <c r="F4345" s="21"/>
      <c r="G4345" s="21"/>
      <c r="H4345" s="21"/>
      <c r="I4345" s="19" t="n">
        <v>0.288</v>
      </c>
      <c r="J4345" s="21" t="n">
        <v>4</v>
      </c>
      <c r="K4345" s="22" t="n">
        <f aca="false">INDEX('Porte Honorário'!B:D,MATCH(TabJud!D4345,'Porte Honorário'!A:A,0),3)</f>
        <v>50.99</v>
      </c>
      <c r="L4345" s="22" t="n">
        <f aca="false">ROUND(C4345*K4345,2)</f>
        <v>50.99</v>
      </c>
      <c r="M4345" s="22" t="n">
        <f aca="false">IF(E4345&gt;0,ROUND(E4345*'UCO e Filme'!$A$8,2),0)</f>
        <v>33.86</v>
      </c>
      <c r="N4345" s="22" t="n">
        <f aca="false">IF(I4345&gt;0,ROUND(I4345*'UCO e Filme'!$A$11,2),0)</f>
        <v>11.66</v>
      </c>
      <c r="O4345" s="22" t="n">
        <f aca="false">ROUND(L4345+M4345+N4345,2)</f>
        <v>96.51</v>
      </c>
      <c r="P4345" s="36"/>
      <c r="Q4345" s="36"/>
    </row>
    <row r="4346" customFormat="false" ht="30.95" hidden="false" customHeight="true" outlineLevel="0" collapsed="false">
      <c r="A4346" s="14" t="s">
        <v>4353</v>
      </c>
      <c r="B4346" s="14"/>
      <c r="C4346" s="14"/>
      <c r="D4346" s="14"/>
      <c r="E4346" s="14"/>
      <c r="F4346" s="14"/>
      <c r="G4346" s="14"/>
      <c r="H4346" s="14"/>
      <c r="I4346" s="14"/>
      <c r="J4346" s="14"/>
      <c r="K4346" s="14"/>
      <c r="L4346" s="14"/>
      <c r="M4346" s="14"/>
      <c r="N4346" s="14"/>
      <c r="O4346" s="14"/>
      <c r="P4346" s="36"/>
      <c r="Q4346" s="36"/>
    </row>
    <row r="4347" customFormat="false" ht="32.25" hidden="false" customHeight="true" outlineLevel="0" collapsed="false">
      <c r="A4347" s="17" t="n">
        <v>40807010</v>
      </c>
      <c r="B4347" s="17" t="s">
        <v>4354</v>
      </c>
      <c r="C4347" s="23" t="n">
        <v>1</v>
      </c>
      <c r="D4347" s="23" t="s">
        <v>146</v>
      </c>
      <c r="E4347" s="19" t="n">
        <v>3.85</v>
      </c>
      <c r="F4347" s="21"/>
      <c r="G4347" s="21"/>
      <c r="H4347" s="21"/>
      <c r="I4347" s="19" t="n">
        <v>0.6104</v>
      </c>
      <c r="J4347" s="21" t="n">
        <v>7</v>
      </c>
      <c r="K4347" s="22" t="n">
        <f aca="false">INDEX('Porte Honorário'!B:D,MATCH(TabJud!D4347,'Porte Honorário'!A:A,0),3)</f>
        <v>81.6</v>
      </c>
      <c r="L4347" s="22" t="n">
        <f aca="false">ROUND(C4347*K4347,2)</f>
        <v>81.6</v>
      </c>
      <c r="M4347" s="22" t="n">
        <f aca="false">IF(E4347&gt;0,ROUND(E4347*'UCO e Filme'!$A$8,2),0)</f>
        <v>56.44</v>
      </c>
      <c r="N4347" s="22" t="n">
        <f aca="false">IF(I4347&gt;0,ROUND(I4347*'UCO e Filme'!$A$11,2),0)</f>
        <v>24.72</v>
      </c>
      <c r="O4347" s="22" t="n">
        <f aca="false">ROUND(L4347+M4347+N4347,2)</f>
        <v>162.76</v>
      </c>
      <c r="P4347" s="36"/>
      <c r="Q4347" s="36"/>
    </row>
    <row r="4348" customFormat="false" ht="11.25" hidden="false" customHeight="true" outlineLevel="0" collapsed="false">
      <c r="A4348" s="17" t="n">
        <v>40807029</v>
      </c>
      <c r="B4348" s="17" t="s">
        <v>4355</v>
      </c>
      <c r="C4348" s="23" t="n">
        <v>1</v>
      </c>
      <c r="D4348" s="23" t="s">
        <v>64</v>
      </c>
      <c r="E4348" s="19" t="n">
        <v>2.95</v>
      </c>
      <c r="F4348" s="21"/>
      <c r="G4348" s="21"/>
      <c r="H4348" s="21"/>
      <c r="I4348" s="19" t="n">
        <v>0.48</v>
      </c>
      <c r="J4348" s="21" t="n">
        <v>4</v>
      </c>
      <c r="K4348" s="22" t="n">
        <f aca="false">INDEX('Porte Honorário'!B:D,MATCH(TabJud!D4348,'Porte Honorário'!A:A,0),3)</f>
        <v>50.99</v>
      </c>
      <c r="L4348" s="22" t="n">
        <f aca="false">ROUND(C4348*K4348,2)</f>
        <v>50.99</v>
      </c>
      <c r="M4348" s="22" t="n">
        <f aca="false">IF(E4348&gt;0,ROUND(E4348*'UCO e Filme'!$A$8,2),0)</f>
        <v>43.25</v>
      </c>
      <c r="N4348" s="22" t="n">
        <f aca="false">IF(I4348&gt;0,ROUND(I4348*'UCO e Filme'!$A$11,2),0)</f>
        <v>19.44</v>
      </c>
      <c r="O4348" s="22" t="n">
        <f aca="false">ROUND(L4348+M4348+N4348,2)</f>
        <v>113.68</v>
      </c>
      <c r="P4348" s="36"/>
      <c r="Q4348" s="36"/>
    </row>
    <row r="4349" customFormat="false" ht="11.25" hidden="false" customHeight="true" outlineLevel="0" collapsed="false">
      <c r="A4349" s="17" t="n">
        <v>40807037</v>
      </c>
      <c r="B4349" s="17" t="s">
        <v>4356</v>
      </c>
      <c r="C4349" s="23" t="n">
        <v>1</v>
      </c>
      <c r="D4349" s="23" t="s">
        <v>146</v>
      </c>
      <c r="E4349" s="19" t="n">
        <v>3.85</v>
      </c>
      <c r="F4349" s="21"/>
      <c r="G4349" s="21"/>
      <c r="H4349" s="21"/>
      <c r="I4349" s="19" t="n">
        <v>0.8744</v>
      </c>
      <c r="J4349" s="21" t="n">
        <v>10</v>
      </c>
      <c r="K4349" s="22" t="n">
        <f aca="false">INDEX('Porte Honorário'!B:D,MATCH(TabJud!D4349,'Porte Honorário'!A:A,0),3)</f>
        <v>81.6</v>
      </c>
      <c r="L4349" s="22" t="n">
        <f aca="false">ROUND(C4349*K4349,2)</f>
        <v>81.6</v>
      </c>
      <c r="M4349" s="22" t="n">
        <f aca="false">IF(E4349&gt;0,ROUND(E4349*'UCO e Filme'!$A$8,2),0)</f>
        <v>56.44</v>
      </c>
      <c r="N4349" s="22" t="n">
        <f aca="false">IF(I4349&gt;0,ROUND(I4349*'UCO e Filme'!$A$11,2),0)</f>
        <v>35.4</v>
      </c>
      <c r="O4349" s="22" t="n">
        <f aca="false">ROUND(L4349+M4349+N4349,2)</f>
        <v>173.44</v>
      </c>
      <c r="P4349" s="36"/>
      <c r="Q4349" s="36"/>
    </row>
    <row r="4350" customFormat="false" ht="11.25" hidden="false" customHeight="true" outlineLevel="0" collapsed="false">
      <c r="A4350" s="17" t="n">
        <v>40807045</v>
      </c>
      <c r="B4350" s="17" t="s">
        <v>4357</v>
      </c>
      <c r="C4350" s="23" t="n">
        <v>1</v>
      </c>
      <c r="D4350" s="23" t="s">
        <v>146</v>
      </c>
      <c r="E4350" s="19" t="n">
        <v>4.91</v>
      </c>
      <c r="F4350" s="21"/>
      <c r="G4350" s="21"/>
      <c r="H4350" s="21"/>
      <c r="I4350" s="19" t="n">
        <v>1.0184</v>
      </c>
      <c r="J4350" s="21" t="n">
        <v>11</v>
      </c>
      <c r="K4350" s="22" t="n">
        <f aca="false">INDEX('Porte Honorário'!B:D,MATCH(TabJud!D4350,'Porte Honorário'!A:A,0),3)</f>
        <v>81.6</v>
      </c>
      <c r="L4350" s="22" t="n">
        <f aca="false">ROUND(C4350*K4350,2)</f>
        <v>81.6</v>
      </c>
      <c r="M4350" s="22" t="n">
        <f aca="false">IF(E4350&gt;0,ROUND(E4350*'UCO e Filme'!$A$8,2),0)</f>
        <v>71.98</v>
      </c>
      <c r="N4350" s="22" t="n">
        <f aca="false">IF(I4350&gt;0,ROUND(I4350*'UCO e Filme'!$A$11,2),0)</f>
        <v>41.24</v>
      </c>
      <c r="O4350" s="22" t="n">
        <f aca="false">ROUND(L4350+M4350+N4350,2)</f>
        <v>194.82</v>
      </c>
      <c r="P4350" s="36"/>
      <c r="Q4350" s="36"/>
    </row>
    <row r="4351" customFormat="false" ht="11.25" hidden="false" customHeight="true" outlineLevel="0" collapsed="false">
      <c r="A4351" s="17" t="n">
        <v>40807053</v>
      </c>
      <c r="B4351" s="17" t="s">
        <v>4358</v>
      </c>
      <c r="C4351" s="23" t="n">
        <v>1</v>
      </c>
      <c r="D4351" s="23" t="s">
        <v>146</v>
      </c>
      <c r="E4351" s="19" t="n">
        <v>4.08</v>
      </c>
      <c r="F4351" s="21"/>
      <c r="G4351" s="21"/>
      <c r="H4351" s="21"/>
      <c r="I4351" s="19" t="n">
        <v>0.432</v>
      </c>
      <c r="J4351" s="21" t="n">
        <v>6</v>
      </c>
      <c r="K4351" s="22" t="n">
        <f aca="false">INDEX('Porte Honorário'!B:D,MATCH(TabJud!D4351,'Porte Honorário'!A:A,0),3)</f>
        <v>81.6</v>
      </c>
      <c r="L4351" s="22" t="n">
        <f aca="false">ROUND(C4351*K4351,2)</f>
        <v>81.6</v>
      </c>
      <c r="M4351" s="22" t="n">
        <f aca="false">IF(E4351&gt;0,ROUND(E4351*'UCO e Filme'!$A$8,2),0)</f>
        <v>59.81</v>
      </c>
      <c r="N4351" s="22" t="n">
        <f aca="false">IF(I4351&gt;0,ROUND(I4351*'UCO e Filme'!$A$11,2),0)</f>
        <v>17.49</v>
      </c>
      <c r="O4351" s="22" t="n">
        <f aca="false">ROUND(L4351+M4351+N4351,2)</f>
        <v>158.9</v>
      </c>
      <c r="P4351" s="36"/>
      <c r="Q4351" s="36"/>
    </row>
    <row r="4352" customFormat="false" ht="11.25" hidden="false" customHeight="true" outlineLevel="0" collapsed="false">
      <c r="A4352" s="17" t="n">
        <v>40807061</v>
      </c>
      <c r="B4352" s="17" t="s">
        <v>4359</v>
      </c>
      <c r="C4352" s="23" t="n">
        <v>1</v>
      </c>
      <c r="D4352" s="23" t="s">
        <v>52</v>
      </c>
      <c r="E4352" s="19" t="n">
        <v>4.33</v>
      </c>
      <c r="F4352" s="21"/>
      <c r="G4352" s="21"/>
      <c r="H4352" s="21"/>
      <c r="I4352" s="19" t="n">
        <v>0.432</v>
      </c>
      <c r="J4352" s="21" t="n">
        <v>6</v>
      </c>
      <c r="K4352" s="22" t="n">
        <f aca="false">INDEX('Porte Honorário'!B:D,MATCH(TabJud!D4352,'Porte Honorário'!A:A,0),3)</f>
        <v>112.2</v>
      </c>
      <c r="L4352" s="22" t="n">
        <f aca="false">ROUND(C4352*K4352,2)</f>
        <v>112.2</v>
      </c>
      <c r="M4352" s="22" t="n">
        <f aca="false">IF(E4352&gt;0,ROUND(E4352*'UCO e Filme'!$A$8,2),0)</f>
        <v>63.48</v>
      </c>
      <c r="N4352" s="22" t="n">
        <f aca="false">IF(I4352&gt;0,ROUND(I4352*'UCO e Filme'!$A$11,2),0)</f>
        <v>17.49</v>
      </c>
      <c r="O4352" s="22" t="n">
        <f aca="false">ROUND(L4352+M4352+N4352,2)</f>
        <v>193.17</v>
      </c>
      <c r="P4352" s="36"/>
      <c r="Q4352" s="36"/>
    </row>
    <row r="4353" customFormat="false" ht="11.25" hidden="false" customHeight="true" outlineLevel="0" collapsed="false">
      <c r="A4353" s="17" t="n">
        <v>40807070</v>
      </c>
      <c r="B4353" s="17" t="s">
        <v>4360</v>
      </c>
      <c r="C4353" s="23" t="n">
        <v>1</v>
      </c>
      <c r="D4353" s="23" t="s">
        <v>99</v>
      </c>
      <c r="E4353" s="19" t="n">
        <v>2.6</v>
      </c>
      <c r="F4353" s="21"/>
      <c r="G4353" s="21"/>
      <c r="H4353" s="21"/>
      <c r="I4353" s="19" t="n">
        <v>0.432</v>
      </c>
      <c r="J4353" s="21" t="n">
        <v>6</v>
      </c>
      <c r="K4353" s="22" t="n">
        <f aca="false">INDEX('Porte Honorário'!B:D,MATCH(TabJud!D4353,'Porte Honorário'!A:A,0),3)</f>
        <v>38.26</v>
      </c>
      <c r="L4353" s="22" t="n">
        <f aca="false">ROUND(C4353*K4353,2)</f>
        <v>38.26</v>
      </c>
      <c r="M4353" s="22" t="n">
        <f aca="false">IF(E4353&gt;0,ROUND(E4353*'UCO e Filme'!$A$8,2),0)</f>
        <v>38.12</v>
      </c>
      <c r="N4353" s="22" t="n">
        <f aca="false">IF(I4353&gt;0,ROUND(I4353*'UCO e Filme'!$A$11,2),0)</f>
        <v>17.49</v>
      </c>
      <c r="O4353" s="22" t="n">
        <f aca="false">ROUND(L4353+M4353+N4353,2)</f>
        <v>93.87</v>
      </c>
      <c r="P4353" s="36"/>
      <c r="Q4353" s="36"/>
    </row>
    <row r="4354" customFormat="false" ht="30.95" hidden="false" customHeight="true" outlineLevel="0" collapsed="false">
      <c r="A4354" s="14" t="s">
        <v>4361</v>
      </c>
      <c r="B4354" s="14"/>
      <c r="C4354" s="14"/>
      <c r="D4354" s="14"/>
      <c r="E4354" s="14"/>
      <c r="F4354" s="14"/>
      <c r="G4354" s="14"/>
      <c r="H4354" s="14"/>
      <c r="I4354" s="14"/>
      <c r="J4354" s="14"/>
      <c r="K4354" s="14"/>
      <c r="L4354" s="14"/>
      <c r="M4354" s="14"/>
      <c r="N4354" s="14"/>
      <c r="O4354" s="14"/>
      <c r="P4354" s="36"/>
      <c r="Q4354" s="36"/>
    </row>
    <row r="4355" customFormat="false" ht="33" hidden="false" customHeight="true" outlineLevel="0" collapsed="false">
      <c r="A4355" s="17" t="n">
        <v>40808017</v>
      </c>
      <c r="B4355" s="17" t="s">
        <v>4362</v>
      </c>
      <c r="C4355" s="23" t="n">
        <v>1</v>
      </c>
      <c r="D4355" s="23" t="s">
        <v>138</v>
      </c>
      <c r="E4355" s="19" t="n">
        <v>1.22</v>
      </c>
      <c r="F4355" s="21"/>
      <c r="G4355" s="21"/>
      <c r="H4355" s="21"/>
      <c r="I4355" s="19" t="n">
        <v>0.154</v>
      </c>
      <c r="J4355" s="21" t="n">
        <v>1</v>
      </c>
      <c r="K4355" s="22" t="n">
        <f aca="false">INDEX('Porte Honorário'!B:D,MATCH(TabJud!D4355,'Porte Honorário'!A:A,0),3)</f>
        <v>25.5</v>
      </c>
      <c r="L4355" s="22" t="n">
        <f aca="false">ROUND(C4355*K4355,2)</f>
        <v>25.5</v>
      </c>
      <c r="M4355" s="22" t="n">
        <f aca="false">IF(E4355&gt;0,ROUND(E4355*'UCO e Filme'!$A$8,2),0)</f>
        <v>17.89</v>
      </c>
      <c r="N4355" s="22" t="n">
        <f aca="false">IF(I4355&gt;0,ROUND(I4355*'UCO e Filme'!$A$11,2),0)</f>
        <v>6.24</v>
      </c>
      <c r="O4355" s="22" t="n">
        <f aca="false">ROUND(L4355+M4355+N4355,2)</f>
        <v>49.63</v>
      </c>
      <c r="P4355" s="36"/>
      <c r="Q4355" s="36"/>
    </row>
    <row r="4356" customFormat="false" ht="11.25" hidden="false" customHeight="true" outlineLevel="0" collapsed="false">
      <c r="A4356" s="17" t="n">
        <v>40808025</v>
      </c>
      <c r="B4356" s="17" t="s">
        <v>4363</v>
      </c>
      <c r="C4356" s="23" t="n">
        <v>1</v>
      </c>
      <c r="D4356" s="23" t="s">
        <v>99</v>
      </c>
      <c r="E4356" s="19" t="n">
        <v>1.75</v>
      </c>
      <c r="F4356" s="21"/>
      <c r="G4356" s="21"/>
      <c r="H4356" s="21"/>
      <c r="I4356" s="19" t="n">
        <v>0.428</v>
      </c>
      <c r="J4356" s="21" t="n">
        <v>3</v>
      </c>
      <c r="K4356" s="22" t="n">
        <f aca="false">INDEX('Porte Honorário'!B:D,MATCH(TabJud!D4356,'Porte Honorário'!A:A,0),3)</f>
        <v>38.26</v>
      </c>
      <c r="L4356" s="22" t="n">
        <f aca="false">ROUND(C4356*K4356,2)</f>
        <v>38.26</v>
      </c>
      <c r="M4356" s="22" t="n">
        <f aca="false">IF(E4356&gt;0,ROUND(E4356*'UCO e Filme'!$A$8,2),0)</f>
        <v>25.66</v>
      </c>
      <c r="N4356" s="22" t="n">
        <f aca="false">IF(I4356&gt;0,ROUND(I4356*'UCO e Filme'!$A$11,2),0)</f>
        <v>17.33</v>
      </c>
      <c r="O4356" s="22" t="n">
        <f aca="false">ROUND(L4356+M4356+N4356,2)</f>
        <v>81.25</v>
      </c>
      <c r="P4356" s="36"/>
      <c r="Q4356" s="36"/>
    </row>
    <row r="4357" customFormat="false" ht="11.25" hidden="false" customHeight="true" outlineLevel="0" collapsed="false">
      <c r="A4357" s="17" t="n">
        <v>40808033</v>
      </c>
      <c r="B4357" s="17" t="s">
        <v>4364</v>
      </c>
      <c r="C4357" s="23" t="n">
        <v>1</v>
      </c>
      <c r="D4357" s="23" t="s">
        <v>146</v>
      </c>
      <c r="E4357" s="19" t="n">
        <v>2.76</v>
      </c>
      <c r="F4357" s="21"/>
      <c r="G4357" s="21"/>
      <c r="H4357" s="21"/>
      <c r="I4357" s="19" t="n">
        <v>1.2</v>
      </c>
      <c r="J4357" s="21" t="n">
        <v>4</v>
      </c>
      <c r="K4357" s="22" t="n">
        <f aca="false">INDEX('Porte Honorário'!B:D,MATCH(TabJud!D4357,'Porte Honorário'!A:A,0),3)</f>
        <v>81.6</v>
      </c>
      <c r="L4357" s="22" t="n">
        <f aca="false">ROUND(C4357*K4357,2)</f>
        <v>81.6</v>
      </c>
      <c r="M4357" s="22" t="n">
        <f aca="false">IF(E4357&gt;0,ROUND(E4357*'UCO e Filme'!$A$8,2),0)</f>
        <v>40.46</v>
      </c>
      <c r="N4357" s="22" t="n">
        <f aca="false">IF(I4357&gt;0,ROUND(I4357*'UCO e Filme'!$A$11,2),0)</f>
        <v>48.59</v>
      </c>
      <c r="O4357" s="22" t="n">
        <f aca="false">ROUND(L4357+M4357+N4357,2)</f>
        <v>170.65</v>
      </c>
      <c r="P4357" s="36"/>
      <c r="Q4357" s="36"/>
    </row>
    <row r="4358" customFormat="false" ht="11.25" hidden="false" customHeight="true" outlineLevel="0" collapsed="false">
      <c r="A4358" s="17" t="n">
        <v>40808041</v>
      </c>
      <c r="B4358" s="17" t="s">
        <v>4365</v>
      </c>
      <c r="C4358" s="23" t="n">
        <v>1</v>
      </c>
      <c r="D4358" s="23" t="s">
        <v>146</v>
      </c>
      <c r="E4358" s="19" t="n">
        <v>6.48</v>
      </c>
      <c r="F4358" s="21"/>
      <c r="G4358" s="21"/>
      <c r="H4358" s="21"/>
      <c r="I4358" s="19" t="n">
        <v>1.2</v>
      </c>
      <c r="J4358" s="21" t="n">
        <v>4</v>
      </c>
      <c r="K4358" s="22" t="n">
        <f aca="false">INDEX('Porte Honorário'!B:D,MATCH(TabJud!D4358,'Porte Honorário'!A:A,0),3)</f>
        <v>81.6</v>
      </c>
      <c r="L4358" s="22" t="n">
        <f aca="false">ROUND(C4358*K4358,2)</f>
        <v>81.6</v>
      </c>
      <c r="M4358" s="22" t="n">
        <f aca="false">IF(E4358&gt;0,ROUND(E4358*'UCO e Filme'!$A$8,2),0)</f>
        <v>95</v>
      </c>
      <c r="N4358" s="22" t="n">
        <f aca="false">IF(I4358&gt;0,ROUND(I4358*'UCO e Filme'!$A$11,2),0)</f>
        <v>48.59</v>
      </c>
      <c r="O4358" s="22" t="n">
        <f aca="false">ROUND(L4358+M4358+N4358,2)</f>
        <v>225.19</v>
      </c>
      <c r="P4358" s="36"/>
      <c r="Q4358" s="36"/>
    </row>
    <row r="4359" customFormat="false" ht="11.25" hidden="false" customHeight="true" outlineLevel="0" collapsed="false">
      <c r="A4359" s="17" t="n">
        <v>40808050</v>
      </c>
      <c r="B4359" s="17" t="s">
        <v>4366</v>
      </c>
      <c r="C4359" s="23" t="n">
        <v>1</v>
      </c>
      <c r="D4359" s="23" t="s">
        <v>138</v>
      </c>
      <c r="E4359" s="19" t="n">
        <v>1.24</v>
      </c>
      <c r="F4359" s="21"/>
      <c r="G4359" s="21"/>
      <c r="H4359" s="21"/>
      <c r="I4359" s="19" t="n">
        <v>0.6</v>
      </c>
      <c r="J4359" s="21" t="n">
        <v>2</v>
      </c>
      <c r="K4359" s="22" t="n">
        <f aca="false">INDEX('Porte Honorário'!B:D,MATCH(TabJud!D4359,'Porte Honorário'!A:A,0),3)</f>
        <v>25.5</v>
      </c>
      <c r="L4359" s="22" t="n">
        <f aca="false">ROUND(C4359*K4359,2)</f>
        <v>25.5</v>
      </c>
      <c r="M4359" s="22" t="n">
        <f aca="false">IF(E4359&gt;0,ROUND(E4359*'UCO e Filme'!$A$8,2),0)</f>
        <v>18.18</v>
      </c>
      <c r="N4359" s="22" t="n">
        <f aca="false">IF(I4359&gt;0,ROUND(I4359*'UCO e Filme'!$A$11,2),0)</f>
        <v>24.29</v>
      </c>
      <c r="O4359" s="22" t="n">
        <f aca="false">ROUND(L4359+M4359+N4359,2)</f>
        <v>67.97</v>
      </c>
      <c r="P4359" s="36"/>
      <c r="Q4359" s="36"/>
    </row>
    <row r="4360" customFormat="false" ht="11.25" hidden="false" customHeight="true" outlineLevel="0" collapsed="false">
      <c r="A4360" s="17" t="n">
        <v>40808114</v>
      </c>
      <c r="B4360" s="17" t="s">
        <v>4367</v>
      </c>
      <c r="C4360" s="23" t="n">
        <v>1</v>
      </c>
      <c r="D4360" s="23" t="s">
        <v>52</v>
      </c>
      <c r="E4360" s="19" t="n">
        <v>16.34</v>
      </c>
      <c r="F4360" s="21"/>
      <c r="G4360" s="21"/>
      <c r="H4360" s="21"/>
      <c r="I4360" s="19" t="n">
        <v>3.034</v>
      </c>
      <c r="J4360" s="21" t="n">
        <v>19</v>
      </c>
      <c r="K4360" s="22" t="n">
        <f aca="false">INDEX('Porte Honorário'!B:D,MATCH(TabJud!D4360,'Porte Honorário'!A:A,0),3)</f>
        <v>112.2</v>
      </c>
      <c r="L4360" s="22" t="n">
        <f aca="false">ROUND(C4360*K4360,2)</f>
        <v>112.2</v>
      </c>
      <c r="M4360" s="22" t="n">
        <f aca="false">IF(E4360&gt;0,ROUND(E4360*'UCO e Filme'!$A$8,2),0)</f>
        <v>239.54</v>
      </c>
      <c r="N4360" s="22" t="n">
        <f aca="false">IF(I4360&gt;0,ROUND(I4360*'UCO e Filme'!$A$11,2),0)</f>
        <v>122.85</v>
      </c>
      <c r="O4360" s="22" t="n">
        <f aca="false">ROUND(L4360+M4360+N4360,2)</f>
        <v>474.59</v>
      </c>
      <c r="P4360" s="36"/>
      <c r="Q4360" s="36"/>
    </row>
    <row r="4361" customFormat="false" ht="11.25" hidden="false" customHeight="true" outlineLevel="0" collapsed="false">
      <c r="A4361" s="17" t="n">
        <v>40808122</v>
      </c>
      <c r="B4361" s="17" t="s">
        <v>4368</v>
      </c>
      <c r="C4361" s="23" t="n">
        <v>1</v>
      </c>
      <c r="D4361" s="23" t="s">
        <v>64</v>
      </c>
      <c r="E4361" s="19" t="n">
        <v>6.95</v>
      </c>
      <c r="F4361" s="21"/>
      <c r="G4361" s="21"/>
      <c r="H4361" s="21"/>
      <c r="I4361" s="19"/>
      <c r="J4361" s="21"/>
      <c r="K4361" s="22" t="n">
        <f aca="false">INDEX('Porte Honorário'!B:D,MATCH(TabJud!D4361,'Porte Honorário'!A:A,0),3)</f>
        <v>50.99</v>
      </c>
      <c r="L4361" s="22" t="n">
        <f aca="false">ROUND(C4361*K4361,2)</f>
        <v>50.99</v>
      </c>
      <c r="M4361" s="22" t="n">
        <f aca="false">IF(E4361&gt;0,ROUND(E4361*'UCO e Filme'!$A$8,2),0)</f>
        <v>101.89</v>
      </c>
      <c r="N4361" s="22" t="n">
        <f aca="false">IF(I4361&gt;0,ROUND(I4361*'UCO e Filme'!$A$11,2),0)</f>
        <v>0</v>
      </c>
      <c r="O4361" s="22" t="n">
        <f aca="false">ROUND(L4361+M4361+N4361,2)</f>
        <v>152.88</v>
      </c>
      <c r="P4361" s="36"/>
      <c r="Q4361" s="36"/>
    </row>
    <row r="4362" customFormat="false" ht="11.25" hidden="false" customHeight="true" outlineLevel="0" collapsed="false">
      <c r="A4362" s="17" t="n">
        <v>40808130</v>
      </c>
      <c r="B4362" s="17" t="s">
        <v>4369</v>
      </c>
      <c r="C4362" s="23" t="n">
        <v>1</v>
      </c>
      <c r="D4362" s="23" t="s">
        <v>146</v>
      </c>
      <c r="E4362" s="19" t="n">
        <v>10.25</v>
      </c>
      <c r="F4362" s="21"/>
      <c r="G4362" s="21"/>
      <c r="H4362" s="21"/>
      <c r="I4362" s="19"/>
      <c r="J4362" s="21"/>
      <c r="K4362" s="22" t="n">
        <f aca="false">INDEX('Porte Honorário'!B:D,MATCH(TabJud!D4362,'Porte Honorário'!A:A,0),3)</f>
        <v>81.6</v>
      </c>
      <c r="L4362" s="22" t="n">
        <f aca="false">ROUND(C4362*K4362,2)</f>
        <v>81.6</v>
      </c>
      <c r="M4362" s="22" t="n">
        <f aca="false">IF(E4362&gt;0,ROUND(E4362*'UCO e Filme'!$A$8,2),0)</f>
        <v>150.27</v>
      </c>
      <c r="N4362" s="22" t="n">
        <f aca="false">IF(I4362&gt;0,ROUND(I4362*'UCO e Filme'!$A$11,2),0)</f>
        <v>0</v>
      </c>
      <c r="O4362" s="22" t="n">
        <f aca="false">ROUND(L4362+M4362+N4362,2)</f>
        <v>231.87</v>
      </c>
      <c r="P4362" s="36"/>
      <c r="Q4362" s="36"/>
    </row>
    <row r="4363" customFormat="false" ht="22.5" hidden="false" customHeight="true" outlineLevel="0" collapsed="false">
      <c r="A4363" s="17" t="n">
        <v>40808149</v>
      </c>
      <c r="B4363" s="17" t="s">
        <v>4370</v>
      </c>
      <c r="C4363" s="23" t="n">
        <v>1</v>
      </c>
      <c r="D4363" s="23" t="s">
        <v>82</v>
      </c>
      <c r="E4363" s="19" t="n">
        <v>8.94</v>
      </c>
      <c r="F4363" s="21"/>
      <c r="G4363" s="21"/>
      <c r="H4363" s="21"/>
      <c r="I4363" s="19"/>
      <c r="J4363" s="21"/>
      <c r="K4363" s="22" t="n">
        <f aca="false">INDEX('Porte Honorário'!B:D,MATCH(TabJud!D4363,'Porte Honorário'!A:A,0),3)</f>
        <v>68.85</v>
      </c>
      <c r="L4363" s="22" t="n">
        <f aca="false">ROUND(C4363*K4363,2)</f>
        <v>68.85</v>
      </c>
      <c r="M4363" s="22" t="n">
        <f aca="false">IF(E4363&gt;0,ROUND(E4363*'UCO e Filme'!$A$8,2),0)</f>
        <v>131.06</v>
      </c>
      <c r="N4363" s="22" t="n">
        <f aca="false">IF(I4363&gt;0,ROUND(I4363*'UCO e Filme'!$A$11,2),0)</f>
        <v>0</v>
      </c>
      <c r="O4363" s="22" t="n">
        <f aca="false">ROUND(L4363+M4363+N4363,2)</f>
        <v>199.91</v>
      </c>
      <c r="P4363" s="36"/>
      <c r="Q4363" s="36"/>
    </row>
    <row r="4364" customFormat="false" ht="11.25" hidden="false" customHeight="true" outlineLevel="0" collapsed="false">
      <c r="A4364" s="17" t="n">
        <v>40808157</v>
      </c>
      <c r="B4364" s="17" t="s">
        <v>4371</v>
      </c>
      <c r="C4364" s="23" t="n">
        <v>1</v>
      </c>
      <c r="D4364" s="23" t="s">
        <v>82</v>
      </c>
      <c r="E4364" s="19" t="n">
        <v>7.89</v>
      </c>
      <c r="F4364" s="21"/>
      <c r="G4364" s="21"/>
      <c r="H4364" s="21"/>
      <c r="I4364" s="19"/>
      <c r="J4364" s="21"/>
      <c r="K4364" s="22" t="n">
        <f aca="false">INDEX('Porte Honorário'!B:D,MATCH(TabJud!D4364,'Porte Honorário'!A:A,0),3)</f>
        <v>68.85</v>
      </c>
      <c r="L4364" s="22" t="n">
        <f aca="false">ROUND(C4364*K4364,2)</f>
        <v>68.85</v>
      </c>
      <c r="M4364" s="22" t="n">
        <f aca="false">IF(E4364&gt;0,ROUND(E4364*'UCO e Filme'!$A$8,2),0)</f>
        <v>115.67</v>
      </c>
      <c r="N4364" s="22" t="n">
        <f aca="false">IF(I4364&gt;0,ROUND(I4364*'UCO e Filme'!$A$11,2),0)</f>
        <v>0</v>
      </c>
      <c r="O4364" s="22" t="n">
        <f aca="false">ROUND(L4364+M4364+N4364,2)</f>
        <v>184.52</v>
      </c>
      <c r="P4364" s="36"/>
      <c r="Q4364" s="36"/>
    </row>
    <row r="4365" customFormat="false" ht="11.25" hidden="false" customHeight="true" outlineLevel="0" collapsed="false">
      <c r="A4365" s="17" t="n">
        <v>40808165</v>
      </c>
      <c r="B4365" s="17" t="s">
        <v>4372</v>
      </c>
      <c r="C4365" s="23" t="n">
        <v>1</v>
      </c>
      <c r="D4365" s="23" t="s">
        <v>99</v>
      </c>
      <c r="E4365" s="19" t="n">
        <v>2.58</v>
      </c>
      <c r="F4365" s="21"/>
      <c r="G4365" s="21"/>
      <c r="H4365" s="21"/>
      <c r="I4365" s="19" t="n">
        <v>0.36</v>
      </c>
      <c r="J4365" s="21" t="n">
        <v>5</v>
      </c>
      <c r="K4365" s="22" t="n">
        <f aca="false">INDEX('Porte Honorário'!B:D,MATCH(TabJud!D4365,'Porte Honorário'!A:A,0),3)</f>
        <v>38.26</v>
      </c>
      <c r="L4365" s="22" t="n">
        <f aca="false">ROUND(C4365*K4365,2)</f>
        <v>38.26</v>
      </c>
      <c r="M4365" s="22" t="n">
        <f aca="false">IF(E4365&gt;0,ROUND(E4365*'UCO e Filme'!$A$8,2),0)</f>
        <v>37.82</v>
      </c>
      <c r="N4365" s="22" t="n">
        <f aca="false">IF(I4365&gt;0,ROUND(I4365*'UCO e Filme'!$A$11,2),0)</f>
        <v>14.58</v>
      </c>
      <c r="O4365" s="22" t="n">
        <f aca="false">ROUND(L4365+M4365+N4365,2)</f>
        <v>90.66</v>
      </c>
      <c r="P4365" s="36"/>
      <c r="Q4365" s="36"/>
    </row>
    <row r="4366" customFormat="false" ht="22.5" hidden="false" customHeight="true" outlineLevel="0" collapsed="false">
      <c r="A4366" s="17" t="n">
        <v>40808190</v>
      </c>
      <c r="B4366" s="17" t="s">
        <v>4373</v>
      </c>
      <c r="C4366" s="23" t="n">
        <v>1</v>
      </c>
      <c r="D4366" s="23" t="s">
        <v>103</v>
      </c>
      <c r="E4366" s="19" t="n">
        <v>4.18</v>
      </c>
      <c r="F4366" s="21"/>
      <c r="G4366" s="21"/>
      <c r="H4366" s="21"/>
      <c r="I4366" s="19"/>
      <c r="J4366" s="21"/>
      <c r="K4366" s="22" t="n">
        <f aca="false">INDEX('Porte Honorário'!B:D,MATCH(TabJud!D4366,'Porte Honorário'!A:A,0),3)</f>
        <v>142.8</v>
      </c>
      <c r="L4366" s="22" t="n">
        <f aca="false">ROUND(C4366*K4366,2)</f>
        <v>142.8</v>
      </c>
      <c r="M4366" s="22" t="n">
        <f aca="false">IF(E4366&gt;0,ROUND(E4366*'UCO e Filme'!$A$8,2),0)</f>
        <v>61.28</v>
      </c>
      <c r="N4366" s="22" t="n">
        <f aca="false">IF(I4366&gt;0,ROUND(I4366*'UCO e Filme'!$A$11,2),0)</f>
        <v>0</v>
      </c>
      <c r="O4366" s="22" t="n">
        <f aca="false">ROUND(L4366+M4366+N4366,2)</f>
        <v>204.08</v>
      </c>
      <c r="P4366" s="36"/>
      <c r="Q4366" s="36"/>
    </row>
    <row r="4367" customFormat="false" ht="22.5" hidden="false" customHeight="true" outlineLevel="0" collapsed="false">
      <c r="A4367" s="17" t="n">
        <v>40808203</v>
      </c>
      <c r="B4367" s="17" t="s">
        <v>4374</v>
      </c>
      <c r="C4367" s="23" t="n">
        <v>1</v>
      </c>
      <c r="D4367" s="23" t="s">
        <v>103</v>
      </c>
      <c r="E4367" s="19" t="n">
        <v>3.52</v>
      </c>
      <c r="F4367" s="21"/>
      <c r="G4367" s="21"/>
      <c r="H4367" s="21"/>
      <c r="I4367" s="19"/>
      <c r="J4367" s="21"/>
      <c r="K4367" s="22" t="n">
        <f aca="false">INDEX('Porte Honorário'!B:D,MATCH(TabJud!D4367,'Porte Honorário'!A:A,0),3)</f>
        <v>142.8</v>
      </c>
      <c r="L4367" s="22" t="n">
        <f aca="false">ROUND(C4367*K4367,2)</f>
        <v>142.8</v>
      </c>
      <c r="M4367" s="22" t="n">
        <f aca="false">IF(E4367&gt;0,ROUND(E4367*'UCO e Filme'!$A$8,2),0)</f>
        <v>51.6</v>
      </c>
      <c r="N4367" s="22" t="n">
        <f aca="false">IF(I4367&gt;0,ROUND(I4367*'UCO e Filme'!$A$11,2),0)</f>
        <v>0</v>
      </c>
      <c r="O4367" s="22" t="n">
        <f aca="false">ROUND(L4367+M4367+N4367,2)</f>
        <v>194.4</v>
      </c>
      <c r="P4367" s="36"/>
      <c r="Q4367" s="36"/>
    </row>
    <row r="4368" customFormat="false" ht="22.5" hidden="false" customHeight="true" outlineLevel="0" collapsed="false">
      <c r="A4368" s="17" t="n">
        <v>40808211</v>
      </c>
      <c r="B4368" s="17" t="s">
        <v>4375</v>
      </c>
      <c r="C4368" s="23" t="n">
        <v>1</v>
      </c>
      <c r="D4368" s="23" t="s">
        <v>103</v>
      </c>
      <c r="E4368" s="19" t="n">
        <v>4.18</v>
      </c>
      <c r="F4368" s="21"/>
      <c r="G4368" s="21"/>
      <c r="H4368" s="21"/>
      <c r="I4368" s="19"/>
      <c r="J4368" s="21"/>
      <c r="K4368" s="22" t="n">
        <f aca="false">INDEX('Porte Honorário'!B:D,MATCH(TabJud!D4368,'Porte Honorário'!A:A,0),3)</f>
        <v>142.8</v>
      </c>
      <c r="L4368" s="22" t="n">
        <f aca="false">ROUND(C4368*K4368,2)</f>
        <v>142.8</v>
      </c>
      <c r="M4368" s="22" t="n">
        <f aca="false">IF(E4368&gt;0,ROUND(E4368*'UCO e Filme'!$A$8,2),0)</f>
        <v>61.28</v>
      </c>
      <c r="N4368" s="22" t="n">
        <f aca="false">IF(I4368&gt;0,ROUND(I4368*'UCO e Filme'!$A$11,2),0)</f>
        <v>0</v>
      </c>
      <c r="O4368" s="22" t="n">
        <f aca="false">ROUND(L4368+M4368+N4368,2)</f>
        <v>204.08</v>
      </c>
      <c r="P4368" s="36"/>
      <c r="Q4368" s="36"/>
    </row>
    <row r="4369" customFormat="false" ht="22.5" hidden="false" customHeight="true" outlineLevel="0" collapsed="false">
      <c r="A4369" s="17" t="n">
        <v>40808220</v>
      </c>
      <c r="B4369" s="17" t="s">
        <v>4376</v>
      </c>
      <c r="C4369" s="23" t="n">
        <v>1</v>
      </c>
      <c r="D4369" s="23" t="s">
        <v>103</v>
      </c>
      <c r="E4369" s="19"/>
      <c r="F4369" s="21"/>
      <c r="G4369" s="21"/>
      <c r="H4369" s="21"/>
      <c r="I4369" s="19"/>
      <c r="J4369" s="21"/>
      <c r="K4369" s="22" t="n">
        <f aca="false">INDEX('Porte Honorário'!B:D,MATCH(TabJud!D4369,'Porte Honorário'!A:A,0),3)</f>
        <v>142.8</v>
      </c>
      <c r="L4369" s="22" t="n">
        <f aca="false">ROUND(C4369*K4369,2)</f>
        <v>142.8</v>
      </c>
      <c r="M4369" s="22" t="n">
        <f aca="false">IF(E4369&gt;0,ROUND(E4369*'UCO e Filme'!$A$8,2),0)</f>
        <v>0</v>
      </c>
      <c r="N4369" s="22" t="n">
        <f aca="false">IF(I4369&gt;0,ROUND(I4369*'UCO e Filme'!$A$11,2),0)</f>
        <v>0</v>
      </c>
      <c r="O4369" s="22" t="n">
        <f aca="false">ROUND(L4369+M4369+N4369,2)</f>
        <v>142.8</v>
      </c>
      <c r="P4369" s="36"/>
      <c r="Q4369" s="36"/>
    </row>
    <row r="4370" customFormat="false" ht="22.5" hidden="false" customHeight="true" outlineLevel="0" collapsed="false">
      <c r="A4370" s="17" t="n">
        <v>40808238</v>
      </c>
      <c r="B4370" s="17" t="s">
        <v>4377</v>
      </c>
      <c r="C4370" s="23" t="n">
        <v>1</v>
      </c>
      <c r="D4370" s="23" t="s">
        <v>103</v>
      </c>
      <c r="E4370" s="19"/>
      <c r="F4370" s="21"/>
      <c r="G4370" s="21"/>
      <c r="H4370" s="21"/>
      <c r="I4370" s="19"/>
      <c r="J4370" s="21"/>
      <c r="K4370" s="22" t="n">
        <f aca="false">INDEX('Porte Honorário'!B:D,MATCH(TabJud!D4370,'Porte Honorário'!A:A,0),3)</f>
        <v>142.8</v>
      </c>
      <c r="L4370" s="22" t="n">
        <f aca="false">ROUND(C4370*K4370,2)</f>
        <v>142.8</v>
      </c>
      <c r="M4370" s="22" t="n">
        <f aca="false">IF(E4370&gt;0,ROUND(E4370*'UCO e Filme'!$A$8,2),0)</f>
        <v>0</v>
      </c>
      <c r="N4370" s="22" t="n">
        <f aca="false">IF(I4370&gt;0,ROUND(I4370*'UCO e Filme'!$A$11,2),0)</f>
        <v>0</v>
      </c>
      <c r="O4370" s="22" t="n">
        <f aca="false">ROUND(L4370+M4370+N4370,2)</f>
        <v>142.8</v>
      </c>
      <c r="P4370" s="36"/>
      <c r="Q4370" s="36"/>
    </row>
    <row r="4371" customFormat="false" ht="22.5" hidden="false" customHeight="true" outlineLevel="0" collapsed="false">
      <c r="A4371" s="17" t="n">
        <v>40808246</v>
      </c>
      <c r="B4371" s="17" t="s">
        <v>4378</v>
      </c>
      <c r="C4371" s="23" t="n">
        <v>1</v>
      </c>
      <c r="D4371" s="23" t="s">
        <v>103</v>
      </c>
      <c r="E4371" s="19"/>
      <c r="F4371" s="21"/>
      <c r="G4371" s="21"/>
      <c r="H4371" s="21"/>
      <c r="I4371" s="19"/>
      <c r="J4371" s="21"/>
      <c r="K4371" s="22" t="n">
        <f aca="false">INDEX('Porte Honorário'!B:D,MATCH(TabJud!D4371,'Porte Honorário'!A:A,0),3)</f>
        <v>142.8</v>
      </c>
      <c r="L4371" s="22" t="n">
        <f aca="false">ROUND(C4371*K4371,2)</f>
        <v>142.8</v>
      </c>
      <c r="M4371" s="22" t="n">
        <f aca="false">IF(E4371&gt;0,ROUND(E4371*'UCO e Filme'!$A$8,2),0)</f>
        <v>0</v>
      </c>
      <c r="N4371" s="22" t="n">
        <f aca="false">IF(I4371&gt;0,ROUND(I4371*'UCO e Filme'!$A$11,2),0)</f>
        <v>0</v>
      </c>
      <c r="O4371" s="22" t="n">
        <f aca="false">ROUND(L4371+M4371+N4371,2)</f>
        <v>142.8</v>
      </c>
      <c r="P4371" s="36"/>
      <c r="Q4371" s="36"/>
    </row>
    <row r="4372" customFormat="false" ht="22.5" hidden="false" customHeight="true" outlineLevel="0" collapsed="false">
      <c r="A4372" s="17" t="n">
        <v>40808254</v>
      </c>
      <c r="B4372" s="17" t="s">
        <v>4379</v>
      </c>
      <c r="C4372" s="23" t="n">
        <v>1</v>
      </c>
      <c r="D4372" s="23" t="s">
        <v>93</v>
      </c>
      <c r="E4372" s="19" t="n">
        <v>9.62</v>
      </c>
      <c r="F4372" s="21"/>
      <c r="G4372" s="21"/>
      <c r="H4372" s="21"/>
      <c r="I4372" s="19"/>
      <c r="J4372" s="21"/>
      <c r="K4372" s="22" t="n">
        <f aca="false">INDEX('Porte Honorário'!B:D,MATCH(TabJud!D4372,'Porte Honorário'!A:A,0),3)</f>
        <v>195.07</v>
      </c>
      <c r="L4372" s="22" t="n">
        <f aca="false">ROUND(C4372*K4372,2)</f>
        <v>195.07</v>
      </c>
      <c r="M4372" s="22" t="n">
        <f aca="false">IF(E4372&gt;0,ROUND(E4372*'UCO e Filme'!$A$8,2),0)</f>
        <v>141.03</v>
      </c>
      <c r="N4372" s="22" t="n">
        <f aca="false">IF(I4372&gt;0,ROUND(I4372*'UCO e Filme'!$A$11,2),0)</f>
        <v>0</v>
      </c>
      <c r="O4372" s="22" t="n">
        <f aca="false">ROUND(L4372+M4372+N4372,2)</f>
        <v>336.1</v>
      </c>
      <c r="P4372" s="36"/>
      <c r="Q4372" s="36"/>
    </row>
    <row r="4373" customFormat="false" ht="22.5" hidden="false" customHeight="true" outlineLevel="0" collapsed="false">
      <c r="A4373" s="17" t="n">
        <v>40808262</v>
      </c>
      <c r="B4373" s="17" t="s">
        <v>4380</v>
      </c>
      <c r="C4373" s="23" t="n">
        <v>1</v>
      </c>
      <c r="D4373" s="23" t="s">
        <v>93</v>
      </c>
      <c r="E4373" s="19" t="n">
        <v>8.96</v>
      </c>
      <c r="F4373" s="21"/>
      <c r="G4373" s="21"/>
      <c r="H4373" s="21"/>
      <c r="I4373" s="19"/>
      <c r="J4373" s="21"/>
      <c r="K4373" s="22" t="n">
        <f aca="false">INDEX('Porte Honorário'!B:D,MATCH(TabJud!D4373,'Porte Honorário'!A:A,0),3)</f>
        <v>195.07</v>
      </c>
      <c r="L4373" s="22" t="n">
        <f aca="false">ROUND(C4373*K4373,2)</f>
        <v>195.07</v>
      </c>
      <c r="M4373" s="22" t="n">
        <f aca="false">IF(E4373&gt;0,ROUND(E4373*'UCO e Filme'!$A$8,2),0)</f>
        <v>131.35</v>
      </c>
      <c r="N4373" s="22" t="n">
        <f aca="false">IF(I4373&gt;0,ROUND(I4373*'UCO e Filme'!$A$11,2),0)</f>
        <v>0</v>
      </c>
      <c r="O4373" s="22" t="n">
        <f aca="false">ROUND(L4373+M4373+N4373,2)</f>
        <v>326.42</v>
      </c>
      <c r="P4373" s="36"/>
      <c r="Q4373" s="36"/>
    </row>
    <row r="4374" customFormat="false" ht="22.5" hidden="false" customHeight="true" outlineLevel="0" collapsed="false">
      <c r="A4374" s="17" t="n">
        <v>40808270</v>
      </c>
      <c r="B4374" s="17" t="s">
        <v>4381</v>
      </c>
      <c r="C4374" s="23" t="n">
        <v>1</v>
      </c>
      <c r="D4374" s="23" t="s">
        <v>93</v>
      </c>
      <c r="E4374" s="19" t="n">
        <v>9.62</v>
      </c>
      <c r="F4374" s="21"/>
      <c r="G4374" s="21"/>
      <c r="H4374" s="21"/>
      <c r="I4374" s="19"/>
      <c r="J4374" s="21"/>
      <c r="K4374" s="22" t="n">
        <f aca="false">INDEX('Porte Honorário'!B:D,MATCH(TabJud!D4374,'Porte Honorário'!A:A,0),3)</f>
        <v>195.07</v>
      </c>
      <c r="L4374" s="22" t="n">
        <f aca="false">ROUND(C4374*K4374,2)</f>
        <v>195.07</v>
      </c>
      <c r="M4374" s="22" t="n">
        <f aca="false">IF(E4374&gt;0,ROUND(E4374*'UCO e Filme'!$A$8,2),0)</f>
        <v>141.03</v>
      </c>
      <c r="N4374" s="22" t="n">
        <f aca="false">IF(I4374&gt;0,ROUND(I4374*'UCO e Filme'!$A$11,2),0)</f>
        <v>0</v>
      </c>
      <c r="O4374" s="22" t="n">
        <f aca="false">ROUND(L4374+M4374+N4374,2)</f>
        <v>336.1</v>
      </c>
      <c r="P4374" s="36"/>
      <c r="Q4374" s="36"/>
    </row>
    <row r="4375" customFormat="false" ht="11.25" hidden="false" customHeight="true" outlineLevel="0" collapsed="false">
      <c r="A4375" s="17" t="n">
        <v>40808289</v>
      </c>
      <c r="B4375" s="17" t="s">
        <v>4382</v>
      </c>
      <c r="C4375" s="23" t="n">
        <v>1</v>
      </c>
      <c r="D4375" s="23" t="s">
        <v>73</v>
      </c>
      <c r="E4375" s="19" t="n">
        <v>19.16</v>
      </c>
      <c r="F4375" s="21"/>
      <c r="G4375" s="21"/>
      <c r="H4375" s="21"/>
      <c r="I4375" s="19"/>
      <c r="J4375" s="21"/>
      <c r="K4375" s="22" t="n">
        <f aca="false">INDEX('Porte Honorário'!B:D,MATCH(TabJud!D4375,'Porte Honorário'!A:A,0),3)</f>
        <v>280.52</v>
      </c>
      <c r="L4375" s="22" t="n">
        <f aca="false">ROUND(C4375*K4375,2)</f>
        <v>280.52</v>
      </c>
      <c r="M4375" s="22" t="n">
        <f aca="false">IF(E4375&gt;0,ROUND(E4375*'UCO e Filme'!$A$8,2),0)</f>
        <v>280.89</v>
      </c>
      <c r="N4375" s="22" t="n">
        <f aca="false">IF(I4375&gt;0,ROUND(I4375*'UCO e Filme'!$A$11,2),0)</f>
        <v>0</v>
      </c>
      <c r="O4375" s="22" t="n">
        <f aca="false">ROUND(L4375+M4375+N4375,2)</f>
        <v>561.41</v>
      </c>
      <c r="P4375" s="36"/>
      <c r="Q4375" s="36"/>
    </row>
    <row r="4376" customFormat="false" ht="11.25" hidden="false" customHeight="true" outlineLevel="0" collapsed="false">
      <c r="A4376" s="17" t="n">
        <v>40808297</v>
      </c>
      <c r="B4376" s="17" t="s">
        <v>4383</v>
      </c>
      <c r="C4376" s="23" t="n">
        <v>1</v>
      </c>
      <c r="D4376" s="23" t="s">
        <v>73</v>
      </c>
      <c r="E4376" s="19" t="n">
        <v>18.5</v>
      </c>
      <c r="F4376" s="21"/>
      <c r="G4376" s="21"/>
      <c r="H4376" s="21"/>
      <c r="I4376" s="19"/>
      <c r="J4376" s="21"/>
      <c r="K4376" s="22" t="n">
        <f aca="false">INDEX('Porte Honorário'!B:D,MATCH(TabJud!D4376,'Porte Honorário'!A:A,0),3)</f>
        <v>280.52</v>
      </c>
      <c r="L4376" s="22" t="n">
        <f aca="false">ROUND(C4376*K4376,2)</f>
        <v>280.52</v>
      </c>
      <c r="M4376" s="22" t="n">
        <f aca="false">IF(E4376&gt;0,ROUND(E4376*'UCO e Filme'!$A$8,2),0)</f>
        <v>271.21</v>
      </c>
      <c r="N4376" s="22" t="n">
        <f aca="false">IF(I4376&gt;0,ROUND(I4376*'UCO e Filme'!$A$11,2),0)</f>
        <v>0</v>
      </c>
      <c r="O4376" s="22" t="n">
        <f aca="false">ROUND(L4376+M4376+N4376,2)</f>
        <v>551.73</v>
      </c>
      <c r="P4376" s="36"/>
      <c r="Q4376" s="36"/>
    </row>
    <row r="4377" customFormat="false" ht="11.25" hidden="false" customHeight="true" outlineLevel="0" collapsed="false">
      <c r="A4377" s="17" t="n">
        <v>40808300</v>
      </c>
      <c r="B4377" s="17" t="s">
        <v>4384</v>
      </c>
      <c r="C4377" s="23" t="n">
        <v>1</v>
      </c>
      <c r="D4377" s="23" t="s">
        <v>73</v>
      </c>
      <c r="E4377" s="19" t="n">
        <v>19.16</v>
      </c>
      <c r="F4377" s="21"/>
      <c r="G4377" s="21"/>
      <c r="H4377" s="21"/>
      <c r="I4377" s="19"/>
      <c r="J4377" s="21"/>
      <c r="K4377" s="22" t="n">
        <f aca="false">INDEX('Porte Honorário'!B:D,MATCH(TabJud!D4377,'Porte Honorário'!A:A,0),3)</f>
        <v>280.52</v>
      </c>
      <c r="L4377" s="22" t="n">
        <f aca="false">ROUND(C4377*K4377,2)</f>
        <v>280.52</v>
      </c>
      <c r="M4377" s="22" t="n">
        <f aca="false">IF(E4377&gt;0,ROUND(E4377*'UCO e Filme'!$A$8,2),0)</f>
        <v>280.89</v>
      </c>
      <c r="N4377" s="22" t="n">
        <f aca="false">IF(I4377&gt;0,ROUND(I4377*'UCO e Filme'!$A$11,2),0)</f>
        <v>0</v>
      </c>
      <c r="O4377" s="22" t="n">
        <f aca="false">ROUND(L4377+M4377+N4377,2)</f>
        <v>561.41</v>
      </c>
      <c r="P4377" s="36"/>
      <c r="Q4377" s="36"/>
    </row>
    <row r="4378" customFormat="false" ht="30.95" hidden="false" customHeight="true" outlineLevel="0" collapsed="false">
      <c r="A4378" s="14" t="s">
        <v>4385</v>
      </c>
      <c r="B4378" s="14"/>
      <c r="C4378" s="14"/>
      <c r="D4378" s="14"/>
      <c r="E4378" s="14"/>
      <c r="F4378" s="14"/>
      <c r="G4378" s="14"/>
      <c r="H4378" s="14"/>
      <c r="I4378" s="14"/>
      <c r="J4378" s="14"/>
      <c r="K4378" s="14"/>
      <c r="L4378" s="14"/>
      <c r="M4378" s="14"/>
      <c r="N4378" s="14"/>
      <c r="O4378" s="14"/>
      <c r="P4378" s="36"/>
      <c r="Q4378" s="36"/>
    </row>
    <row r="4379" customFormat="false" ht="34.5" hidden="false" customHeight="true" outlineLevel="0" collapsed="false">
      <c r="A4379" s="17" t="n">
        <v>40809013</v>
      </c>
      <c r="B4379" s="17" t="s">
        <v>4386</v>
      </c>
      <c r="C4379" s="23" t="n">
        <v>1</v>
      </c>
      <c r="D4379" s="23" t="s">
        <v>146</v>
      </c>
      <c r="E4379" s="19" t="n">
        <v>2.87</v>
      </c>
      <c r="F4379" s="21"/>
      <c r="G4379" s="21"/>
      <c r="H4379" s="21"/>
      <c r="I4379" s="19" t="n">
        <v>0.6</v>
      </c>
      <c r="J4379" s="21" t="n">
        <v>4</v>
      </c>
      <c r="K4379" s="22" t="n">
        <f aca="false">INDEX('Porte Honorário'!B:D,MATCH(TabJud!D4379,'Porte Honorário'!A:A,0),3)</f>
        <v>81.6</v>
      </c>
      <c r="L4379" s="22" t="n">
        <f aca="false">ROUND(C4379*K4379,2)</f>
        <v>81.6</v>
      </c>
      <c r="M4379" s="22" t="n">
        <f aca="false">IF(E4379&gt;0,ROUND(E4379*'UCO e Filme'!$A$8,2),0)</f>
        <v>42.07</v>
      </c>
      <c r="N4379" s="22" t="n">
        <f aca="false">IF(I4379&gt;0,ROUND(I4379*'UCO e Filme'!$A$11,2),0)</f>
        <v>24.29</v>
      </c>
      <c r="O4379" s="22" t="n">
        <f aca="false">ROUND(L4379+M4379+N4379,2)</f>
        <v>147.96</v>
      </c>
      <c r="P4379" s="36"/>
      <c r="Q4379" s="36"/>
    </row>
    <row r="4380" customFormat="false" ht="11.25" hidden="false" customHeight="true" outlineLevel="0" collapsed="false">
      <c r="A4380" s="17" t="n">
        <v>40809021</v>
      </c>
      <c r="B4380" s="17" t="s">
        <v>4387</v>
      </c>
      <c r="C4380" s="23" t="n">
        <v>1</v>
      </c>
      <c r="D4380" s="23" t="s">
        <v>146</v>
      </c>
      <c r="E4380" s="19" t="n">
        <v>2.87</v>
      </c>
      <c r="F4380" s="21"/>
      <c r="G4380" s="21"/>
      <c r="H4380" s="21"/>
      <c r="I4380" s="19" t="n">
        <v>0.2592</v>
      </c>
      <c r="J4380" s="21" t="n">
        <v>6</v>
      </c>
      <c r="K4380" s="22" t="n">
        <f aca="false">INDEX('Porte Honorário'!B:D,MATCH(TabJud!D4380,'Porte Honorário'!A:A,0),3)</f>
        <v>81.6</v>
      </c>
      <c r="L4380" s="22" t="n">
        <f aca="false">ROUND(C4380*K4380,2)</f>
        <v>81.6</v>
      </c>
      <c r="M4380" s="22" t="n">
        <f aca="false">IF(E4380&gt;0,ROUND(E4380*'UCO e Filme'!$A$8,2),0)</f>
        <v>42.07</v>
      </c>
      <c r="N4380" s="22" t="n">
        <f aca="false">IF(I4380&gt;0,ROUND(I4380*'UCO e Filme'!$A$11,2),0)</f>
        <v>10.5</v>
      </c>
      <c r="O4380" s="22" t="n">
        <f aca="false">ROUND(L4380+M4380+N4380,2)</f>
        <v>134.17</v>
      </c>
      <c r="P4380" s="36"/>
      <c r="Q4380" s="36"/>
    </row>
    <row r="4381" customFormat="false" ht="11.25" hidden="false" customHeight="true" outlineLevel="0" collapsed="false">
      <c r="A4381" s="17" t="n">
        <v>40809030</v>
      </c>
      <c r="B4381" s="17" t="s">
        <v>4388</v>
      </c>
      <c r="C4381" s="23" t="n">
        <v>1</v>
      </c>
      <c r="D4381" s="23" t="s">
        <v>146</v>
      </c>
      <c r="E4381" s="19" t="n">
        <v>3.75</v>
      </c>
      <c r="F4381" s="21"/>
      <c r="G4381" s="21"/>
      <c r="H4381" s="21"/>
      <c r="I4381" s="19" t="n">
        <v>0.2592</v>
      </c>
      <c r="J4381" s="21" t="n">
        <v>6</v>
      </c>
      <c r="K4381" s="22" t="n">
        <f aca="false">INDEX('Porte Honorário'!B:D,MATCH(TabJud!D4381,'Porte Honorário'!A:A,0),3)</f>
        <v>81.6</v>
      </c>
      <c r="L4381" s="22" t="n">
        <f aca="false">ROUND(C4381*K4381,2)</f>
        <v>81.6</v>
      </c>
      <c r="M4381" s="22" t="n">
        <f aca="false">IF(E4381&gt;0,ROUND(E4381*'UCO e Filme'!$A$8,2),0)</f>
        <v>54.98</v>
      </c>
      <c r="N4381" s="22" t="n">
        <f aca="false">IF(I4381&gt;0,ROUND(I4381*'UCO e Filme'!$A$11,2),0)</f>
        <v>10.5</v>
      </c>
      <c r="O4381" s="22" t="n">
        <f aca="false">ROUND(L4381+M4381+N4381,2)</f>
        <v>147.08</v>
      </c>
      <c r="P4381" s="36"/>
      <c r="Q4381" s="36"/>
    </row>
    <row r="4382" customFormat="false" ht="11.25" hidden="false" customHeight="true" outlineLevel="0" collapsed="false">
      <c r="A4382" s="17" t="n">
        <v>40809048</v>
      </c>
      <c r="B4382" s="17" t="s">
        <v>4389</v>
      </c>
      <c r="C4382" s="23" t="n">
        <v>1</v>
      </c>
      <c r="D4382" s="23" t="s">
        <v>146</v>
      </c>
      <c r="E4382" s="19" t="n">
        <v>3.75</v>
      </c>
      <c r="F4382" s="21"/>
      <c r="G4382" s="21"/>
      <c r="H4382" s="21"/>
      <c r="I4382" s="19" t="n">
        <v>0.2592</v>
      </c>
      <c r="J4382" s="21" t="n">
        <v>16</v>
      </c>
      <c r="K4382" s="22" t="n">
        <f aca="false">INDEX('Porte Honorário'!B:D,MATCH(TabJud!D4382,'Porte Honorário'!A:A,0),3)</f>
        <v>81.6</v>
      </c>
      <c r="L4382" s="22" t="n">
        <f aca="false">ROUND(C4382*K4382,2)</f>
        <v>81.6</v>
      </c>
      <c r="M4382" s="22" t="n">
        <f aca="false">IF(E4382&gt;0,ROUND(E4382*'UCO e Filme'!$A$8,2),0)</f>
        <v>54.98</v>
      </c>
      <c r="N4382" s="22" t="n">
        <f aca="false">IF(I4382&gt;0,ROUND(I4382*'UCO e Filme'!$A$11,2),0)</f>
        <v>10.5</v>
      </c>
      <c r="O4382" s="22" t="n">
        <f aca="false">ROUND(L4382+M4382+N4382,2)</f>
        <v>147.08</v>
      </c>
      <c r="P4382" s="36"/>
      <c r="Q4382" s="36"/>
    </row>
    <row r="4383" customFormat="false" ht="11.25" hidden="false" customHeight="true" outlineLevel="0" collapsed="false">
      <c r="A4383" s="17" t="n">
        <v>40809056</v>
      </c>
      <c r="B4383" s="17" t="s">
        <v>4390</v>
      </c>
      <c r="C4383" s="23" t="n">
        <v>1</v>
      </c>
      <c r="D4383" s="23" t="s">
        <v>64</v>
      </c>
      <c r="E4383" s="19" t="n">
        <v>2.45</v>
      </c>
      <c r="F4383" s="21"/>
      <c r="G4383" s="21"/>
      <c r="H4383" s="21"/>
      <c r="I4383" s="19" t="n">
        <v>0.288</v>
      </c>
      <c r="J4383" s="21" t="n">
        <v>4</v>
      </c>
      <c r="K4383" s="22" t="n">
        <f aca="false">INDEX('Porte Honorário'!B:D,MATCH(TabJud!D4383,'Porte Honorário'!A:A,0),3)</f>
        <v>50.99</v>
      </c>
      <c r="L4383" s="22" t="n">
        <f aca="false">ROUND(C4383*K4383,2)</f>
        <v>50.99</v>
      </c>
      <c r="M4383" s="22" t="n">
        <f aca="false">IF(E4383&gt;0,ROUND(E4383*'UCO e Filme'!$A$8,2),0)</f>
        <v>35.92</v>
      </c>
      <c r="N4383" s="22" t="n">
        <f aca="false">IF(I4383&gt;0,ROUND(I4383*'UCO e Filme'!$A$11,2),0)</f>
        <v>11.66</v>
      </c>
      <c r="O4383" s="22" t="n">
        <f aca="false">ROUND(L4383+M4383+N4383,2)</f>
        <v>98.57</v>
      </c>
      <c r="P4383" s="36"/>
      <c r="Q4383" s="36"/>
    </row>
    <row r="4384" customFormat="false" ht="11.25" hidden="false" customHeight="true" outlineLevel="0" collapsed="false">
      <c r="A4384" s="17" t="n">
        <v>40809064</v>
      </c>
      <c r="B4384" s="17" t="s">
        <v>4391</v>
      </c>
      <c r="C4384" s="23" t="n">
        <v>1</v>
      </c>
      <c r="D4384" s="23" t="s">
        <v>103</v>
      </c>
      <c r="E4384" s="19" t="n">
        <v>5.19</v>
      </c>
      <c r="F4384" s="21"/>
      <c r="G4384" s="21"/>
      <c r="H4384" s="21"/>
      <c r="I4384" s="19" t="n">
        <v>0.432</v>
      </c>
      <c r="J4384" s="21" t="n">
        <v>6</v>
      </c>
      <c r="K4384" s="22" t="n">
        <f aca="false">INDEX('Porte Honorário'!B:D,MATCH(TabJud!D4384,'Porte Honorário'!A:A,0),3)</f>
        <v>142.8</v>
      </c>
      <c r="L4384" s="22" t="n">
        <f aca="false">ROUND(C4384*K4384,2)</f>
        <v>142.8</v>
      </c>
      <c r="M4384" s="22" t="n">
        <f aca="false">IF(E4384&gt;0,ROUND(E4384*'UCO e Filme'!$A$8,2),0)</f>
        <v>76.09</v>
      </c>
      <c r="N4384" s="22" t="n">
        <f aca="false">IF(I4384&gt;0,ROUND(I4384*'UCO e Filme'!$A$11,2),0)</f>
        <v>17.49</v>
      </c>
      <c r="O4384" s="22" t="n">
        <f aca="false">ROUND(L4384+M4384+N4384,2)</f>
        <v>236.38</v>
      </c>
      <c r="P4384" s="36"/>
      <c r="Q4384" s="36"/>
    </row>
    <row r="4385" customFormat="false" ht="11.25" hidden="false" customHeight="true" outlineLevel="0" collapsed="false">
      <c r="A4385" s="17" t="n">
        <v>40809072</v>
      </c>
      <c r="B4385" s="17" t="s">
        <v>4392</v>
      </c>
      <c r="C4385" s="23" t="n">
        <v>1</v>
      </c>
      <c r="D4385" s="23" t="s">
        <v>82</v>
      </c>
      <c r="E4385" s="19" t="n">
        <v>3.79</v>
      </c>
      <c r="F4385" s="21"/>
      <c r="G4385" s="21"/>
      <c r="H4385" s="21"/>
      <c r="I4385" s="19" t="n">
        <v>0.432</v>
      </c>
      <c r="J4385" s="21" t="n">
        <v>6</v>
      </c>
      <c r="K4385" s="22" t="n">
        <f aca="false">INDEX('Porte Honorário'!B:D,MATCH(TabJud!D4385,'Porte Honorário'!A:A,0),3)</f>
        <v>68.85</v>
      </c>
      <c r="L4385" s="22" t="n">
        <f aca="false">ROUND(C4385*K4385,2)</f>
        <v>68.85</v>
      </c>
      <c r="M4385" s="22" t="n">
        <f aca="false">IF(E4385&gt;0,ROUND(E4385*'UCO e Filme'!$A$8,2),0)</f>
        <v>55.56</v>
      </c>
      <c r="N4385" s="22" t="n">
        <f aca="false">IF(I4385&gt;0,ROUND(I4385*'UCO e Filme'!$A$11,2),0)</f>
        <v>17.49</v>
      </c>
      <c r="O4385" s="22" t="n">
        <f aca="false">ROUND(L4385+M4385+N4385,2)</f>
        <v>141.9</v>
      </c>
      <c r="P4385" s="36"/>
      <c r="Q4385" s="36"/>
    </row>
    <row r="4386" customFormat="false" ht="11.25" hidden="false" customHeight="true" outlineLevel="0" collapsed="false">
      <c r="A4386" s="17" t="n">
        <v>40809080</v>
      </c>
      <c r="B4386" s="17" t="s">
        <v>4393</v>
      </c>
      <c r="C4386" s="23" t="n">
        <v>1</v>
      </c>
      <c r="D4386" s="23" t="s">
        <v>146</v>
      </c>
      <c r="E4386" s="19" t="n">
        <v>2.87</v>
      </c>
      <c r="F4386" s="21"/>
      <c r="G4386" s="21"/>
      <c r="H4386" s="21"/>
      <c r="I4386" s="19" t="n">
        <v>0.216</v>
      </c>
      <c r="J4386" s="21" t="n">
        <v>5</v>
      </c>
      <c r="K4386" s="22" t="n">
        <f aca="false">INDEX('Porte Honorário'!B:D,MATCH(TabJud!D4386,'Porte Honorário'!A:A,0),3)</f>
        <v>81.6</v>
      </c>
      <c r="L4386" s="22" t="n">
        <f aca="false">ROUND(C4386*K4386,2)</f>
        <v>81.6</v>
      </c>
      <c r="M4386" s="22" t="n">
        <f aca="false">IF(E4386&gt;0,ROUND(E4386*'UCO e Filme'!$A$8,2),0)</f>
        <v>42.07</v>
      </c>
      <c r="N4386" s="22" t="n">
        <f aca="false">IF(I4386&gt;0,ROUND(I4386*'UCO e Filme'!$A$11,2),0)</f>
        <v>8.75</v>
      </c>
      <c r="O4386" s="22" t="n">
        <f aca="false">ROUND(L4386+M4386+N4386,2)</f>
        <v>132.42</v>
      </c>
      <c r="P4386" s="36"/>
      <c r="Q4386" s="36"/>
    </row>
    <row r="4387" customFormat="false" ht="11.25" hidden="false" customHeight="true" outlineLevel="0" collapsed="false">
      <c r="A4387" s="17" t="n">
        <v>40809102</v>
      </c>
      <c r="B4387" s="17" t="s">
        <v>4394</v>
      </c>
      <c r="C4387" s="23" t="n">
        <v>1</v>
      </c>
      <c r="D4387" s="23" t="s">
        <v>141</v>
      </c>
      <c r="E4387" s="19"/>
      <c r="F4387" s="21"/>
      <c r="G4387" s="21"/>
      <c r="H4387" s="21"/>
      <c r="I4387" s="19"/>
      <c r="J4387" s="21"/>
      <c r="K4387" s="22" t="n">
        <f aca="false">INDEX('Porte Honorário'!B:D,MATCH(TabJud!D4387,'Porte Honorário'!A:A,0),3)</f>
        <v>260.11</v>
      </c>
      <c r="L4387" s="22" t="n">
        <f aca="false">ROUND(C4387*K4387,2)</f>
        <v>260.11</v>
      </c>
      <c r="M4387" s="22" t="n">
        <f aca="false">IF(E4387&gt;0,ROUND(E4387*'UCO e Filme'!$A$8,2),0)</f>
        <v>0</v>
      </c>
      <c r="N4387" s="22" t="n">
        <f aca="false">IF(I4387&gt;0,ROUND(I4387*'UCO e Filme'!$A$11,2),0)</f>
        <v>0</v>
      </c>
      <c r="O4387" s="22" t="n">
        <f aca="false">ROUND(L4387+M4387+N4387,2)</f>
        <v>260.11</v>
      </c>
      <c r="P4387" s="36"/>
      <c r="Q4387" s="36"/>
    </row>
    <row r="4388" customFormat="false" ht="22.5" hidden="false" customHeight="true" outlineLevel="0" collapsed="false">
      <c r="A4388" s="17" t="n">
        <v>40809153</v>
      </c>
      <c r="B4388" s="17" t="s">
        <v>4395</v>
      </c>
      <c r="C4388" s="23" t="n">
        <v>1</v>
      </c>
      <c r="D4388" s="23" t="s">
        <v>52</v>
      </c>
      <c r="E4388" s="19"/>
      <c r="F4388" s="21"/>
      <c r="G4388" s="21"/>
      <c r="H4388" s="21"/>
      <c r="I4388" s="19"/>
      <c r="J4388" s="21"/>
      <c r="K4388" s="22" t="n">
        <f aca="false">INDEX('Porte Honorário'!B:D,MATCH(TabJud!D4388,'Porte Honorário'!A:A,0),3)</f>
        <v>112.2</v>
      </c>
      <c r="L4388" s="22" t="n">
        <f aca="false">ROUND(C4388*K4388,2)</f>
        <v>112.2</v>
      </c>
      <c r="M4388" s="22" t="n">
        <f aca="false">IF(E4388&gt;0,ROUND(E4388*'UCO e Filme'!$A$8,2),0)</f>
        <v>0</v>
      </c>
      <c r="N4388" s="22" t="n">
        <f aca="false">IF(I4388&gt;0,ROUND(I4388*'UCO e Filme'!$A$11,2),0)</f>
        <v>0</v>
      </c>
      <c r="O4388" s="22" t="n">
        <f aca="false">ROUND(L4388+M4388+N4388,2)</f>
        <v>112.2</v>
      </c>
      <c r="P4388" s="36"/>
      <c r="Q4388" s="36"/>
    </row>
    <row r="4389" customFormat="false" ht="22.5" hidden="false" customHeight="true" outlineLevel="0" collapsed="false">
      <c r="A4389" s="17" t="n">
        <v>40809161</v>
      </c>
      <c r="B4389" s="17" t="s">
        <v>4396</v>
      </c>
      <c r="C4389" s="23" t="n">
        <v>1</v>
      </c>
      <c r="D4389" s="23" t="s">
        <v>52</v>
      </c>
      <c r="E4389" s="19"/>
      <c r="F4389" s="21"/>
      <c r="G4389" s="21"/>
      <c r="H4389" s="21"/>
      <c r="I4389" s="19"/>
      <c r="J4389" s="21"/>
      <c r="K4389" s="22" t="n">
        <f aca="false">INDEX('Porte Honorário'!B:D,MATCH(TabJud!D4389,'Porte Honorário'!A:A,0),3)</f>
        <v>112.2</v>
      </c>
      <c r="L4389" s="22" t="n">
        <f aca="false">ROUND(C4389*K4389,2)</f>
        <v>112.2</v>
      </c>
      <c r="M4389" s="22" t="n">
        <f aca="false">IF(E4389&gt;0,ROUND(E4389*'UCO e Filme'!$A$8,2),0)</f>
        <v>0</v>
      </c>
      <c r="N4389" s="22" t="n">
        <f aca="false">IF(I4389&gt;0,ROUND(I4389*'UCO e Filme'!$A$11,2),0)</f>
        <v>0</v>
      </c>
      <c r="O4389" s="22" t="n">
        <f aca="false">ROUND(L4389+M4389+N4389,2)</f>
        <v>112.2</v>
      </c>
      <c r="P4389" s="36"/>
      <c r="Q4389" s="36"/>
    </row>
    <row r="4390" customFormat="false" ht="22.5" hidden="false" customHeight="true" outlineLevel="0" collapsed="false">
      <c r="A4390" s="17" t="n">
        <v>40809170</v>
      </c>
      <c r="B4390" s="17" t="s">
        <v>4397</v>
      </c>
      <c r="C4390" s="23" t="n">
        <v>1</v>
      </c>
      <c r="D4390" s="23" t="s">
        <v>52</v>
      </c>
      <c r="E4390" s="19"/>
      <c r="F4390" s="21"/>
      <c r="G4390" s="21"/>
      <c r="H4390" s="21"/>
      <c r="I4390" s="19"/>
      <c r="J4390" s="21"/>
      <c r="K4390" s="22" t="n">
        <f aca="false">INDEX('Porte Honorário'!B:D,MATCH(TabJud!D4390,'Porte Honorário'!A:A,0),3)</f>
        <v>112.2</v>
      </c>
      <c r="L4390" s="22" t="n">
        <f aca="false">ROUND(C4390*K4390,2)</f>
        <v>112.2</v>
      </c>
      <c r="M4390" s="22" t="n">
        <f aca="false">IF(E4390&gt;0,ROUND(E4390*'UCO e Filme'!$A$8,2),0)</f>
        <v>0</v>
      </c>
      <c r="N4390" s="22" t="n">
        <f aca="false">IF(I4390&gt;0,ROUND(I4390*'UCO e Filme'!$A$11,2),0)</f>
        <v>0</v>
      </c>
      <c r="O4390" s="22" t="n">
        <f aca="false">ROUND(L4390+M4390+N4390,2)</f>
        <v>112.2</v>
      </c>
      <c r="P4390" s="36"/>
      <c r="Q4390" s="36"/>
    </row>
    <row r="4391" customFormat="false" ht="22.5" hidden="false" customHeight="true" outlineLevel="0" collapsed="false">
      <c r="A4391" s="17" t="n">
        <v>40809188</v>
      </c>
      <c r="B4391" s="17" t="s">
        <v>4398</v>
      </c>
      <c r="C4391" s="23" t="n">
        <v>1</v>
      </c>
      <c r="D4391" s="23" t="s">
        <v>52</v>
      </c>
      <c r="E4391" s="19"/>
      <c r="F4391" s="21"/>
      <c r="G4391" s="21"/>
      <c r="H4391" s="21"/>
      <c r="I4391" s="19"/>
      <c r="J4391" s="21"/>
      <c r="K4391" s="22" t="n">
        <f aca="false">INDEX('Porte Honorário'!B:D,MATCH(TabJud!D4391,'Porte Honorário'!A:A,0),3)</f>
        <v>112.2</v>
      </c>
      <c r="L4391" s="22" t="n">
        <f aca="false">ROUND(C4391*K4391,2)</f>
        <v>112.2</v>
      </c>
      <c r="M4391" s="22" t="n">
        <f aca="false">IF(E4391&gt;0,ROUND(E4391*'UCO e Filme'!$A$8,2),0)</f>
        <v>0</v>
      </c>
      <c r="N4391" s="22" t="n">
        <f aca="false">IF(I4391&gt;0,ROUND(I4391*'UCO e Filme'!$A$11,2),0)</f>
        <v>0</v>
      </c>
      <c r="O4391" s="22" t="n">
        <f aca="false">ROUND(L4391+M4391+N4391,2)</f>
        <v>112.2</v>
      </c>
      <c r="P4391" s="36"/>
      <c r="Q4391" s="36"/>
    </row>
    <row r="4392" customFormat="false" ht="30.95" hidden="false" customHeight="true" outlineLevel="0" collapsed="false">
      <c r="A4392" s="14" t="s">
        <v>4399</v>
      </c>
      <c r="B4392" s="14"/>
      <c r="C4392" s="14"/>
      <c r="D4392" s="14"/>
      <c r="E4392" s="14"/>
      <c r="F4392" s="14"/>
      <c r="G4392" s="14"/>
      <c r="H4392" s="14"/>
      <c r="I4392" s="14"/>
      <c r="J4392" s="14"/>
      <c r="K4392" s="14"/>
      <c r="L4392" s="14"/>
      <c r="M4392" s="14"/>
      <c r="N4392" s="14"/>
      <c r="O4392" s="14"/>
      <c r="P4392" s="36"/>
      <c r="Q4392" s="36"/>
    </row>
    <row r="4393" customFormat="false" ht="30.75" hidden="false" customHeight="true" outlineLevel="0" collapsed="false">
      <c r="A4393" s="17" t="n">
        <v>40810011</v>
      </c>
      <c r="B4393" s="17" t="s">
        <v>4400</v>
      </c>
      <c r="C4393" s="23" t="n">
        <v>1</v>
      </c>
      <c r="D4393" s="23" t="s">
        <v>52</v>
      </c>
      <c r="E4393" s="19" t="n">
        <v>9.72</v>
      </c>
      <c r="F4393" s="21"/>
      <c r="G4393" s="21"/>
      <c r="H4393" s="21"/>
      <c r="I4393" s="19" t="n">
        <v>0.432</v>
      </c>
      <c r="J4393" s="21" t="n">
        <v>6</v>
      </c>
      <c r="K4393" s="22" t="n">
        <f aca="false">INDEX('Porte Honorário'!B:D,MATCH(TabJud!D4393,'Porte Honorário'!A:A,0),3)</f>
        <v>112.2</v>
      </c>
      <c r="L4393" s="22" t="n">
        <f aca="false">ROUND(C4393*K4393,2)</f>
        <v>112.2</v>
      </c>
      <c r="M4393" s="22" t="n">
        <f aca="false">IF(E4393&gt;0,ROUND(E4393*'UCO e Filme'!$A$8,2),0)</f>
        <v>142.5</v>
      </c>
      <c r="N4393" s="22" t="n">
        <f aca="false">IF(I4393&gt;0,ROUND(I4393*'UCO e Filme'!$A$11,2),0)</f>
        <v>17.49</v>
      </c>
      <c r="O4393" s="22" t="n">
        <f aca="false">ROUND(L4393+M4393+N4393,2)</f>
        <v>272.19</v>
      </c>
      <c r="P4393" s="36"/>
      <c r="Q4393" s="36"/>
    </row>
    <row r="4394" customFormat="false" ht="11.25" hidden="false" customHeight="true" outlineLevel="0" collapsed="false">
      <c r="A4394" s="17" t="n">
        <v>40810020</v>
      </c>
      <c r="B4394" s="17" t="s">
        <v>4401</v>
      </c>
      <c r="C4394" s="23" t="n">
        <v>1</v>
      </c>
      <c r="D4394" s="23" t="s">
        <v>600</v>
      </c>
      <c r="E4394" s="19" t="n">
        <v>13.71</v>
      </c>
      <c r="F4394" s="21"/>
      <c r="G4394" s="21"/>
      <c r="H4394" s="21"/>
      <c r="I4394" s="19" t="n">
        <v>1.152</v>
      </c>
      <c r="J4394" s="21" t="n">
        <v>16</v>
      </c>
      <c r="K4394" s="22" t="n">
        <f aca="false">INDEX('Porte Honorário'!B:D,MATCH(TabJud!D4394,'Porte Honorário'!A:A,0),3)</f>
        <v>466.67</v>
      </c>
      <c r="L4394" s="22" t="n">
        <f aca="false">ROUND(C4394*K4394,2)</f>
        <v>466.67</v>
      </c>
      <c r="M4394" s="22" t="n">
        <f aca="false">IF(E4394&gt;0,ROUND(E4394*'UCO e Filme'!$A$8,2),0)</f>
        <v>200.99</v>
      </c>
      <c r="N4394" s="22" t="n">
        <f aca="false">IF(I4394&gt;0,ROUND(I4394*'UCO e Filme'!$A$11,2),0)</f>
        <v>46.64</v>
      </c>
      <c r="O4394" s="22" t="n">
        <f aca="false">ROUND(L4394+M4394+N4394,2)</f>
        <v>714.3</v>
      </c>
      <c r="P4394" s="36"/>
      <c r="Q4394" s="36"/>
    </row>
    <row r="4395" customFormat="false" ht="11.25" hidden="false" customHeight="true" outlineLevel="0" collapsed="false">
      <c r="A4395" s="17" t="n">
        <v>40810038</v>
      </c>
      <c r="B4395" s="17" t="s">
        <v>4402</v>
      </c>
      <c r="C4395" s="23" t="n">
        <v>1</v>
      </c>
      <c r="D4395" s="23" t="s">
        <v>71</v>
      </c>
      <c r="E4395" s="19" t="n">
        <v>14.51</v>
      </c>
      <c r="F4395" s="21"/>
      <c r="G4395" s="21"/>
      <c r="H4395" s="21"/>
      <c r="I4395" s="19"/>
      <c r="J4395" s="21"/>
      <c r="K4395" s="22" t="n">
        <f aca="false">INDEX('Porte Honorário'!B:D,MATCH(TabJud!D4395,'Porte Honorário'!A:A,0),3)</f>
        <v>240.98</v>
      </c>
      <c r="L4395" s="22" t="n">
        <f aca="false">ROUND(C4395*K4395,2)</f>
        <v>240.98</v>
      </c>
      <c r="M4395" s="22" t="n">
        <f aca="false">IF(E4395&gt;0,ROUND(E4395*'UCO e Filme'!$A$8,2),0)</f>
        <v>212.72</v>
      </c>
      <c r="N4395" s="22" t="n">
        <f aca="false">IF(I4395&gt;0,ROUND(I4395*'UCO e Filme'!$A$11,2),0)</f>
        <v>0</v>
      </c>
      <c r="O4395" s="22" t="n">
        <f aca="false">ROUND(L4395+M4395+N4395,2)</f>
        <v>453.7</v>
      </c>
      <c r="P4395" s="36"/>
      <c r="Q4395" s="36"/>
    </row>
    <row r="4396" customFormat="false" ht="22.5" hidden="false" customHeight="true" outlineLevel="0" collapsed="false">
      <c r="A4396" s="17" t="n">
        <v>40810046</v>
      </c>
      <c r="B4396" s="17" t="s">
        <v>4403</v>
      </c>
      <c r="C4396" s="23" t="n">
        <v>1</v>
      </c>
      <c r="D4396" s="23" t="s">
        <v>71</v>
      </c>
      <c r="E4396" s="19" t="n">
        <v>14.51</v>
      </c>
      <c r="F4396" s="21"/>
      <c r="G4396" s="21"/>
      <c r="H4396" s="21"/>
      <c r="I4396" s="19"/>
      <c r="J4396" s="21"/>
      <c r="K4396" s="22" t="n">
        <f aca="false">INDEX('Porte Honorário'!B:D,MATCH(TabJud!D4396,'Porte Honorário'!A:A,0),3)</f>
        <v>240.98</v>
      </c>
      <c r="L4396" s="22" t="n">
        <f aca="false">ROUND(C4396*K4396,2)</f>
        <v>240.98</v>
      </c>
      <c r="M4396" s="22" t="n">
        <f aca="false">IF(E4396&gt;0,ROUND(E4396*'UCO e Filme'!$A$8,2),0)</f>
        <v>212.72</v>
      </c>
      <c r="N4396" s="22" t="n">
        <f aca="false">IF(I4396&gt;0,ROUND(I4396*'UCO e Filme'!$A$11,2),0)</f>
        <v>0</v>
      </c>
      <c r="O4396" s="22" t="n">
        <f aca="false">ROUND(L4396+M4396+N4396,2)</f>
        <v>453.7</v>
      </c>
      <c r="P4396" s="36"/>
      <c r="Q4396" s="36"/>
    </row>
    <row r="4397" customFormat="false" ht="30.95" hidden="false" customHeight="true" outlineLevel="0" collapsed="false">
      <c r="A4397" s="14" t="s">
        <v>4404</v>
      </c>
      <c r="B4397" s="14"/>
      <c r="C4397" s="14"/>
      <c r="D4397" s="14"/>
      <c r="E4397" s="14"/>
      <c r="F4397" s="14"/>
      <c r="G4397" s="14"/>
      <c r="H4397" s="14"/>
      <c r="I4397" s="14"/>
      <c r="J4397" s="14"/>
      <c r="K4397" s="14"/>
      <c r="L4397" s="14"/>
      <c r="M4397" s="14"/>
      <c r="N4397" s="14"/>
      <c r="O4397" s="14"/>
      <c r="P4397" s="36"/>
      <c r="Q4397" s="36"/>
    </row>
    <row r="4398" customFormat="false" ht="30.75" hidden="false" customHeight="true" outlineLevel="0" collapsed="false">
      <c r="A4398" s="17" t="n">
        <v>40811018</v>
      </c>
      <c r="B4398" s="17" t="s">
        <v>4405</v>
      </c>
      <c r="C4398" s="23" t="n">
        <v>1</v>
      </c>
      <c r="D4398" s="23" t="s">
        <v>146</v>
      </c>
      <c r="E4398" s="19" t="n">
        <v>2.21</v>
      </c>
      <c r="F4398" s="21"/>
      <c r="G4398" s="21"/>
      <c r="H4398" s="21"/>
      <c r="I4398" s="19"/>
      <c r="J4398" s="21"/>
      <c r="K4398" s="22" t="n">
        <f aca="false">INDEX('Porte Honorário'!B:D,MATCH(TabJud!D4398,'Porte Honorário'!A:A,0),3)</f>
        <v>81.6</v>
      </c>
      <c r="L4398" s="22" t="n">
        <f aca="false">ROUND(C4398*K4398,2)</f>
        <v>81.6</v>
      </c>
      <c r="M4398" s="22" t="n">
        <f aca="false">IF(E4398&gt;0,ROUND(E4398*'UCO e Filme'!$A$8,2),0)</f>
        <v>32.4</v>
      </c>
      <c r="N4398" s="22" t="n">
        <f aca="false">IF(I4398&gt;0,ROUND(I4398*'UCO e Filme'!$A$11,2),0)</f>
        <v>0</v>
      </c>
      <c r="O4398" s="22" t="n">
        <f aca="false">ROUND(L4398+M4398+N4398,2)</f>
        <v>114</v>
      </c>
      <c r="P4398" s="36"/>
      <c r="Q4398" s="36"/>
    </row>
    <row r="4399" customFormat="false" ht="11.25" hidden="false" customHeight="true" outlineLevel="0" collapsed="false">
      <c r="A4399" s="17" t="n">
        <v>40811026</v>
      </c>
      <c r="B4399" s="17" t="s">
        <v>4406</v>
      </c>
      <c r="C4399" s="23" t="n">
        <v>1</v>
      </c>
      <c r="D4399" s="23" t="s">
        <v>82</v>
      </c>
      <c r="E4399" s="19" t="n">
        <v>3.16</v>
      </c>
      <c r="F4399" s="21"/>
      <c r="G4399" s="21"/>
      <c r="H4399" s="21"/>
      <c r="I4399" s="19"/>
      <c r="J4399" s="21"/>
      <c r="K4399" s="22" t="n">
        <f aca="false">INDEX('Porte Honorário'!B:D,MATCH(TabJud!D4399,'Porte Honorário'!A:A,0),3)</f>
        <v>68.85</v>
      </c>
      <c r="L4399" s="22" t="n">
        <f aca="false">ROUND(C4399*K4399,2)</f>
        <v>68.85</v>
      </c>
      <c r="M4399" s="22" t="n">
        <f aca="false">IF(E4399&gt;0,ROUND(E4399*'UCO e Filme'!$A$8,2),0)</f>
        <v>46.33</v>
      </c>
      <c r="N4399" s="22" t="n">
        <f aca="false">IF(I4399&gt;0,ROUND(I4399*'UCO e Filme'!$A$11,2),0)</f>
        <v>0</v>
      </c>
      <c r="O4399" s="22" t="n">
        <f aca="false">ROUND(L4399+M4399+N4399,2)</f>
        <v>115.18</v>
      </c>
      <c r="P4399" s="36"/>
      <c r="Q4399" s="36"/>
    </row>
    <row r="4400" customFormat="false" ht="30.95" hidden="false" customHeight="true" outlineLevel="0" collapsed="false">
      <c r="A4400" s="14" t="s">
        <v>4407</v>
      </c>
      <c r="B4400" s="14"/>
      <c r="C4400" s="14"/>
      <c r="D4400" s="14"/>
      <c r="E4400" s="14"/>
      <c r="F4400" s="14"/>
      <c r="G4400" s="14"/>
      <c r="H4400" s="14"/>
      <c r="I4400" s="14"/>
      <c r="J4400" s="14"/>
      <c r="K4400" s="14"/>
      <c r="L4400" s="14"/>
      <c r="M4400" s="14"/>
      <c r="N4400" s="14"/>
      <c r="O4400" s="14"/>
      <c r="P4400" s="36"/>
      <c r="Q4400" s="36"/>
    </row>
    <row r="4401" customFormat="false" ht="33.75" hidden="false" customHeight="true" outlineLevel="0" collapsed="false">
      <c r="A4401" s="17" t="n">
        <v>40812014</v>
      </c>
      <c r="B4401" s="17" t="s">
        <v>4408</v>
      </c>
      <c r="C4401" s="23" t="n">
        <v>1</v>
      </c>
      <c r="D4401" s="23" t="s">
        <v>93</v>
      </c>
      <c r="E4401" s="19" t="n">
        <v>9.37</v>
      </c>
      <c r="F4401" s="21"/>
      <c r="G4401" s="21"/>
      <c r="H4401" s="21"/>
      <c r="I4401" s="19" t="n">
        <v>0.635</v>
      </c>
      <c r="J4401" s="21" t="n">
        <v>5</v>
      </c>
      <c r="K4401" s="22" t="n">
        <f aca="false">INDEX('Porte Honorário'!B:D,MATCH(TabJud!D4401,'Porte Honorário'!A:A,0),3)</f>
        <v>195.07</v>
      </c>
      <c r="L4401" s="22" t="n">
        <f aca="false">ROUND(C4401*K4401,2)</f>
        <v>195.07</v>
      </c>
      <c r="M4401" s="22" t="n">
        <f aca="false">IF(E4401&gt;0,ROUND(E4401*'UCO e Filme'!$A$8,2),0)</f>
        <v>137.36</v>
      </c>
      <c r="N4401" s="22" t="n">
        <f aca="false">IF(I4401&gt;0,ROUND(I4401*'UCO e Filme'!$A$11,2),0)</f>
        <v>25.71</v>
      </c>
      <c r="O4401" s="22" t="n">
        <f aca="false">ROUND(L4401+M4401+N4401,2)</f>
        <v>358.14</v>
      </c>
      <c r="P4401" s="36"/>
      <c r="Q4401" s="36"/>
    </row>
    <row r="4402" customFormat="false" ht="11.25" hidden="false" customHeight="true" outlineLevel="0" collapsed="false">
      <c r="A4402" s="17" t="n">
        <v>40812022</v>
      </c>
      <c r="B4402" s="17" t="s">
        <v>4409</v>
      </c>
      <c r="C4402" s="23" t="n">
        <v>1</v>
      </c>
      <c r="D4402" s="23" t="s">
        <v>69</v>
      </c>
      <c r="E4402" s="19" t="n">
        <v>9.37</v>
      </c>
      <c r="F4402" s="21"/>
      <c r="G4402" s="21"/>
      <c r="H4402" s="21"/>
      <c r="I4402" s="19" t="n">
        <v>0.635</v>
      </c>
      <c r="J4402" s="21" t="n">
        <v>5</v>
      </c>
      <c r="K4402" s="22" t="n">
        <f aca="false">INDEX('Porte Honorário'!B:D,MATCH(TabJud!D4402,'Porte Honorário'!A:A,0),3)</f>
        <v>163.2</v>
      </c>
      <c r="L4402" s="22" t="n">
        <f aca="false">ROUND(C4402*K4402,2)</f>
        <v>163.2</v>
      </c>
      <c r="M4402" s="22" t="n">
        <f aca="false">IF(E4402&gt;0,ROUND(E4402*'UCO e Filme'!$A$8,2),0)</f>
        <v>137.36</v>
      </c>
      <c r="N4402" s="22" t="n">
        <f aca="false">IF(I4402&gt;0,ROUND(I4402*'UCO e Filme'!$A$11,2),0)</f>
        <v>25.71</v>
      </c>
      <c r="O4402" s="22" t="n">
        <f aca="false">ROUND(L4402+M4402+N4402,2)</f>
        <v>326.27</v>
      </c>
      <c r="P4402" s="36"/>
      <c r="Q4402" s="36"/>
    </row>
    <row r="4403" customFormat="false" ht="11.25" hidden="false" customHeight="true" outlineLevel="0" collapsed="false">
      <c r="A4403" s="17" t="n">
        <v>40812030</v>
      </c>
      <c r="B4403" s="17" t="s">
        <v>4410</v>
      </c>
      <c r="C4403" s="23" t="n">
        <v>1</v>
      </c>
      <c r="D4403" s="23" t="s">
        <v>73</v>
      </c>
      <c r="E4403" s="19" t="n">
        <v>16.86</v>
      </c>
      <c r="F4403" s="21"/>
      <c r="G4403" s="21"/>
      <c r="H4403" s="21"/>
      <c r="I4403" s="19" t="n">
        <v>1.524</v>
      </c>
      <c r="J4403" s="21" t="n">
        <v>12</v>
      </c>
      <c r="K4403" s="22" t="n">
        <f aca="false">INDEX('Porte Honorário'!B:D,MATCH(TabJud!D4403,'Porte Honorário'!A:A,0),3)</f>
        <v>280.52</v>
      </c>
      <c r="L4403" s="22" t="n">
        <f aca="false">ROUND(C4403*K4403,2)</f>
        <v>280.52</v>
      </c>
      <c r="M4403" s="22" t="n">
        <f aca="false">IF(E4403&gt;0,ROUND(E4403*'UCO e Filme'!$A$8,2),0)</f>
        <v>247.17</v>
      </c>
      <c r="N4403" s="22" t="n">
        <f aca="false">IF(I4403&gt;0,ROUND(I4403*'UCO e Filme'!$A$11,2),0)</f>
        <v>61.71</v>
      </c>
      <c r="O4403" s="22" t="n">
        <f aca="false">ROUND(L4403+M4403+N4403,2)</f>
        <v>589.4</v>
      </c>
      <c r="P4403" s="36"/>
      <c r="Q4403" s="36"/>
    </row>
    <row r="4404" customFormat="false" ht="11.25" hidden="false" customHeight="true" outlineLevel="0" collapsed="false">
      <c r="A4404" s="17" t="n">
        <v>40812049</v>
      </c>
      <c r="B4404" s="17" t="s">
        <v>4411</v>
      </c>
      <c r="C4404" s="23" t="n">
        <v>1</v>
      </c>
      <c r="D4404" s="23" t="s">
        <v>71</v>
      </c>
      <c r="E4404" s="19" t="n">
        <v>17.35</v>
      </c>
      <c r="F4404" s="21"/>
      <c r="G4404" s="21"/>
      <c r="H4404" s="21"/>
      <c r="I4404" s="19" t="n">
        <v>1.524</v>
      </c>
      <c r="J4404" s="21" t="n">
        <v>12</v>
      </c>
      <c r="K4404" s="22" t="n">
        <f aca="false">INDEX('Porte Honorário'!B:D,MATCH(TabJud!D4404,'Porte Honorário'!A:A,0),3)</f>
        <v>240.98</v>
      </c>
      <c r="L4404" s="22" t="n">
        <f aca="false">ROUND(C4404*K4404,2)</f>
        <v>240.98</v>
      </c>
      <c r="M4404" s="22" t="n">
        <f aca="false">IF(E4404&gt;0,ROUND(E4404*'UCO e Filme'!$A$8,2),0)</f>
        <v>254.35</v>
      </c>
      <c r="N4404" s="22" t="n">
        <f aca="false">IF(I4404&gt;0,ROUND(I4404*'UCO e Filme'!$A$11,2),0)</f>
        <v>61.71</v>
      </c>
      <c r="O4404" s="22" t="n">
        <f aca="false">ROUND(L4404+M4404+N4404,2)</f>
        <v>557.04</v>
      </c>
      <c r="P4404" s="36"/>
      <c r="Q4404" s="36"/>
    </row>
    <row r="4405" customFormat="false" ht="11.25" hidden="false" customHeight="true" outlineLevel="0" collapsed="false">
      <c r="A4405" s="17" t="n">
        <v>40812057</v>
      </c>
      <c r="B4405" s="17" t="s">
        <v>4412</v>
      </c>
      <c r="C4405" s="23" t="n">
        <v>1</v>
      </c>
      <c r="D4405" s="23" t="s">
        <v>370</v>
      </c>
      <c r="E4405" s="19" t="n">
        <v>18.95</v>
      </c>
      <c r="F4405" s="21"/>
      <c r="G4405" s="21"/>
      <c r="H4405" s="21"/>
      <c r="I4405" s="19" t="n">
        <v>1.524</v>
      </c>
      <c r="J4405" s="21" t="n">
        <v>12</v>
      </c>
      <c r="K4405" s="22" t="n">
        <f aca="false">INDEX('Porte Honorário'!B:D,MATCH(TabJud!D4405,'Porte Honorário'!A:A,0),3)</f>
        <v>298.36</v>
      </c>
      <c r="L4405" s="22" t="n">
        <f aca="false">ROUND(C4405*K4405,2)</f>
        <v>298.36</v>
      </c>
      <c r="M4405" s="22" t="n">
        <f aca="false">IF(E4405&gt;0,ROUND(E4405*'UCO e Filme'!$A$8,2),0)</f>
        <v>277.81</v>
      </c>
      <c r="N4405" s="22" t="n">
        <f aca="false">IF(I4405&gt;0,ROUND(I4405*'UCO e Filme'!$A$11,2),0)</f>
        <v>61.71</v>
      </c>
      <c r="O4405" s="22" t="n">
        <f aca="false">ROUND(L4405+M4405+N4405,2)</f>
        <v>637.88</v>
      </c>
      <c r="P4405" s="36"/>
      <c r="Q4405" s="36"/>
    </row>
    <row r="4406" customFormat="false" ht="11.25" hidden="false" customHeight="true" outlineLevel="0" collapsed="false">
      <c r="A4406" s="17" t="n">
        <v>40812065</v>
      </c>
      <c r="B4406" s="17" t="s">
        <v>4413</v>
      </c>
      <c r="C4406" s="23" t="n">
        <v>1</v>
      </c>
      <c r="D4406" s="23" t="s">
        <v>146</v>
      </c>
      <c r="E4406" s="19" t="n">
        <v>8.21</v>
      </c>
      <c r="F4406" s="21"/>
      <c r="G4406" s="21"/>
      <c r="H4406" s="21"/>
      <c r="I4406" s="19" t="n">
        <v>0.5</v>
      </c>
      <c r="J4406" s="21" t="n">
        <v>4</v>
      </c>
      <c r="K4406" s="22" t="n">
        <f aca="false">INDEX('Porte Honorário'!B:D,MATCH(TabJud!D4406,'Porte Honorário'!A:A,0),3)</f>
        <v>81.6</v>
      </c>
      <c r="L4406" s="22" t="n">
        <f aca="false">ROUND(C4406*K4406,2)</f>
        <v>81.6</v>
      </c>
      <c r="M4406" s="22" t="n">
        <f aca="false">IF(E4406&gt;0,ROUND(E4406*'UCO e Filme'!$A$8,2),0)</f>
        <v>120.36</v>
      </c>
      <c r="N4406" s="22" t="n">
        <f aca="false">IF(I4406&gt;0,ROUND(I4406*'UCO e Filme'!$A$11,2),0)</f>
        <v>20.25</v>
      </c>
      <c r="O4406" s="22" t="n">
        <f aca="false">ROUND(L4406+M4406+N4406,2)</f>
        <v>222.21</v>
      </c>
      <c r="P4406" s="36"/>
      <c r="Q4406" s="36"/>
    </row>
    <row r="4407" customFormat="false" ht="11.25" hidden="false" customHeight="true" outlineLevel="0" collapsed="false">
      <c r="A4407" s="17" t="n">
        <v>40812073</v>
      </c>
      <c r="B4407" s="17" t="s">
        <v>4414</v>
      </c>
      <c r="C4407" s="23" t="n">
        <v>1</v>
      </c>
      <c r="D4407" s="23" t="s">
        <v>146</v>
      </c>
      <c r="E4407" s="19" t="n">
        <v>8.21</v>
      </c>
      <c r="F4407" s="21"/>
      <c r="G4407" s="21"/>
      <c r="H4407" s="21"/>
      <c r="I4407" s="19" t="n">
        <v>0.5</v>
      </c>
      <c r="J4407" s="21" t="n">
        <v>4</v>
      </c>
      <c r="K4407" s="22" t="n">
        <f aca="false">INDEX('Porte Honorário'!B:D,MATCH(TabJud!D4407,'Porte Honorário'!A:A,0),3)</f>
        <v>81.6</v>
      </c>
      <c r="L4407" s="22" t="n">
        <f aca="false">ROUND(C4407*K4407,2)</f>
        <v>81.6</v>
      </c>
      <c r="M4407" s="22" t="n">
        <f aca="false">IF(E4407&gt;0,ROUND(E4407*'UCO e Filme'!$A$8,2),0)</f>
        <v>120.36</v>
      </c>
      <c r="N4407" s="22" t="n">
        <f aca="false">IF(I4407&gt;0,ROUND(I4407*'UCO e Filme'!$A$11,2),0)</f>
        <v>20.25</v>
      </c>
      <c r="O4407" s="22" t="n">
        <f aca="false">ROUND(L4407+M4407+N4407,2)</f>
        <v>222.21</v>
      </c>
      <c r="P4407" s="36"/>
      <c r="Q4407" s="36"/>
    </row>
    <row r="4408" customFormat="false" ht="11.25" hidden="false" customHeight="true" outlineLevel="0" collapsed="false">
      <c r="A4408" s="17" t="n">
        <v>40812081</v>
      </c>
      <c r="B4408" s="17" t="s">
        <v>4415</v>
      </c>
      <c r="C4408" s="23" t="n">
        <v>1</v>
      </c>
      <c r="D4408" s="23" t="s">
        <v>103</v>
      </c>
      <c r="E4408" s="19" t="n">
        <v>8.88</v>
      </c>
      <c r="F4408" s="21"/>
      <c r="G4408" s="21"/>
      <c r="H4408" s="21"/>
      <c r="I4408" s="19" t="n">
        <v>1.27</v>
      </c>
      <c r="J4408" s="21" t="n">
        <v>10</v>
      </c>
      <c r="K4408" s="22" t="n">
        <f aca="false">INDEX('Porte Honorário'!B:D,MATCH(TabJud!D4408,'Porte Honorário'!A:A,0),3)</f>
        <v>142.8</v>
      </c>
      <c r="L4408" s="22" t="n">
        <f aca="false">ROUND(C4408*K4408,2)</f>
        <v>142.8</v>
      </c>
      <c r="M4408" s="22" t="n">
        <f aca="false">IF(E4408&gt;0,ROUND(E4408*'UCO e Filme'!$A$8,2),0)</f>
        <v>130.18</v>
      </c>
      <c r="N4408" s="22" t="n">
        <f aca="false">IF(I4408&gt;0,ROUND(I4408*'UCO e Filme'!$A$11,2),0)</f>
        <v>51.42</v>
      </c>
      <c r="O4408" s="22" t="n">
        <f aca="false">ROUND(L4408+M4408+N4408,2)</f>
        <v>324.4</v>
      </c>
      <c r="P4408" s="36"/>
      <c r="Q4408" s="36"/>
    </row>
    <row r="4409" customFormat="false" ht="11.25" hidden="false" customHeight="true" outlineLevel="0" collapsed="false">
      <c r="A4409" s="17" t="n">
        <v>40812090</v>
      </c>
      <c r="B4409" s="17" t="s">
        <v>4416</v>
      </c>
      <c r="C4409" s="23" t="n">
        <v>1</v>
      </c>
      <c r="D4409" s="23" t="s">
        <v>370</v>
      </c>
      <c r="E4409" s="19" t="n">
        <v>15.26</v>
      </c>
      <c r="F4409" s="21"/>
      <c r="G4409" s="21"/>
      <c r="H4409" s="21"/>
      <c r="I4409" s="19" t="n">
        <v>1.27</v>
      </c>
      <c r="J4409" s="21" t="n">
        <v>10</v>
      </c>
      <c r="K4409" s="22" t="n">
        <f aca="false">INDEX('Porte Honorário'!B:D,MATCH(TabJud!D4409,'Porte Honorário'!A:A,0),3)</f>
        <v>298.36</v>
      </c>
      <c r="L4409" s="22" t="n">
        <f aca="false">ROUND(C4409*K4409,2)</f>
        <v>298.36</v>
      </c>
      <c r="M4409" s="22" t="n">
        <f aca="false">IF(E4409&gt;0,ROUND(E4409*'UCO e Filme'!$A$8,2),0)</f>
        <v>223.71</v>
      </c>
      <c r="N4409" s="22" t="n">
        <f aca="false">IF(I4409&gt;0,ROUND(I4409*'UCO e Filme'!$A$11,2),0)</f>
        <v>51.42</v>
      </c>
      <c r="O4409" s="22" t="n">
        <f aca="false">ROUND(L4409+M4409+N4409,2)</f>
        <v>573.49</v>
      </c>
      <c r="P4409" s="36"/>
      <c r="Q4409" s="36"/>
    </row>
    <row r="4410" customFormat="false" ht="11.25" hidden="false" customHeight="true" outlineLevel="0" collapsed="false">
      <c r="A4410" s="17" t="n">
        <v>40812103</v>
      </c>
      <c r="B4410" s="17" t="s">
        <v>4417</v>
      </c>
      <c r="C4410" s="23" t="n">
        <v>1</v>
      </c>
      <c r="D4410" s="23" t="s">
        <v>504</v>
      </c>
      <c r="E4410" s="19" t="n">
        <v>16.34</v>
      </c>
      <c r="F4410" s="21"/>
      <c r="G4410" s="21"/>
      <c r="H4410" s="21"/>
      <c r="I4410" s="19" t="n">
        <v>1.27</v>
      </c>
      <c r="J4410" s="21" t="n">
        <v>10</v>
      </c>
      <c r="K4410" s="22" t="n">
        <f aca="false">INDEX('Porte Honorário'!B:D,MATCH(TabJud!D4410,'Porte Honorário'!A:A,0),3)</f>
        <v>357</v>
      </c>
      <c r="L4410" s="22" t="n">
        <f aca="false">ROUND(C4410*K4410,2)</f>
        <v>357</v>
      </c>
      <c r="M4410" s="22" t="n">
        <f aca="false">IF(E4410&gt;0,ROUND(E4410*'UCO e Filme'!$A$8,2),0)</f>
        <v>239.54</v>
      </c>
      <c r="N4410" s="22" t="n">
        <f aca="false">IF(I4410&gt;0,ROUND(I4410*'UCO e Filme'!$A$11,2),0)</f>
        <v>51.42</v>
      </c>
      <c r="O4410" s="22" t="n">
        <f aca="false">ROUND(L4410+M4410+N4410,2)</f>
        <v>647.96</v>
      </c>
      <c r="P4410" s="36"/>
      <c r="Q4410" s="36"/>
    </row>
    <row r="4411" customFormat="false" ht="11.25" hidden="false" customHeight="true" outlineLevel="0" collapsed="false">
      <c r="A4411" s="17" t="n">
        <v>40812111</v>
      </c>
      <c r="B4411" s="17" t="s">
        <v>4418</v>
      </c>
      <c r="C4411" s="23" t="n">
        <v>1</v>
      </c>
      <c r="D4411" s="23" t="s">
        <v>73</v>
      </c>
      <c r="E4411" s="19" t="n">
        <v>15.26</v>
      </c>
      <c r="F4411" s="21"/>
      <c r="G4411" s="21"/>
      <c r="H4411" s="21"/>
      <c r="I4411" s="19" t="n">
        <v>1.27</v>
      </c>
      <c r="J4411" s="21" t="n">
        <v>10</v>
      </c>
      <c r="K4411" s="22" t="n">
        <f aca="false">INDEX('Porte Honorário'!B:D,MATCH(TabJud!D4411,'Porte Honorário'!A:A,0),3)</f>
        <v>280.52</v>
      </c>
      <c r="L4411" s="22" t="n">
        <f aca="false">ROUND(C4411*K4411,2)</f>
        <v>280.52</v>
      </c>
      <c r="M4411" s="22" t="n">
        <f aca="false">IF(E4411&gt;0,ROUND(E4411*'UCO e Filme'!$A$8,2),0)</f>
        <v>223.71</v>
      </c>
      <c r="N4411" s="22" t="n">
        <f aca="false">IF(I4411&gt;0,ROUND(I4411*'UCO e Filme'!$A$11,2),0)</f>
        <v>51.42</v>
      </c>
      <c r="O4411" s="22" t="n">
        <f aca="false">ROUND(L4411+M4411+N4411,2)</f>
        <v>555.65</v>
      </c>
      <c r="P4411" s="36"/>
      <c r="Q4411" s="36"/>
    </row>
    <row r="4412" customFormat="false" ht="11.25" hidden="false" customHeight="true" outlineLevel="0" collapsed="false">
      <c r="A4412" s="17" t="n">
        <v>40812120</v>
      </c>
      <c r="B4412" s="17" t="s">
        <v>4419</v>
      </c>
      <c r="C4412" s="23" t="n">
        <v>1</v>
      </c>
      <c r="D4412" s="23" t="s">
        <v>71</v>
      </c>
      <c r="E4412" s="19" t="n">
        <v>9.06</v>
      </c>
      <c r="F4412" s="21"/>
      <c r="G4412" s="21"/>
      <c r="H4412" s="21"/>
      <c r="I4412" s="19" t="n">
        <v>1.232</v>
      </c>
      <c r="J4412" s="21" t="n">
        <v>8</v>
      </c>
      <c r="K4412" s="22" t="n">
        <f aca="false">INDEX('Porte Honorário'!B:D,MATCH(TabJud!D4412,'Porte Honorário'!A:A,0),3)</f>
        <v>240.98</v>
      </c>
      <c r="L4412" s="22" t="n">
        <f aca="false">ROUND(C4412*K4412,2)</f>
        <v>240.98</v>
      </c>
      <c r="M4412" s="22" t="n">
        <f aca="false">IF(E4412&gt;0,ROUND(E4412*'UCO e Filme'!$A$8,2),0)</f>
        <v>132.82</v>
      </c>
      <c r="N4412" s="22" t="n">
        <f aca="false">IF(I4412&gt;0,ROUND(I4412*'UCO e Filme'!$A$11,2),0)</f>
        <v>49.88</v>
      </c>
      <c r="O4412" s="22" t="n">
        <f aca="false">ROUND(L4412+M4412+N4412,2)</f>
        <v>423.68</v>
      </c>
      <c r="P4412" s="36"/>
      <c r="Q4412" s="36"/>
    </row>
    <row r="4413" customFormat="false" ht="11.25" hidden="false" customHeight="true" outlineLevel="0" collapsed="false">
      <c r="A4413" s="17" t="n">
        <v>40812138</v>
      </c>
      <c r="B4413" s="17" t="s">
        <v>4420</v>
      </c>
      <c r="C4413" s="23" t="n">
        <v>1</v>
      </c>
      <c r="D4413" s="23" t="s">
        <v>52</v>
      </c>
      <c r="E4413" s="19" t="n">
        <v>8.21</v>
      </c>
      <c r="F4413" s="21"/>
      <c r="G4413" s="21"/>
      <c r="H4413" s="21"/>
      <c r="I4413" s="19" t="n">
        <v>0.635</v>
      </c>
      <c r="J4413" s="21" t="n">
        <v>5</v>
      </c>
      <c r="K4413" s="22" t="n">
        <f aca="false">INDEX('Porte Honorário'!B:D,MATCH(TabJud!D4413,'Porte Honorário'!A:A,0),3)</f>
        <v>112.2</v>
      </c>
      <c r="L4413" s="22" t="n">
        <f aca="false">ROUND(C4413*K4413,2)</f>
        <v>112.2</v>
      </c>
      <c r="M4413" s="22" t="n">
        <f aca="false">IF(E4413&gt;0,ROUND(E4413*'UCO e Filme'!$A$8,2),0)</f>
        <v>120.36</v>
      </c>
      <c r="N4413" s="22" t="n">
        <f aca="false">IF(I4413&gt;0,ROUND(I4413*'UCO e Filme'!$A$11,2),0)</f>
        <v>25.71</v>
      </c>
      <c r="O4413" s="22" t="n">
        <f aca="false">ROUND(L4413+M4413+N4413,2)</f>
        <v>258.27</v>
      </c>
      <c r="P4413" s="36"/>
      <c r="Q4413" s="36"/>
    </row>
    <row r="4414" customFormat="false" ht="11.25" hidden="false" customHeight="true" outlineLevel="0" collapsed="false">
      <c r="A4414" s="17" t="n">
        <v>40812146</v>
      </c>
      <c r="B4414" s="17" t="s">
        <v>4421</v>
      </c>
      <c r="C4414" s="23" t="n">
        <v>1</v>
      </c>
      <c r="D4414" s="23" t="s">
        <v>69</v>
      </c>
      <c r="E4414" s="19" t="n">
        <v>8.21</v>
      </c>
      <c r="F4414" s="21"/>
      <c r="G4414" s="21"/>
      <c r="H4414" s="21"/>
      <c r="I4414" s="19" t="n">
        <v>0.635</v>
      </c>
      <c r="J4414" s="21" t="n">
        <v>5</v>
      </c>
      <c r="K4414" s="22" t="n">
        <f aca="false">INDEX('Porte Honorário'!B:D,MATCH(TabJud!D4414,'Porte Honorário'!A:A,0),3)</f>
        <v>163.2</v>
      </c>
      <c r="L4414" s="22" t="n">
        <f aca="false">ROUND(C4414*K4414,2)</f>
        <v>163.2</v>
      </c>
      <c r="M4414" s="22" t="n">
        <f aca="false">IF(E4414&gt;0,ROUND(E4414*'UCO e Filme'!$A$8,2),0)</f>
        <v>120.36</v>
      </c>
      <c r="N4414" s="22" t="n">
        <f aca="false">IF(I4414&gt;0,ROUND(I4414*'UCO e Filme'!$A$11,2),0)</f>
        <v>25.71</v>
      </c>
      <c r="O4414" s="22" t="n">
        <f aca="false">ROUND(L4414+M4414+N4414,2)</f>
        <v>309.27</v>
      </c>
      <c r="P4414" s="36"/>
      <c r="Q4414" s="36"/>
    </row>
    <row r="4415" customFormat="false" ht="14.45" hidden="false" customHeight="true" outlineLevel="0" collapsed="false">
      <c r="A4415" s="15" t="s">
        <v>4422</v>
      </c>
      <c r="B4415" s="15"/>
      <c r="C4415" s="15"/>
      <c r="D4415" s="15"/>
      <c r="E4415" s="15"/>
      <c r="F4415" s="15"/>
      <c r="G4415" s="15"/>
      <c r="H4415" s="15"/>
      <c r="I4415" s="15"/>
      <c r="J4415" s="15"/>
      <c r="K4415" s="15"/>
      <c r="L4415" s="15"/>
      <c r="M4415" s="15"/>
      <c r="N4415" s="15"/>
      <c r="O4415" s="15"/>
      <c r="P4415" s="36"/>
      <c r="Q4415" s="36"/>
    </row>
    <row r="4416" customFormat="false" ht="15" hidden="false" customHeight="true" outlineLevel="0" collapsed="false">
      <c r="A4416" s="15" t="s">
        <v>4423</v>
      </c>
      <c r="B4416" s="15"/>
      <c r="C4416" s="15"/>
      <c r="D4416" s="15"/>
      <c r="E4416" s="15"/>
      <c r="F4416" s="15"/>
      <c r="G4416" s="15"/>
      <c r="H4416" s="15"/>
      <c r="I4416" s="15"/>
      <c r="J4416" s="15"/>
      <c r="K4416" s="15"/>
      <c r="L4416" s="15"/>
      <c r="M4416" s="15"/>
      <c r="N4416" s="15"/>
      <c r="O4416" s="15"/>
      <c r="P4416" s="36"/>
      <c r="Q4416" s="36"/>
    </row>
    <row r="4417" customFormat="false" ht="31.5" hidden="false" customHeight="true" outlineLevel="0" collapsed="false">
      <c r="A4417" s="14" t="s">
        <v>4424</v>
      </c>
      <c r="B4417" s="14"/>
      <c r="C4417" s="14"/>
      <c r="D4417" s="14"/>
      <c r="E4417" s="14"/>
      <c r="F4417" s="14"/>
      <c r="G4417" s="14"/>
      <c r="H4417" s="14"/>
      <c r="I4417" s="14"/>
      <c r="J4417" s="14"/>
      <c r="K4417" s="14"/>
      <c r="L4417" s="14"/>
      <c r="M4417" s="14"/>
      <c r="N4417" s="14"/>
      <c r="O4417" s="14"/>
      <c r="P4417" s="36"/>
      <c r="Q4417" s="36"/>
    </row>
    <row r="4418" customFormat="false" ht="30" hidden="false" customHeight="true" outlineLevel="0" collapsed="false">
      <c r="A4418" s="17" t="n">
        <v>40813010</v>
      </c>
      <c r="B4418" s="17" t="s">
        <v>4425</v>
      </c>
      <c r="C4418" s="23" t="n">
        <v>1</v>
      </c>
      <c r="D4418" s="23" t="s">
        <v>310</v>
      </c>
      <c r="E4418" s="19"/>
      <c r="F4418" s="21" t="n">
        <v>1</v>
      </c>
      <c r="G4418" s="21" t="n">
        <v>5</v>
      </c>
      <c r="H4418" s="21"/>
      <c r="I4418" s="21"/>
      <c r="J4418" s="19"/>
      <c r="K4418" s="22" t="n">
        <f aca="false">INDEX('Porte Honorário'!B:D,MATCH(TabJud!D4418,'Porte Honorário'!A:A,0),3)</f>
        <v>624.77</v>
      </c>
      <c r="L4418" s="22" t="n">
        <f aca="false">ROUND(C4418*K4418,2)</f>
        <v>624.77</v>
      </c>
      <c r="M4418" s="22" t="n">
        <f aca="false">IF(E4418&gt;0,ROUND(E4418*'UCO e Filme'!$A$8,2),0)</f>
        <v>0</v>
      </c>
      <c r="N4418" s="22" t="n">
        <f aca="false">IF(I4418&gt;0,ROUND(I4418*'UCO e Filme'!$A$11,2),0)</f>
        <v>0</v>
      </c>
      <c r="O4418" s="22" t="n">
        <f aca="false">ROUND(L4418+M4418+N4418,2)</f>
        <v>624.77</v>
      </c>
      <c r="P4418" s="36"/>
      <c r="Q4418" s="36"/>
    </row>
    <row r="4419" customFormat="false" ht="10.5" hidden="false" customHeight="true" outlineLevel="0" collapsed="false">
      <c r="A4419" s="17" t="n">
        <v>40813029</v>
      </c>
      <c r="B4419" s="17" t="s">
        <v>4426</v>
      </c>
      <c r="C4419" s="23" t="n">
        <v>1</v>
      </c>
      <c r="D4419" s="23" t="s">
        <v>310</v>
      </c>
      <c r="E4419" s="19"/>
      <c r="F4419" s="21" t="n">
        <v>1</v>
      </c>
      <c r="G4419" s="21" t="n">
        <v>5</v>
      </c>
      <c r="H4419" s="21"/>
      <c r="I4419" s="21"/>
      <c r="J4419" s="19"/>
      <c r="K4419" s="22" t="n">
        <f aca="false">INDEX('Porte Honorário'!B:D,MATCH(TabJud!D4419,'Porte Honorário'!A:A,0),3)</f>
        <v>624.77</v>
      </c>
      <c r="L4419" s="22" t="n">
        <f aca="false">ROUND(C4419*K4419,2)</f>
        <v>624.77</v>
      </c>
      <c r="M4419" s="22" t="n">
        <f aca="false">IF(E4419&gt;0,ROUND(E4419*'UCO e Filme'!$A$8,2),0)</f>
        <v>0</v>
      </c>
      <c r="N4419" s="22" t="n">
        <f aca="false">IF(I4419&gt;0,ROUND(I4419*'UCO e Filme'!$A$11,2),0)</f>
        <v>0</v>
      </c>
      <c r="O4419" s="22" t="n">
        <f aca="false">ROUND(L4419+M4419+N4419,2)</f>
        <v>624.77</v>
      </c>
      <c r="P4419" s="36"/>
      <c r="Q4419" s="36"/>
    </row>
    <row r="4420" customFormat="false" ht="10.5" hidden="false" customHeight="true" outlineLevel="0" collapsed="false">
      <c r="A4420" s="17" t="n">
        <v>40813037</v>
      </c>
      <c r="B4420" s="17" t="s">
        <v>4427</v>
      </c>
      <c r="C4420" s="23" t="n">
        <v>1</v>
      </c>
      <c r="D4420" s="23" t="s">
        <v>310</v>
      </c>
      <c r="E4420" s="19"/>
      <c r="F4420" s="21" t="n">
        <v>1</v>
      </c>
      <c r="G4420" s="21" t="n">
        <v>5</v>
      </c>
      <c r="H4420" s="21"/>
      <c r="I4420" s="21"/>
      <c r="J4420" s="19"/>
      <c r="K4420" s="22" t="n">
        <f aca="false">INDEX('Porte Honorário'!B:D,MATCH(TabJud!D4420,'Porte Honorário'!A:A,0),3)</f>
        <v>624.77</v>
      </c>
      <c r="L4420" s="22" t="n">
        <f aca="false">ROUND(C4420*K4420,2)</f>
        <v>624.77</v>
      </c>
      <c r="M4420" s="22" t="n">
        <f aca="false">IF(E4420&gt;0,ROUND(E4420*'UCO e Filme'!$A$8,2),0)</f>
        <v>0</v>
      </c>
      <c r="N4420" s="22" t="n">
        <f aca="false">IF(I4420&gt;0,ROUND(I4420*'UCO e Filme'!$A$11,2),0)</f>
        <v>0</v>
      </c>
      <c r="O4420" s="22" t="n">
        <f aca="false">ROUND(L4420+M4420+N4420,2)</f>
        <v>624.77</v>
      </c>
      <c r="P4420" s="36"/>
      <c r="Q4420" s="36"/>
    </row>
    <row r="4421" customFormat="false" ht="10.5" hidden="false" customHeight="true" outlineLevel="0" collapsed="false">
      <c r="A4421" s="17" t="n">
        <v>40813045</v>
      </c>
      <c r="B4421" s="17" t="s">
        <v>4428</v>
      </c>
      <c r="C4421" s="23" t="n">
        <v>1</v>
      </c>
      <c r="D4421" s="23" t="s">
        <v>310</v>
      </c>
      <c r="E4421" s="19"/>
      <c r="F4421" s="21" t="n">
        <v>1</v>
      </c>
      <c r="G4421" s="21" t="n">
        <v>5</v>
      </c>
      <c r="H4421" s="16"/>
      <c r="I4421" s="21"/>
      <c r="J4421" s="19"/>
      <c r="K4421" s="22" t="n">
        <f aca="false">INDEX('Porte Honorário'!B:D,MATCH(TabJud!D4421,'Porte Honorário'!A:A,0),3)</f>
        <v>624.77</v>
      </c>
      <c r="L4421" s="22" t="n">
        <f aca="false">ROUND(C4421*K4421,2)</f>
        <v>624.77</v>
      </c>
      <c r="M4421" s="22" t="n">
        <f aca="false">IF(E4421&gt;0,ROUND(E4421*'UCO e Filme'!$A$8,2),0)</f>
        <v>0</v>
      </c>
      <c r="N4421" s="22" t="n">
        <f aca="false">IF(I4421&gt;0,ROUND(I4421*'UCO e Filme'!$A$11,2),0)</f>
        <v>0</v>
      </c>
      <c r="O4421" s="22" t="n">
        <f aca="false">ROUND(L4421+M4421+N4421,2)</f>
        <v>624.77</v>
      </c>
      <c r="P4421" s="36"/>
      <c r="Q4421" s="36"/>
    </row>
    <row r="4422" customFormat="false" ht="10.5" hidden="false" customHeight="true" outlineLevel="0" collapsed="false">
      <c r="A4422" s="17" t="n">
        <v>40813053</v>
      </c>
      <c r="B4422" s="17" t="s">
        <v>4429</v>
      </c>
      <c r="C4422" s="23" t="n">
        <v>1</v>
      </c>
      <c r="D4422" s="23" t="s">
        <v>600</v>
      </c>
      <c r="E4422" s="19"/>
      <c r="F4422" s="21"/>
      <c r="G4422" s="21" t="n">
        <v>5</v>
      </c>
      <c r="H4422" s="21"/>
      <c r="I4422" s="21"/>
      <c r="J4422" s="19"/>
      <c r="K4422" s="22" t="n">
        <f aca="false">INDEX('Porte Honorário'!B:D,MATCH(TabJud!D4422,'Porte Honorário'!A:A,0),3)</f>
        <v>466.67</v>
      </c>
      <c r="L4422" s="22" t="n">
        <f aca="false">ROUND(C4422*K4422,2)</f>
        <v>466.67</v>
      </c>
      <c r="M4422" s="22" t="n">
        <f aca="false">IF(E4422&gt;0,ROUND(E4422*'UCO e Filme'!$A$8,2),0)</f>
        <v>0</v>
      </c>
      <c r="N4422" s="22" t="n">
        <f aca="false">IF(I4422&gt;0,ROUND(I4422*'UCO e Filme'!$A$11,2),0)</f>
        <v>0</v>
      </c>
      <c r="O4422" s="22" t="n">
        <f aca="false">ROUND(L4422+M4422+N4422,2)</f>
        <v>466.67</v>
      </c>
      <c r="P4422" s="36"/>
      <c r="Q4422" s="36"/>
    </row>
    <row r="4423" customFormat="false" ht="10.5" hidden="false" customHeight="true" outlineLevel="0" collapsed="false">
      <c r="A4423" s="17" t="n">
        <v>40813061</v>
      </c>
      <c r="B4423" s="17" t="s">
        <v>4430</v>
      </c>
      <c r="C4423" s="23" t="n">
        <v>1</v>
      </c>
      <c r="D4423" s="23" t="s">
        <v>473</v>
      </c>
      <c r="E4423" s="19"/>
      <c r="F4423" s="21" t="n">
        <v>2</v>
      </c>
      <c r="G4423" s="21" t="n">
        <v>5</v>
      </c>
      <c r="H4423" s="21"/>
      <c r="I4423" s="21"/>
      <c r="J4423" s="19"/>
      <c r="K4423" s="22" t="n">
        <f aca="false">INDEX('Porte Honorário'!B:D,MATCH(TabJud!D4423,'Porte Honorário'!A:A,0),3)</f>
        <v>1160.29</v>
      </c>
      <c r="L4423" s="22" t="n">
        <f aca="false">ROUND(C4423*K4423,2)</f>
        <v>1160.29</v>
      </c>
      <c r="M4423" s="22" t="n">
        <f aca="false">IF(E4423&gt;0,ROUND(E4423*'UCO e Filme'!$A$8,2),0)</f>
        <v>0</v>
      </c>
      <c r="N4423" s="22" t="n">
        <f aca="false">IF(I4423&gt;0,ROUND(I4423*'UCO e Filme'!$A$11,2),0)</f>
        <v>0</v>
      </c>
      <c r="O4423" s="22" t="n">
        <f aca="false">ROUND(L4423+M4423+N4423,2)</f>
        <v>1160.29</v>
      </c>
      <c r="P4423" s="36"/>
      <c r="Q4423" s="36"/>
    </row>
    <row r="4424" customFormat="false" ht="10.5" hidden="false" customHeight="true" outlineLevel="0" collapsed="false">
      <c r="A4424" s="17" t="n">
        <v>40813070</v>
      </c>
      <c r="B4424" s="17" t="s">
        <v>4431</v>
      </c>
      <c r="C4424" s="23" t="n">
        <v>1</v>
      </c>
      <c r="D4424" s="23" t="s">
        <v>449</v>
      </c>
      <c r="E4424" s="19"/>
      <c r="F4424" s="21" t="n">
        <v>2</v>
      </c>
      <c r="G4424" s="21" t="n">
        <v>5</v>
      </c>
      <c r="H4424" s="21"/>
      <c r="I4424" s="21"/>
      <c r="J4424" s="19"/>
      <c r="K4424" s="22" t="n">
        <f aca="false">INDEX('Porte Honorário'!B:D,MATCH(TabJud!D4424,'Porte Honorário'!A:A,0),3)</f>
        <v>911.65</v>
      </c>
      <c r="L4424" s="22" t="n">
        <f aca="false">ROUND(C4424*K4424,2)</f>
        <v>911.65</v>
      </c>
      <c r="M4424" s="22" t="n">
        <f aca="false">IF(E4424&gt;0,ROUND(E4424*'UCO e Filme'!$A$8,2),0)</f>
        <v>0</v>
      </c>
      <c r="N4424" s="22" t="n">
        <f aca="false">IF(I4424&gt;0,ROUND(I4424*'UCO e Filme'!$A$11,2),0)</f>
        <v>0</v>
      </c>
      <c r="O4424" s="22" t="n">
        <f aca="false">ROUND(L4424+M4424+N4424,2)</f>
        <v>911.65</v>
      </c>
      <c r="P4424" s="36"/>
      <c r="Q4424" s="36"/>
    </row>
    <row r="4425" customFormat="false" ht="10.5" hidden="false" customHeight="true" outlineLevel="0" collapsed="false">
      <c r="A4425" s="17" t="n">
        <v>40813088</v>
      </c>
      <c r="B4425" s="17" t="s">
        <v>4432</v>
      </c>
      <c r="C4425" s="23" t="n">
        <v>1</v>
      </c>
      <c r="D4425" s="23" t="s">
        <v>339</v>
      </c>
      <c r="E4425" s="19"/>
      <c r="F4425" s="21" t="n">
        <v>1</v>
      </c>
      <c r="G4425" s="21" t="n">
        <v>5</v>
      </c>
      <c r="H4425" s="21"/>
      <c r="I4425" s="21"/>
      <c r="J4425" s="19"/>
      <c r="K4425" s="22" t="n">
        <f aca="false">INDEX('Porte Honorário'!B:D,MATCH(TabJud!D4425,'Porte Honorário'!A:A,0),3)</f>
        <v>771.4</v>
      </c>
      <c r="L4425" s="22" t="n">
        <f aca="false">ROUND(C4425*K4425,2)</f>
        <v>771.4</v>
      </c>
      <c r="M4425" s="22" t="n">
        <f aca="false">IF(E4425&gt;0,ROUND(E4425*'UCO e Filme'!$A$8,2),0)</f>
        <v>0</v>
      </c>
      <c r="N4425" s="22" t="n">
        <f aca="false">IF(I4425&gt;0,ROUND(I4425*'UCO e Filme'!$A$11,2),0)</f>
        <v>0</v>
      </c>
      <c r="O4425" s="22" t="n">
        <f aca="false">ROUND(L4425+M4425+N4425,2)</f>
        <v>771.4</v>
      </c>
      <c r="P4425" s="36"/>
      <c r="Q4425" s="36"/>
    </row>
    <row r="4426" customFormat="false" ht="10.5" hidden="false" customHeight="true" outlineLevel="0" collapsed="false">
      <c r="A4426" s="17" t="n">
        <v>40813100</v>
      </c>
      <c r="B4426" s="17" t="s">
        <v>4433</v>
      </c>
      <c r="C4426" s="23" t="n">
        <v>1</v>
      </c>
      <c r="D4426" s="23" t="s">
        <v>449</v>
      </c>
      <c r="E4426" s="19"/>
      <c r="F4426" s="21" t="n">
        <v>1</v>
      </c>
      <c r="G4426" s="21" t="n">
        <v>5</v>
      </c>
      <c r="H4426" s="21"/>
      <c r="I4426" s="21"/>
      <c r="J4426" s="19"/>
      <c r="K4426" s="22" t="n">
        <f aca="false">INDEX('Porte Honorário'!B:D,MATCH(TabJud!D4426,'Porte Honorário'!A:A,0),3)</f>
        <v>911.65</v>
      </c>
      <c r="L4426" s="22" t="n">
        <f aca="false">ROUND(C4426*K4426,2)</f>
        <v>911.65</v>
      </c>
      <c r="M4426" s="22" t="n">
        <f aca="false">IF(E4426&gt;0,ROUND(E4426*'UCO e Filme'!$A$8,2),0)</f>
        <v>0</v>
      </c>
      <c r="N4426" s="22" t="n">
        <f aca="false">IF(I4426&gt;0,ROUND(I4426*'UCO e Filme'!$A$11,2),0)</f>
        <v>0</v>
      </c>
      <c r="O4426" s="22" t="n">
        <f aca="false">ROUND(L4426+M4426+N4426,2)</f>
        <v>911.65</v>
      </c>
      <c r="P4426" s="36"/>
      <c r="Q4426" s="36"/>
    </row>
    <row r="4427" customFormat="false" ht="10.5" hidden="false" customHeight="true" outlineLevel="0" collapsed="false">
      <c r="A4427" s="17" t="n">
        <v>40813118</v>
      </c>
      <c r="B4427" s="17" t="s">
        <v>4434</v>
      </c>
      <c r="C4427" s="23" t="n">
        <v>1</v>
      </c>
      <c r="D4427" s="23" t="s">
        <v>473</v>
      </c>
      <c r="E4427" s="19"/>
      <c r="F4427" s="21" t="n">
        <v>2</v>
      </c>
      <c r="G4427" s="21" t="n">
        <v>5</v>
      </c>
      <c r="H4427" s="21"/>
      <c r="I4427" s="21"/>
      <c r="J4427" s="19"/>
      <c r="K4427" s="22" t="n">
        <f aca="false">INDEX('Porte Honorário'!B:D,MATCH(TabJud!D4427,'Porte Honorário'!A:A,0),3)</f>
        <v>1160.29</v>
      </c>
      <c r="L4427" s="22" t="n">
        <f aca="false">ROUND(C4427*K4427,2)</f>
        <v>1160.29</v>
      </c>
      <c r="M4427" s="22" t="n">
        <f aca="false">IF(E4427&gt;0,ROUND(E4427*'UCO e Filme'!$A$8,2),0)</f>
        <v>0</v>
      </c>
      <c r="N4427" s="22" t="n">
        <f aca="false">IF(I4427&gt;0,ROUND(I4427*'UCO e Filme'!$A$11,2),0)</f>
        <v>0</v>
      </c>
      <c r="O4427" s="22" t="n">
        <f aca="false">ROUND(L4427+M4427+N4427,2)</f>
        <v>1160.29</v>
      </c>
      <c r="P4427" s="36"/>
      <c r="Q4427" s="36"/>
    </row>
    <row r="4428" customFormat="false" ht="10.5" hidden="false" customHeight="true" outlineLevel="0" collapsed="false">
      <c r="A4428" s="17" t="n">
        <v>40813126</v>
      </c>
      <c r="B4428" s="17" t="s">
        <v>4435</v>
      </c>
      <c r="C4428" s="23" t="n">
        <v>1</v>
      </c>
      <c r="D4428" s="23" t="s">
        <v>449</v>
      </c>
      <c r="E4428" s="19"/>
      <c r="F4428" s="21" t="n">
        <v>2</v>
      </c>
      <c r="G4428" s="21" t="n">
        <v>5</v>
      </c>
      <c r="H4428" s="21"/>
      <c r="I4428" s="21"/>
      <c r="J4428" s="19"/>
      <c r="K4428" s="22" t="n">
        <f aca="false">INDEX('Porte Honorário'!B:D,MATCH(TabJud!D4428,'Porte Honorário'!A:A,0),3)</f>
        <v>911.65</v>
      </c>
      <c r="L4428" s="22" t="n">
        <f aca="false">ROUND(C4428*K4428,2)</f>
        <v>911.65</v>
      </c>
      <c r="M4428" s="22" t="n">
        <f aca="false">IF(E4428&gt;0,ROUND(E4428*'UCO e Filme'!$A$8,2),0)</f>
        <v>0</v>
      </c>
      <c r="N4428" s="22" t="n">
        <f aca="false">IF(I4428&gt;0,ROUND(I4428*'UCO e Filme'!$A$11,2),0)</f>
        <v>0</v>
      </c>
      <c r="O4428" s="22" t="n">
        <f aca="false">ROUND(L4428+M4428+N4428,2)</f>
        <v>911.65</v>
      </c>
      <c r="P4428" s="36"/>
      <c r="Q4428" s="36"/>
    </row>
    <row r="4429" customFormat="false" ht="10.5" hidden="false" customHeight="true" outlineLevel="0" collapsed="false">
      <c r="A4429" s="17" t="n">
        <v>40813134</v>
      </c>
      <c r="B4429" s="17" t="s">
        <v>4436</v>
      </c>
      <c r="C4429" s="23" t="n">
        <v>1</v>
      </c>
      <c r="D4429" s="23" t="s">
        <v>449</v>
      </c>
      <c r="E4429" s="19"/>
      <c r="F4429" s="21" t="n">
        <v>2</v>
      </c>
      <c r="G4429" s="21" t="n">
        <v>5</v>
      </c>
      <c r="H4429" s="21"/>
      <c r="I4429" s="21"/>
      <c r="J4429" s="19"/>
      <c r="K4429" s="22" t="n">
        <f aca="false">INDEX('Porte Honorário'!B:D,MATCH(TabJud!D4429,'Porte Honorário'!A:A,0),3)</f>
        <v>911.65</v>
      </c>
      <c r="L4429" s="22" t="n">
        <f aca="false">ROUND(C4429*K4429,2)</f>
        <v>911.65</v>
      </c>
      <c r="M4429" s="22" t="n">
        <f aca="false">IF(E4429&gt;0,ROUND(E4429*'UCO e Filme'!$A$8,2),0)</f>
        <v>0</v>
      </c>
      <c r="N4429" s="22" t="n">
        <f aca="false">IF(I4429&gt;0,ROUND(I4429*'UCO e Filme'!$A$11,2),0)</f>
        <v>0</v>
      </c>
      <c r="O4429" s="22" t="n">
        <f aca="false">ROUND(L4429+M4429+N4429,2)</f>
        <v>911.65</v>
      </c>
      <c r="P4429" s="36"/>
      <c r="Q4429" s="36"/>
    </row>
    <row r="4430" customFormat="false" ht="10.5" hidden="false" customHeight="true" outlineLevel="0" collapsed="false">
      <c r="A4430" s="17" t="n">
        <v>40813142</v>
      </c>
      <c r="B4430" s="17" t="s">
        <v>4437</v>
      </c>
      <c r="C4430" s="23" t="n">
        <v>1</v>
      </c>
      <c r="D4430" s="23" t="s">
        <v>335</v>
      </c>
      <c r="E4430" s="19"/>
      <c r="F4430" s="21" t="n">
        <v>1</v>
      </c>
      <c r="G4430" s="21" t="n">
        <v>5</v>
      </c>
      <c r="H4430" s="21"/>
      <c r="I4430" s="21"/>
      <c r="J4430" s="19"/>
      <c r="K4430" s="22" t="n">
        <f aca="false">INDEX('Porte Honorário'!B:D,MATCH(TabJud!D4430,'Porte Honorário'!A:A,0),3)</f>
        <v>849.17</v>
      </c>
      <c r="L4430" s="22" t="n">
        <f aca="false">ROUND(C4430*K4430,2)</f>
        <v>849.17</v>
      </c>
      <c r="M4430" s="22" t="n">
        <f aca="false">IF(E4430&gt;0,ROUND(E4430*'UCO e Filme'!$A$8,2),0)</f>
        <v>0</v>
      </c>
      <c r="N4430" s="22" t="n">
        <f aca="false">IF(I4430&gt;0,ROUND(I4430*'UCO e Filme'!$A$11,2),0)</f>
        <v>0</v>
      </c>
      <c r="O4430" s="22" t="n">
        <f aca="false">ROUND(L4430+M4430+N4430,2)</f>
        <v>849.17</v>
      </c>
      <c r="P4430" s="36"/>
      <c r="Q4430" s="36"/>
    </row>
    <row r="4431" customFormat="false" ht="10.5" hidden="false" customHeight="true" outlineLevel="0" collapsed="false">
      <c r="A4431" s="17" t="n">
        <v>40813150</v>
      </c>
      <c r="B4431" s="17" t="s">
        <v>4438</v>
      </c>
      <c r="C4431" s="23" t="n">
        <v>1</v>
      </c>
      <c r="D4431" s="23" t="s">
        <v>264</v>
      </c>
      <c r="E4431" s="19"/>
      <c r="F4431" s="21" t="n">
        <v>1</v>
      </c>
      <c r="G4431" s="21" t="n">
        <v>3</v>
      </c>
      <c r="H4431" s="21"/>
      <c r="I4431" s="21"/>
      <c r="J4431" s="19"/>
      <c r="K4431" s="22" t="n">
        <f aca="false">INDEX('Porte Honorário'!B:D,MATCH(TabJud!D4431,'Porte Honorário'!A:A,0),3)</f>
        <v>663.02</v>
      </c>
      <c r="L4431" s="22" t="n">
        <f aca="false">ROUND(C4431*K4431,2)</f>
        <v>663.02</v>
      </c>
      <c r="M4431" s="22" t="n">
        <f aca="false">IF(E4431&gt;0,ROUND(E4431*'UCO e Filme'!$A$8,2),0)</f>
        <v>0</v>
      </c>
      <c r="N4431" s="22" t="n">
        <f aca="false">IF(I4431&gt;0,ROUND(I4431*'UCO e Filme'!$A$11,2),0)</f>
        <v>0</v>
      </c>
      <c r="O4431" s="22" t="n">
        <f aca="false">ROUND(L4431+M4431+N4431,2)</f>
        <v>663.02</v>
      </c>
      <c r="P4431" s="36"/>
      <c r="Q4431" s="36"/>
    </row>
    <row r="4432" customFormat="false" ht="10.5" hidden="false" customHeight="true" outlineLevel="0" collapsed="false">
      <c r="A4432" s="17" t="n">
        <v>40813169</v>
      </c>
      <c r="B4432" s="17" t="s">
        <v>4439</v>
      </c>
      <c r="C4432" s="23" t="n">
        <v>1</v>
      </c>
      <c r="D4432" s="23" t="s">
        <v>490</v>
      </c>
      <c r="E4432" s="19"/>
      <c r="F4432" s="21" t="n">
        <v>1</v>
      </c>
      <c r="G4432" s="21" t="n">
        <v>5</v>
      </c>
      <c r="H4432" s="21"/>
      <c r="I4432" s="21"/>
      <c r="J4432" s="19"/>
      <c r="K4432" s="22" t="n">
        <f aca="false">INDEX('Porte Honorário'!B:D,MATCH(TabJud!D4432,'Porte Honorário'!A:A,0),3)</f>
        <v>1096.53</v>
      </c>
      <c r="L4432" s="22" t="n">
        <f aca="false">ROUND(C4432*K4432,2)</f>
        <v>1096.53</v>
      </c>
      <c r="M4432" s="22" t="n">
        <f aca="false">IF(E4432&gt;0,ROUND(E4432*'UCO e Filme'!$A$8,2),0)</f>
        <v>0</v>
      </c>
      <c r="N4432" s="22" t="n">
        <f aca="false">IF(I4432&gt;0,ROUND(I4432*'UCO e Filme'!$A$11,2),0)</f>
        <v>0</v>
      </c>
      <c r="O4432" s="22" t="n">
        <f aca="false">ROUND(L4432+M4432+N4432,2)</f>
        <v>1096.53</v>
      </c>
      <c r="P4432" s="36"/>
      <c r="Q4432" s="36"/>
    </row>
    <row r="4433" customFormat="false" ht="10.5" hidden="false" customHeight="true" outlineLevel="0" collapsed="false">
      <c r="A4433" s="17" t="n">
        <v>40813177</v>
      </c>
      <c r="B4433" s="17" t="s">
        <v>4440</v>
      </c>
      <c r="C4433" s="23" t="n">
        <v>1</v>
      </c>
      <c r="D4433" s="23" t="s">
        <v>385</v>
      </c>
      <c r="E4433" s="19"/>
      <c r="F4433" s="21" t="n">
        <v>1</v>
      </c>
      <c r="G4433" s="21" t="n">
        <v>5</v>
      </c>
      <c r="H4433" s="21"/>
      <c r="I4433" s="21"/>
      <c r="J4433" s="19"/>
      <c r="K4433" s="22" t="n">
        <f aca="false">INDEX('Porte Honorário'!B:D,MATCH(TabJud!D4433,'Porte Honorário'!A:A,0),3)</f>
        <v>596.73</v>
      </c>
      <c r="L4433" s="22" t="n">
        <f aca="false">ROUND(C4433*K4433,2)</f>
        <v>596.73</v>
      </c>
      <c r="M4433" s="22" t="n">
        <f aca="false">IF(E4433&gt;0,ROUND(E4433*'UCO e Filme'!$A$8,2),0)</f>
        <v>0</v>
      </c>
      <c r="N4433" s="22" t="n">
        <f aca="false">IF(I4433&gt;0,ROUND(I4433*'UCO e Filme'!$A$11,2),0)</f>
        <v>0</v>
      </c>
      <c r="O4433" s="22" t="n">
        <f aca="false">ROUND(L4433+M4433+N4433,2)</f>
        <v>596.73</v>
      </c>
      <c r="P4433" s="36"/>
      <c r="Q4433" s="36"/>
    </row>
    <row r="4434" customFormat="false" ht="10.5" hidden="false" customHeight="true" outlineLevel="0" collapsed="false">
      <c r="A4434" s="17" t="n">
        <v>40813185</v>
      </c>
      <c r="B4434" s="17" t="s">
        <v>4441</v>
      </c>
      <c r="C4434" s="23" t="n">
        <v>1</v>
      </c>
      <c r="D4434" s="23" t="s">
        <v>339</v>
      </c>
      <c r="E4434" s="19"/>
      <c r="F4434" s="21" t="n">
        <v>1</v>
      </c>
      <c r="G4434" s="21" t="n">
        <v>3</v>
      </c>
      <c r="H4434" s="21"/>
      <c r="I4434" s="21"/>
      <c r="J4434" s="19"/>
      <c r="K4434" s="22" t="n">
        <f aca="false">INDEX('Porte Honorário'!B:D,MATCH(TabJud!D4434,'Porte Honorário'!A:A,0),3)</f>
        <v>771.4</v>
      </c>
      <c r="L4434" s="22" t="n">
        <f aca="false">ROUND(C4434*K4434,2)</f>
        <v>771.4</v>
      </c>
      <c r="M4434" s="22" t="n">
        <f aca="false">IF(E4434&gt;0,ROUND(E4434*'UCO e Filme'!$A$8,2),0)</f>
        <v>0</v>
      </c>
      <c r="N4434" s="22" t="n">
        <f aca="false">IF(I4434&gt;0,ROUND(I4434*'UCO e Filme'!$A$11,2),0)</f>
        <v>0</v>
      </c>
      <c r="O4434" s="22" t="n">
        <f aca="false">ROUND(L4434+M4434+N4434,2)</f>
        <v>771.4</v>
      </c>
      <c r="P4434" s="36"/>
      <c r="Q4434" s="36"/>
    </row>
    <row r="4435" customFormat="false" ht="10.5" hidden="false" customHeight="true" outlineLevel="0" collapsed="false">
      <c r="A4435" s="17" t="n">
        <v>40813193</v>
      </c>
      <c r="B4435" s="17" t="s">
        <v>4442</v>
      </c>
      <c r="C4435" s="23" t="n">
        <v>1</v>
      </c>
      <c r="D4435" s="23" t="s">
        <v>473</v>
      </c>
      <c r="E4435" s="19"/>
      <c r="F4435" s="21" t="n">
        <v>1</v>
      </c>
      <c r="G4435" s="21" t="n">
        <v>5</v>
      </c>
      <c r="H4435" s="21"/>
      <c r="I4435" s="21"/>
      <c r="J4435" s="19"/>
      <c r="K4435" s="22" t="n">
        <f aca="false">INDEX('Porte Honorário'!B:D,MATCH(TabJud!D4435,'Porte Honorário'!A:A,0),3)</f>
        <v>1160.29</v>
      </c>
      <c r="L4435" s="22" t="n">
        <f aca="false">ROUND(C4435*K4435,2)</f>
        <v>1160.29</v>
      </c>
      <c r="M4435" s="22" t="n">
        <f aca="false">IF(E4435&gt;0,ROUND(E4435*'UCO e Filme'!$A$8,2),0)</f>
        <v>0</v>
      </c>
      <c r="N4435" s="22" t="n">
        <f aca="false">IF(I4435&gt;0,ROUND(I4435*'UCO e Filme'!$A$11,2),0)</f>
        <v>0</v>
      </c>
      <c r="O4435" s="22" t="n">
        <f aca="false">ROUND(L4435+M4435+N4435,2)</f>
        <v>1160.29</v>
      </c>
      <c r="P4435" s="36"/>
      <c r="Q4435" s="36"/>
    </row>
    <row r="4436" customFormat="false" ht="10.5" hidden="false" customHeight="true" outlineLevel="0" collapsed="false">
      <c r="A4436" s="17" t="n">
        <v>40813207</v>
      </c>
      <c r="B4436" s="17" t="s">
        <v>4443</v>
      </c>
      <c r="C4436" s="23" t="n">
        <v>1</v>
      </c>
      <c r="D4436" s="23" t="s">
        <v>449</v>
      </c>
      <c r="E4436" s="19"/>
      <c r="F4436" s="21" t="n">
        <v>2</v>
      </c>
      <c r="G4436" s="21" t="n">
        <v>5</v>
      </c>
      <c r="H4436" s="21"/>
      <c r="I4436" s="21"/>
      <c r="J4436" s="19"/>
      <c r="K4436" s="22" t="n">
        <f aca="false">INDEX('Porte Honorário'!B:D,MATCH(TabJud!D4436,'Porte Honorário'!A:A,0),3)</f>
        <v>911.65</v>
      </c>
      <c r="L4436" s="22" t="n">
        <f aca="false">ROUND(C4436*K4436,2)</f>
        <v>911.65</v>
      </c>
      <c r="M4436" s="22" t="n">
        <f aca="false">IF(E4436&gt;0,ROUND(E4436*'UCO e Filme'!$A$8,2),0)</f>
        <v>0</v>
      </c>
      <c r="N4436" s="22" t="n">
        <f aca="false">IF(I4436&gt;0,ROUND(I4436*'UCO e Filme'!$A$11,2),0)</f>
        <v>0</v>
      </c>
      <c r="O4436" s="22" t="n">
        <f aca="false">ROUND(L4436+M4436+N4436,2)</f>
        <v>911.65</v>
      </c>
      <c r="P4436" s="36"/>
      <c r="Q4436" s="36"/>
    </row>
    <row r="4437" customFormat="false" ht="10.5" hidden="false" customHeight="true" outlineLevel="0" collapsed="false">
      <c r="A4437" s="17" t="n">
        <v>40813215</v>
      </c>
      <c r="B4437" s="17" t="s">
        <v>4444</v>
      </c>
      <c r="C4437" s="23" t="n">
        <v>1</v>
      </c>
      <c r="D4437" s="23" t="s">
        <v>449</v>
      </c>
      <c r="E4437" s="19"/>
      <c r="F4437" s="21" t="n">
        <v>2</v>
      </c>
      <c r="G4437" s="21" t="n">
        <v>5</v>
      </c>
      <c r="H4437" s="21"/>
      <c r="I4437" s="21"/>
      <c r="J4437" s="19"/>
      <c r="K4437" s="22" t="n">
        <f aca="false">INDEX('Porte Honorário'!B:D,MATCH(TabJud!D4437,'Porte Honorário'!A:A,0),3)</f>
        <v>911.65</v>
      </c>
      <c r="L4437" s="22" t="n">
        <f aca="false">ROUND(C4437*K4437,2)</f>
        <v>911.65</v>
      </c>
      <c r="M4437" s="22" t="n">
        <f aca="false">IF(E4437&gt;0,ROUND(E4437*'UCO e Filme'!$A$8,2),0)</f>
        <v>0</v>
      </c>
      <c r="N4437" s="22" t="n">
        <f aca="false">IF(I4437&gt;0,ROUND(I4437*'UCO e Filme'!$A$11,2),0)</f>
        <v>0</v>
      </c>
      <c r="O4437" s="22" t="n">
        <f aca="false">ROUND(L4437+M4437+N4437,2)</f>
        <v>911.65</v>
      </c>
      <c r="P4437" s="36"/>
      <c r="Q4437" s="36"/>
    </row>
    <row r="4438" customFormat="false" ht="10.5" hidden="false" customHeight="true" outlineLevel="0" collapsed="false">
      <c r="A4438" s="17" t="n">
        <v>40813223</v>
      </c>
      <c r="B4438" s="17" t="s">
        <v>4445</v>
      </c>
      <c r="C4438" s="23" t="n">
        <v>1</v>
      </c>
      <c r="D4438" s="23" t="s">
        <v>335</v>
      </c>
      <c r="E4438" s="19"/>
      <c r="F4438" s="21" t="n">
        <v>1</v>
      </c>
      <c r="G4438" s="21" t="n">
        <v>5</v>
      </c>
      <c r="H4438" s="21"/>
      <c r="I4438" s="21"/>
      <c r="J4438" s="19"/>
      <c r="K4438" s="22" t="n">
        <f aca="false">INDEX('Porte Honorário'!B:D,MATCH(TabJud!D4438,'Porte Honorário'!A:A,0),3)</f>
        <v>849.17</v>
      </c>
      <c r="L4438" s="22" t="n">
        <f aca="false">ROUND(C4438*K4438,2)</f>
        <v>849.17</v>
      </c>
      <c r="M4438" s="22" t="n">
        <f aca="false">IF(E4438&gt;0,ROUND(E4438*'UCO e Filme'!$A$8,2),0)</f>
        <v>0</v>
      </c>
      <c r="N4438" s="22" t="n">
        <f aca="false">IF(I4438&gt;0,ROUND(I4438*'UCO e Filme'!$A$11,2),0)</f>
        <v>0</v>
      </c>
      <c r="O4438" s="22" t="n">
        <f aca="false">ROUND(L4438+M4438+N4438,2)</f>
        <v>849.17</v>
      </c>
      <c r="P4438" s="36"/>
      <c r="Q4438" s="36"/>
    </row>
    <row r="4439" customFormat="false" ht="10.5" hidden="false" customHeight="true" outlineLevel="0" collapsed="false">
      <c r="A4439" s="17" t="n">
        <v>40813231</v>
      </c>
      <c r="B4439" s="17" t="s">
        <v>4446</v>
      </c>
      <c r="C4439" s="23" t="n">
        <v>1</v>
      </c>
      <c r="D4439" s="23" t="s">
        <v>93</v>
      </c>
      <c r="E4439" s="19"/>
      <c r="F4439" s="21" t="n">
        <v>1</v>
      </c>
      <c r="G4439" s="21" t="n">
        <v>2</v>
      </c>
      <c r="H4439" s="21"/>
      <c r="I4439" s="21"/>
      <c r="J4439" s="19"/>
      <c r="K4439" s="22" t="n">
        <f aca="false">INDEX('Porte Honorário'!B:D,MATCH(TabJud!D4439,'Porte Honorário'!A:A,0),3)</f>
        <v>195.07</v>
      </c>
      <c r="L4439" s="22" t="n">
        <f aca="false">ROUND(C4439*K4439,2)</f>
        <v>195.07</v>
      </c>
      <c r="M4439" s="22" t="n">
        <f aca="false">IF(E4439&gt;0,ROUND(E4439*'UCO e Filme'!$A$8,2),0)</f>
        <v>0</v>
      </c>
      <c r="N4439" s="22" t="n">
        <f aca="false">IF(I4439&gt;0,ROUND(I4439*'UCO e Filme'!$A$11,2),0)</f>
        <v>0</v>
      </c>
      <c r="O4439" s="22" t="n">
        <f aca="false">ROUND(L4439+M4439+N4439,2)</f>
        <v>195.07</v>
      </c>
      <c r="P4439" s="36"/>
      <c r="Q4439" s="36"/>
    </row>
    <row r="4440" customFormat="false" ht="10.5" hidden="false" customHeight="true" outlineLevel="0" collapsed="false">
      <c r="A4440" s="17" t="n">
        <v>40813240</v>
      </c>
      <c r="B4440" s="17" t="s">
        <v>4447</v>
      </c>
      <c r="C4440" s="23" t="n">
        <v>1</v>
      </c>
      <c r="D4440" s="23" t="s">
        <v>310</v>
      </c>
      <c r="E4440" s="19"/>
      <c r="F4440" s="21" t="n">
        <v>1</v>
      </c>
      <c r="G4440" s="21" t="n">
        <v>5</v>
      </c>
      <c r="H4440" s="21"/>
      <c r="I4440" s="21"/>
      <c r="J4440" s="19"/>
      <c r="K4440" s="22" t="n">
        <f aca="false">INDEX('Porte Honorário'!B:D,MATCH(TabJud!D4440,'Porte Honorário'!A:A,0),3)</f>
        <v>624.77</v>
      </c>
      <c r="L4440" s="22" t="n">
        <f aca="false">ROUND(C4440*K4440,2)</f>
        <v>624.77</v>
      </c>
      <c r="M4440" s="22" t="n">
        <f aca="false">IF(E4440&gt;0,ROUND(E4440*'UCO e Filme'!$A$8,2),0)</f>
        <v>0</v>
      </c>
      <c r="N4440" s="22" t="n">
        <f aca="false">IF(I4440&gt;0,ROUND(I4440*'UCO e Filme'!$A$11,2),0)</f>
        <v>0</v>
      </c>
      <c r="O4440" s="22" t="n">
        <f aca="false">ROUND(L4440+M4440+N4440,2)</f>
        <v>624.77</v>
      </c>
      <c r="P4440" s="36"/>
      <c r="Q4440" s="36"/>
    </row>
    <row r="4441" customFormat="false" ht="10.5" hidden="false" customHeight="true" outlineLevel="0" collapsed="false">
      <c r="A4441" s="17" t="n">
        <v>40813258</v>
      </c>
      <c r="B4441" s="17" t="s">
        <v>4448</v>
      </c>
      <c r="C4441" s="23" t="n">
        <v>1</v>
      </c>
      <c r="D4441" s="23" t="s">
        <v>490</v>
      </c>
      <c r="E4441" s="19"/>
      <c r="F4441" s="21" t="n">
        <v>2</v>
      </c>
      <c r="G4441" s="21" t="n">
        <v>5</v>
      </c>
      <c r="H4441" s="21"/>
      <c r="I4441" s="21"/>
      <c r="J4441" s="19"/>
      <c r="K4441" s="22" t="n">
        <f aca="false">INDEX('Porte Honorário'!B:D,MATCH(TabJud!D4441,'Porte Honorário'!A:A,0),3)</f>
        <v>1096.53</v>
      </c>
      <c r="L4441" s="22" t="n">
        <f aca="false">ROUND(C4441*K4441,2)</f>
        <v>1096.53</v>
      </c>
      <c r="M4441" s="22" t="n">
        <f aca="false">IF(E4441&gt;0,ROUND(E4441*'UCO e Filme'!$A$8,2),0)</f>
        <v>0</v>
      </c>
      <c r="N4441" s="22" t="n">
        <f aca="false">IF(I4441&gt;0,ROUND(I4441*'UCO e Filme'!$A$11,2),0)</f>
        <v>0</v>
      </c>
      <c r="O4441" s="22" t="n">
        <f aca="false">ROUND(L4441+M4441+N4441,2)</f>
        <v>1096.53</v>
      </c>
      <c r="P4441" s="36"/>
      <c r="Q4441" s="36"/>
    </row>
    <row r="4442" customFormat="false" ht="10.5" hidden="false" customHeight="true" outlineLevel="0" collapsed="false">
      <c r="A4442" s="17" t="n">
        <v>40813266</v>
      </c>
      <c r="B4442" s="17" t="s">
        <v>4449</v>
      </c>
      <c r="C4442" s="23" t="n">
        <v>1</v>
      </c>
      <c r="D4442" s="23" t="s">
        <v>449</v>
      </c>
      <c r="E4442" s="19"/>
      <c r="F4442" s="21" t="n">
        <v>2</v>
      </c>
      <c r="G4442" s="21" t="n">
        <v>5</v>
      </c>
      <c r="H4442" s="21"/>
      <c r="I4442" s="21"/>
      <c r="J4442" s="19"/>
      <c r="K4442" s="22" t="n">
        <f aca="false">INDEX('Porte Honorário'!B:D,MATCH(TabJud!D4442,'Porte Honorário'!A:A,0),3)</f>
        <v>911.65</v>
      </c>
      <c r="L4442" s="22" t="n">
        <f aca="false">ROUND(C4442*K4442,2)</f>
        <v>911.65</v>
      </c>
      <c r="M4442" s="22" t="n">
        <f aca="false">IF(E4442&gt;0,ROUND(E4442*'UCO e Filme'!$A$8,2),0)</f>
        <v>0</v>
      </c>
      <c r="N4442" s="22" t="n">
        <f aca="false">IF(I4442&gt;0,ROUND(I4442*'UCO e Filme'!$A$11,2),0)</f>
        <v>0</v>
      </c>
      <c r="O4442" s="22" t="n">
        <f aca="false">ROUND(L4442+M4442+N4442,2)</f>
        <v>911.65</v>
      </c>
      <c r="P4442" s="36"/>
      <c r="Q4442" s="36"/>
    </row>
    <row r="4443" customFormat="false" ht="10.5" hidden="false" customHeight="true" outlineLevel="0" collapsed="false">
      <c r="A4443" s="17" t="n">
        <v>40813274</v>
      </c>
      <c r="B4443" s="17" t="s">
        <v>4450</v>
      </c>
      <c r="C4443" s="23" t="n">
        <v>1</v>
      </c>
      <c r="D4443" s="23" t="s">
        <v>449</v>
      </c>
      <c r="E4443" s="19"/>
      <c r="F4443" s="21" t="n">
        <v>2</v>
      </c>
      <c r="G4443" s="21" t="n">
        <v>5</v>
      </c>
      <c r="H4443" s="21"/>
      <c r="I4443" s="21"/>
      <c r="J4443" s="19"/>
      <c r="K4443" s="22" t="n">
        <f aca="false">INDEX('Porte Honorário'!B:D,MATCH(TabJud!D4443,'Porte Honorário'!A:A,0),3)</f>
        <v>911.65</v>
      </c>
      <c r="L4443" s="22" t="n">
        <f aca="false">ROUND(C4443*K4443,2)</f>
        <v>911.65</v>
      </c>
      <c r="M4443" s="22" t="n">
        <f aca="false">IF(E4443&gt;0,ROUND(E4443*'UCO e Filme'!$A$8,2),0)</f>
        <v>0</v>
      </c>
      <c r="N4443" s="22" t="n">
        <f aca="false">IF(I4443&gt;0,ROUND(I4443*'UCO e Filme'!$A$11,2),0)</f>
        <v>0</v>
      </c>
      <c r="O4443" s="22" t="n">
        <f aca="false">ROUND(L4443+M4443+N4443,2)</f>
        <v>911.65</v>
      </c>
      <c r="P4443" s="36"/>
      <c r="Q4443" s="36"/>
    </row>
    <row r="4444" customFormat="false" ht="10.5" hidden="false" customHeight="true" outlineLevel="0" collapsed="false">
      <c r="A4444" s="17" t="n">
        <v>40813282</v>
      </c>
      <c r="B4444" s="17" t="s">
        <v>4451</v>
      </c>
      <c r="C4444" s="23" t="n">
        <v>1</v>
      </c>
      <c r="D4444" s="23" t="s">
        <v>449</v>
      </c>
      <c r="E4444" s="19"/>
      <c r="F4444" s="21" t="n">
        <v>2</v>
      </c>
      <c r="G4444" s="21" t="n">
        <v>5</v>
      </c>
      <c r="H4444" s="21"/>
      <c r="I4444" s="21"/>
      <c r="J4444" s="19"/>
      <c r="K4444" s="22" t="n">
        <f aca="false">INDEX('Porte Honorário'!B:D,MATCH(TabJud!D4444,'Porte Honorário'!A:A,0),3)</f>
        <v>911.65</v>
      </c>
      <c r="L4444" s="22" t="n">
        <f aca="false">ROUND(C4444*K4444,2)</f>
        <v>911.65</v>
      </c>
      <c r="M4444" s="22" t="n">
        <f aca="false">IF(E4444&gt;0,ROUND(E4444*'UCO e Filme'!$A$8,2),0)</f>
        <v>0</v>
      </c>
      <c r="N4444" s="22" t="n">
        <f aca="false">IF(I4444&gt;0,ROUND(I4444*'UCO e Filme'!$A$11,2),0)</f>
        <v>0</v>
      </c>
      <c r="O4444" s="22" t="n">
        <f aca="false">ROUND(L4444+M4444+N4444,2)</f>
        <v>911.65</v>
      </c>
      <c r="P4444" s="36"/>
      <c r="Q4444" s="36"/>
    </row>
    <row r="4445" customFormat="false" ht="10.5" hidden="false" customHeight="true" outlineLevel="0" collapsed="false">
      <c r="A4445" s="17" t="n">
        <v>40813290</v>
      </c>
      <c r="B4445" s="17" t="s">
        <v>4452</v>
      </c>
      <c r="C4445" s="23" t="n">
        <v>1</v>
      </c>
      <c r="D4445" s="23" t="s">
        <v>490</v>
      </c>
      <c r="E4445" s="19"/>
      <c r="F4445" s="21" t="n">
        <v>1</v>
      </c>
      <c r="G4445" s="21" t="n">
        <v>5</v>
      </c>
      <c r="H4445" s="21"/>
      <c r="I4445" s="21"/>
      <c r="J4445" s="19"/>
      <c r="K4445" s="22" t="n">
        <f aca="false">INDEX('Porte Honorário'!B:D,MATCH(TabJud!D4445,'Porte Honorário'!A:A,0),3)</f>
        <v>1096.53</v>
      </c>
      <c r="L4445" s="22" t="n">
        <f aca="false">ROUND(C4445*K4445,2)</f>
        <v>1096.53</v>
      </c>
      <c r="M4445" s="22" t="n">
        <f aca="false">IF(E4445&gt;0,ROUND(E4445*'UCO e Filme'!$A$8,2),0)</f>
        <v>0</v>
      </c>
      <c r="N4445" s="22" t="n">
        <f aca="false">IF(I4445&gt;0,ROUND(I4445*'UCO e Filme'!$A$11,2),0)</f>
        <v>0</v>
      </c>
      <c r="O4445" s="22" t="n">
        <f aca="false">ROUND(L4445+M4445+N4445,2)</f>
        <v>1096.53</v>
      </c>
      <c r="P4445" s="36"/>
      <c r="Q4445" s="36"/>
    </row>
    <row r="4446" customFormat="false" ht="10.5" hidden="false" customHeight="true" outlineLevel="0" collapsed="false">
      <c r="A4446" s="17" t="n">
        <v>40813304</v>
      </c>
      <c r="B4446" s="17" t="s">
        <v>4453</v>
      </c>
      <c r="C4446" s="23" t="n">
        <v>1</v>
      </c>
      <c r="D4446" s="23" t="s">
        <v>385</v>
      </c>
      <c r="E4446" s="19"/>
      <c r="F4446" s="21"/>
      <c r="G4446" s="21" t="n">
        <v>5</v>
      </c>
      <c r="H4446" s="21"/>
      <c r="I4446" s="21"/>
      <c r="J4446" s="19"/>
      <c r="K4446" s="22" t="n">
        <f aca="false">INDEX('Porte Honorário'!B:D,MATCH(TabJud!D4446,'Porte Honorário'!A:A,0),3)</f>
        <v>596.73</v>
      </c>
      <c r="L4446" s="22" t="n">
        <f aca="false">ROUND(C4446*K4446,2)</f>
        <v>596.73</v>
      </c>
      <c r="M4446" s="22" t="n">
        <f aca="false">IF(E4446&gt;0,ROUND(E4446*'UCO e Filme'!$A$8,2),0)</f>
        <v>0</v>
      </c>
      <c r="N4446" s="22" t="n">
        <f aca="false">IF(I4446&gt;0,ROUND(I4446*'UCO e Filme'!$A$11,2),0)</f>
        <v>0</v>
      </c>
      <c r="O4446" s="22" t="n">
        <f aca="false">ROUND(L4446+M4446+N4446,2)</f>
        <v>596.73</v>
      </c>
      <c r="P4446" s="36"/>
      <c r="Q4446" s="36"/>
    </row>
    <row r="4447" customFormat="false" ht="10.5" hidden="false" customHeight="true" outlineLevel="0" collapsed="false">
      <c r="A4447" s="17" t="n">
        <v>40813312</v>
      </c>
      <c r="B4447" s="17" t="s">
        <v>4454</v>
      </c>
      <c r="C4447" s="23" t="n">
        <v>1</v>
      </c>
      <c r="D4447" s="23" t="s">
        <v>385</v>
      </c>
      <c r="E4447" s="19"/>
      <c r="F4447" s="21"/>
      <c r="G4447" s="21" t="n">
        <v>5</v>
      </c>
      <c r="H4447" s="21"/>
      <c r="I4447" s="21"/>
      <c r="J4447" s="19"/>
      <c r="K4447" s="22" t="n">
        <f aca="false">INDEX('Porte Honorário'!B:D,MATCH(TabJud!D4447,'Porte Honorário'!A:A,0),3)</f>
        <v>596.73</v>
      </c>
      <c r="L4447" s="22" t="n">
        <f aca="false">ROUND(C4447*K4447,2)</f>
        <v>596.73</v>
      </c>
      <c r="M4447" s="22" t="n">
        <f aca="false">IF(E4447&gt;0,ROUND(E4447*'UCO e Filme'!$A$8,2),0)</f>
        <v>0</v>
      </c>
      <c r="N4447" s="22" t="n">
        <f aca="false">IF(I4447&gt;0,ROUND(I4447*'UCO e Filme'!$A$11,2),0)</f>
        <v>0</v>
      </c>
      <c r="O4447" s="22" t="n">
        <f aca="false">ROUND(L4447+M4447+N4447,2)</f>
        <v>596.73</v>
      </c>
      <c r="P4447" s="36"/>
      <c r="Q4447" s="36"/>
    </row>
    <row r="4448" customFormat="false" ht="10.5" hidden="false" customHeight="true" outlineLevel="0" collapsed="false">
      <c r="A4448" s="17" t="n">
        <v>40813320</v>
      </c>
      <c r="B4448" s="17" t="s">
        <v>4455</v>
      </c>
      <c r="C4448" s="23" t="n">
        <v>1</v>
      </c>
      <c r="D4448" s="23" t="s">
        <v>343</v>
      </c>
      <c r="E4448" s="19"/>
      <c r="F4448" s="21" t="n">
        <v>1</v>
      </c>
      <c r="G4448" s="21" t="n">
        <v>3</v>
      </c>
      <c r="H4448" s="21"/>
      <c r="I4448" s="21"/>
      <c r="J4448" s="19"/>
      <c r="K4448" s="22" t="n">
        <f aca="false">INDEX('Porte Honorário'!B:D,MATCH(TabJud!D4448,'Porte Honorário'!A:A,0),3)</f>
        <v>707.65</v>
      </c>
      <c r="L4448" s="22" t="n">
        <f aca="false">ROUND(C4448*K4448,2)</f>
        <v>707.65</v>
      </c>
      <c r="M4448" s="22" t="n">
        <f aca="false">IF(E4448&gt;0,ROUND(E4448*'UCO e Filme'!$A$8,2),0)</f>
        <v>0</v>
      </c>
      <c r="N4448" s="22" t="n">
        <f aca="false">IF(I4448&gt;0,ROUND(I4448*'UCO e Filme'!$A$11,2),0)</f>
        <v>0</v>
      </c>
      <c r="O4448" s="22" t="n">
        <f aca="false">ROUND(L4448+M4448+N4448,2)</f>
        <v>707.65</v>
      </c>
      <c r="P4448" s="36"/>
      <c r="Q4448" s="36"/>
    </row>
    <row r="4449" customFormat="false" ht="10.5" hidden="false" customHeight="true" outlineLevel="0" collapsed="false">
      <c r="A4449" s="17" t="n">
        <v>40813339</v>
      </c>
      <c r="B4449" s="17" t="s">
        <v>4456</v>
      </c>
      <c r="C4449" s="23" t="n">
        <v>1</v>
      </c>
      <c r="D4449" s="23" t="s">
        <v>436</v>
      </c>
      <c r="E4449" s="19"/>
      <c r="F4449" s="21" t="n">
        <v>1</v>
      </c>
      <c r="G4449" s="21" t="n">
        <v>5</v>
      </c>
      <c r="H4449" s="21"/>
      <c r="I4449" s="21"/>
      <c r="J4449" s="19"/>
      <c r="K4449" s="22" t="n">
        <f aca="false">INDEX('Porte Honorário'!B:D,MATCH(TabJud!D4449,'Porte Honorário'!A:A,0),3)</f>
        <v>988.16</v>
      </c>
      <c r="L4449" s="22" t="n">
        <f aca="false">ROUND(C4449*K4449,2)</f>
        <v>988.16</v>
      </c>
      <c r="M4449" s="22" t="n">
        <f aca="false">IF(E4449&gt;0,ROUND(E4449*'UCO e Filme'!$A$8,2),0)</f>
        <v>0</v>
      </c>
      <c r="N4449" s="22" t="n">
        <f aca="false">IF(I4449&gt;0,ROUND(I4449*'UCO e Filme'!$A$11,2),0)</f>
        <v>0</v>
      </c>
      <c r="O4449" s="22" t="n">
        <f aca="false">ROUND(L4449+M4449+N4449,2)</f>
        <v>988.16</v>
      </c>
      <c r="P4449" s="36"/>
      <c r="Q4449" s="36"/>
    </row>
    <row r="4450" customFormat="false" ht="10.5" hidden="false" customHeight="true" outlineLevel="0" collapsed="false">
      <c r="A4450" s="17" t="n">
        <v>40813347</v>
      </c>
      <c r="B4450" s="17" t="s">
        <v>4457</v>
      </c>
      <c r="C4450" s="23" t="n">
        <v>1</v>
      </c>
      <c r="D4450" s="23" t="s">
        <v>310</v>
      </c>
      <c r="E4450" s="19"/>
      <c r="F4450" s="21" t="n">
        <v>1</v>
      </c>
      <c r="G4450" s="21" t="n">
        <v>5</v>
      </c>
      <c r="H4450" s="21"/>
      <c r="I4450" s="21"/>
      <c r="J4450" s="19"/>
      <c r="K4450" s="22" t="n">
        <f aca="false">INDEX('Porte Honorário'!B:D,MATCH(TabJud!D4450,'Porte Honorário'!A:A,0),3)</f>
        <v>624.77</v>
      </c>
      <c r="L4450" s="22" t="n">
        <f aca="false">ROUND(C4450*K4450,2)</f>
        <v>624.77</v>
      </c>
      <c r="M4450" s="22" t="n">
        <f aca="false">IF(E4450&gt;0,ROUND(E4450*'UCO e Filme'!$A$8,2),0)</f>
        <v>0</v>
      </c>
      <c r="N4450" s="22" t="n">
        <f aca="false">IF(I4450&gt;0,ROUND(I4450*'UCO e Filme'!$A$11,2),0)</f>
        <v>0</v>
      </c>
      <c r="O4450" s="22" t="n">
        <f aca="false">ROUND(L4450+M4450+N4450,2)</f>
        <v>624.77</v>
      </c>
      <c r="P4450" s="36"/>
      <c r="Q4450" s="36"/>
    </row>
    <row r="4451" customFormat="false" ht="10.5" hidden="false" customHeight="true" outlineLevel="0" collapsed="false">
      <c r="A4451" s="17" t="n">
        <v>40813355</v>
      </c>
      <c r="B4451" s="17" t="s">
        <v>4458</v>
      </c>
      <c r="C4451" s="23" t="n">
        <v>1</v>
      </c>
      <c r="D4451" s="23" t="s">
        <v>264</v>
      </c>
      <c r="E4451" s="19"/>
      <c r="F4451" s="21" t="n">
        <v>1</v>
      </c>
      <c r="G4451" s="21" t="n">
        <v>5</v>
      </c>
      <c r="H4451" s="21"/>
      <c r="I4451" s="21"/>
      <c r="J4451" s="19"/>
      <c r="K4451" s="22" t="n">
        <f aca="false">INDEX('Porte Honorário'!B:D,MATCH(TabJud!D4451,'Porte Honorário'!A:A,0),3)</f>
        <v>663.02</v>
      </c>
      <c r="L4451" s="22" t="n">
        <f aca="false">ROUND(C4451*K4451,2)</f>
        <v>663.02</v>
      </c>
      <c r="M4451" s="22" t="n">
        <f aca="false">IF(E4451&gt;0,ROUND(E4451*'UCO e Filme'!$A$8,2),0)</f>
        <v>0</v>
      </c>
      <c r="N4451" s="22" t="n">
        <f aca="false">IF(I4451&gt;0,ROUND(I4451*'UCO e Filme'!$A$11,2),0)</f>
        <v>0</v>
      </c>
      <c r="O4451" s="22" t="n">
        <f aca="false">ROUND(L4451+M4451+N4451,2)</f>
        <v>663.02</v>
      </c>
      <c r="P4451" s="36"/>
      <c r="Q4451" s="36"/>
    </row>
    <row r="4452" customFormat="false" ht="10.5" hidden="false" customHeight="true" outlineLevel="0" collapsed="false">
      <c r="A4452" s="17" t="n">
        <v>40813363</v>
      </c>
      <c r="B4452" s="17" t="s">
        <v>4459</v>
      </c>
      <c r="C4452" s="23" t="n">
        <v>1</v>
      </c>
      <c r="D4452" s="23" t="s">
        <v>141</v>
      </c>
      <c r="E4452" s="19"/>
      <c r="F4452" s="21"/>
      <c r="G4452" s="21" t="n">
        <v>5</v>
      </c>
      <c r="H4452" s="21"/>
      <c r="I4452" s="21"/>
      <c r="J4452" s="19"/>
      <c r="K4452" s="22" t="n">
        <f aca="false">INDEX('Porte Honorário'!B:D,MATCH(TabJud!D4452,'Porte Honorário'!A:A,0),3)</f>
        <v>260.11</v>
      </c>
      <c r="L4452" s="22" t="n">
        <f aca="false">ROUND(C4452*K4452,2)</f>
        <v>260.11</v>
      </c>
      <c r="M4452" s="22" t="n">
        <f aca="false">IF(E4452&gt;0,ROUND(E4452*'UCO e Filme'!$A$8,2),0)</f>
        <v>0</v>
      </c>
      <c r="N4452" s="22" t="n">
        <f aca="false">IF(I4452&gt;0,ROUND(I4452*'UCO e Filme'!$A$11,2),0)</f>
        <v>0</v>
      </c>
      <c r="O4452" s="22" t="n">
        <f aca="false">ROUND(L4452+M4452+N4452,2)</f>
        <v>260.11</v>
      </c>
      <c r="P4452" s="36"/>
      <c r="Q4452" s="36"/>
    </row>
    <row r="4453" customFormat="false" ht="10.5" hidden="false" customHeight="true" outlineLevel="0" collapsed="false">
      <c r="A4453" s="17" t="n">
        <v>40813371</v>
      </c>
      <c r="B4453" s="17" t="s">
        <v>4460</v>
      </c>
      <c r="C4453" s="23" t="n">
        <v>1</v>
      </c>
      <c r="D4453" s="23" t="s">
        <v>385</v>
      </c>
      <c r="E4453" s="19"/>
      <c r="F4453" s="21" t="n">
        <v>1</v>
      </c>
      <c r="G4453" s="21" t="n">
        <v>5</v>
      </c>
      <c r="H4453" s="21"/>
      <c r="I4453" s="21"/>
      <c r="J4453" s="19"/>
      <c r="K4453" s="22" t="n">
        <f aca="false">INDEX('Porte Honorário'!B:D,MATCH(TabJud!D4453,'Porte Honorário'!A:A,0),3)</f>
        <v>596.73</v>
      </c>
      <c r="L4453" s="22" t="n">
        <f aca="false">ROUND(C4453*K4453,2)</f>
        <v>596.73</v>
      </c>
      <c r="M4453" s="22" t="n">
        <f aca="false">IF(E4453&gt;0,ROUND(E4453*'UCO e Filme'!$A$8,2),0)</f>
        <v>0</v>
      </c>
      <c r="N4453" s="22" t="n">
        <f aca="false">IF(I4453&gt;0,ROUND(I4453*'UCO e Filme'!$A$11,2),0)</f>
        <v>0</v>
      </c>
      <c r="O4453" s="22" t="n">
        <f aca="false">ROUND(L4453+M4453+N4453,2)</f>
        <v>596.73</v>
      </c>
      <c r="P4453" s="36"/>
      <c r="Q4453" s="36"/>
    </row>
    <row r="4454" customFormat="false" ht="10.5" hidden="false" customHeight="true" outlineLevel="0" collapsed="false">
      <c r="A4454" s="17" t="n">
        <v>40813380</v>
      </c>
      <c r="B4454" s="17" t="s">
        <v>4461</v>
      </c>
      <c r="C4454" s="23" t="n">
        <v>1</v>
      </c>
      <c r="D4454" s="23" t="s">
        <v>247</v>
      </c>
      <c r="E4454" s="19"/>
      <c r="F4454" s="21" t="n">
        <v>1</v>
      </c>
      <c r="G4454" s="21" t="n">
        <v>5</v>
      </c>
      <c r="H4454" s="21"/>
      <c r="I4454" s="21"/>
      <c r="J4454" s="19"/>
      <c r="K4454" s="22" t="n">
        <f aca="false">INDEX('Porte Honorário'!B:D,MATCH(TabJud!D4454,'Porte Honorário'!A:A,0),3)</f>
        <v>422.03</v>
      </c>
      <c r="L4454" s="22" t="n">
        <f aca="false">ROUND(C4454*K4454,2)</f>
        <v>422.03</v>
      </c>
      <c r="M4454" s="22" t="n">
        <f aca="false">IF(E4454&gt;0,ROUND(E4454*'UCO e Filme'!$A$8,2),0)</f>
        <v>0</v>
      </c>
      <c r="N4454" s="22" t="n">
        <f aca="false">IF(I4454&gt;0,ROUND(I4454*'UCO e Filme'!$A$11,2),0)</f>
        <v>0</v>
      </c>
      <c r="O4454" s="22" t="n">
        <f aca="false">ROUND(L4454+M4454+N4454,2)</f>
        <v>422.03</v>
      </c>
      <c r="P4454" s="36"/>
      <c r="Q4454" s="36"/>
    </row>
    <row r="4455" customFormat="false" ht="10.5" hidden="false" customHeight="true" outlineLevel="0" collapsed="false">
      <c r="A4455" s="17" t="n">
        <v>40813398</v>
      </c>
      <c r="B4455" s="17" t="s">
        <v>4462</v>
      </c>
      <c r="C4455" s="23" t="n">
        <v>1</v>
      </c>
      <c r="D4455" s="23" t="s">
        <v>144</v>
      </c>
      <c r="E4455" s="19"/>
      <c r="F4455" s="21" t="n">
        <v>1</v>
      </c>
      <c r="G4455" s="21" t="n">
        <v>5</v>
      </c>
      <c r="H4455" s="21"/>
      <c r="I4455" s="21"/>
      <c r="J4455" s="19"/>
      <c r="K4455" s="22" t="n">
        <f aca="false">INDEX('Porte Honorário'!B:D,MATCH(TabJud!D4455,'Porte Honorário'!A:A,0),3)</f>
        <v>390.17</v>
      </c>
      <c r="L4455" s="22" t="n">
        <f aca="false">ROUND(C4455*K4455,2)</f>
        <v>390.17</v>
      </c>
      <c r="M4455" s="22" t="n">
        <f aca="false">IF(E4455&gt;0,ROUND(E4455*'UCO e Filme'!$A$8,2),0)</f>
        <v>0</v>
      </c>
      <c r="N4455" s="22" t="n">
        <f aca="false">IF(I4455&gt;0,ROUND(I4455*'UCO e Filme'!$A$11,2),0)</f>
        <v>0</v>
      </c>
      <c r="O4455" s="22" t="n">
        <f aca="false">ROUND(L4455+M4455+N4455,2)</f>
        <v>390.17</v>
      </c>
      <c r="P4455" s="36"/>
      <c r="Q4455" s="36"/>
    </row>
    <row r="4456" customFormat="false" ht="10.5" hidden="false" customHeight="true" outlineLevel="0" collapsed="false">
      <c r="A4456" s="17" t="n">
        <v>40813401</v>
      </c>
      <c r="B4456" s="17" t="s">
        <v>4463</v>
      </c>
      <c r="C4456" s="23" t="n">
        <v>1</v>
      </c>
      <c r="D4456" s="23" t="s">
        <v>264</v>
      </c>
      <c r="E4456" s="19"/>
      <c r="F4456" s="21"/>
      <c r="G4456" s="21" t="n">
        <v>3</v>
      </c>
      <c r="H4456" s="21"/>
      <c r="I4456" s="21"/>
      <c r="J4456" s="19"/>
      <c r="K4456" s="22" t="n">
        <f aca="false">INDEX('Porte Honorário'!B:D,MATCH(TabJud!D4456,'Porte Honorário'!A:A,0),3)</f>
        <v>663.02</v>
      </c>
      <c r="L4456" s="22" t="n">
        <f aca="false">ROUND(C4456*K4456,2)</f>
        <v>663.02</v>
      </c>
      <c r="M4456" s="22" t="n">
        <f aca="false">IF(E4456&gt;0,ROUND(E4456*'UCO e Filme'!$A$8,2),0)</f>
        <v>0</v>
      </c>
      <c r="N4456" s="22" t="n">
        <f aca="false">IF(I4456&gt;0,ROUND(I4456*'UCO e Filme'!$A$11,2),0)</f>
        <v>0</v>
      </c>
      <c r="O4456" s="22" t="n">
        <f aca="false">ROUND(L4456+M4456+N4456,2)</f>
        <v>663.02</v>
      </c>
      <c r="P4456" s="36"/>
      <c r="Q4456" s="36"/>
    </row>
    <row r="4457" customFormat="false" ht="10.5" hidden="false" customHeight="true" outlineLevel="0" collapsed="false">
      <c r="A4457" s="17" t="n">
        <v>40813410</v>
      </c>
      <c r="B4457" s="17" t="s">
        <v>4464</v>
      </c>
      <c r="C4457" s="23" t="n">
        <v>1</v>
      </c>
      <c r="D4457" s="23" t="s">
        <v>71</v>
      </c>
      <c r="E4457" s="19"/>
      <c r="F4457" s="21"/>
      <c r="G4457" s="21" t="n">
        <v>2</v>
      </c>
      <c r="H4457" s="21"/>
      <c r="I4457" s="21"/>
      <c r="J4457" s="19"/>
      <c r="K4457" s="22" t="n">
        <f aca="false">INDEX('Porte Honorário'!B:D,MATCH(TabJud!D4457,'Porte Honorário'!A:A,0),3)</f>
        <v>240.98</v>
      </c>
      <c r="L4457" s="22" t="n">
        <f aca="false">ROUND(C4457*K4457,2)</f>
        <v>240.98</v>
      </c>
      <c r="M4457" s="22" t="n">
        <f aca="false">IF(E4457&gt;0,ROUND(E4457*'UCO e Filme'!$A$8,2),0)</f>
        <v>0</v>
      </c>
      <c r="N4457" s="22" t="n">
        <f aca="false">IF(I4457&gt;0,ROUND(I4457*'UCO e Filme'!$A$11,2),0)</f>
        <v>0</v>
      </c>
      <c r="O4457" s="22" t="n">
        <f aca="false">ROUND(L4457+M4457+N4457,2)</f>
        <v>240.98</v>
      </c>
      <c r="P4457" s="36"/>
      <c r="Q4457" s="36"/>
    </row>
    <row r="4458" customFormat="false" ht="10.5" hidden="false" customHeight="true" outlineLevel="0" collapsed="false">
      <c r="A4458" s="17" t="n">
        <v>40813428</v>
      </c>
      <c r="B4458" s="17" t="s">
        <v>4465</v>
      </c>
      <c r="C4458" s="23" t="n">
        <v>1</v>
      </c>
      <c r="D4458" s="23" t="s">
        <v>141</v>
      </c>
      <c r="E4458" s="19"/>
      <c r="F4458" s="21"/>
      <c r="G4458" s="21" t="n">
        <v>2</v>
      </c>
      <c r="H4458" s="21"/>
      <c r="I4458" s="21"/>
      <c r="J4458" s="19"/>
      <c r="K4458" s="22" t="n">
        <f aca="false">INDEX('Porte Honorário'!B:D,MATCH(TabJud!D4458,'Porte Honorário'!A:A,0),3)</f>
        <v>260.11</v>
      </c>
      <c r="L4458" s="22" t="n">
        <f aca="false">ROUND(C4458*K4458,2)</f>
        <v>260.11</v>
      </c>
      <c r="M4458" s="22" t="n">
        <f aca="false">IF(E4458&gt;0,ROUND(E4458*'UCO e Filme'!$A$8,2),0)</f>
        <v>0</v>
      </c>
      <c r="N4458" s="22" t="n">
        <f aca="false">IF(I4458&gt;0,ROUND(I4458*'UCO e Filme'!$A$11,2),0)</f>
        <v>0</v>
      </c>
      <c r="O4458" s="22" t="n">
        <f aca="false">ROUND(L4458+M4458+N4458,2)</f>
        <v>260.11</v>
      </c>
      <c r="P4458" s="36"/>
      <c r="Q4458" s="36"/>
    </row>
    <row r="4459" customFormat="false" ht="10.5" hidden="false" customHeight="true" outlineLevel="0" collapsed="false">
      <c r="A4459" s="17" t="n">
        <v>40813436</v>
      </c>
      <c r="B4459" s="17" t="s">
        <v>4466</v>
      </c>
      <c r="C4459" s="23" t="n">
        <v>1</v>
      </c>
      <c r="D4459" s="23" t="s">
        <v>370</v>
      </c>
      <c r="E4459" s="19"/>
      <c r="F4459" s="21" t="n">
        <v>1</v>
      </c>
      <c r="G4459" s="21" t="n">
        <v>3</v>
      </c>
      <c r="H4459" s="21"/>
      <c r="I4459" s="21"/>
      <c r="J4459" s="19"/>
      <c r="K4459" s="22" t="n">
        <f aca="false">INDEX('Porte Honorário'!B:D,MATCH(TabJud!D4459,'Porte Honorário'!A:A,0),3)</f>
        <v>298.36</v>
      </c>
      <c r="L4459" s="22" t="n">
        <f aca="false">ROUND(C4459*K4459,2)</f>
        <v>298.36</v>
      </c>
      <c r="M4459" s="22" t="n">
        <f aca="false">IF(E4459&gt;0,ROUND(E4459*'UCO e Filme'!$A$8,2),0)</f>
        <v>0</v>
      </c>
      <c r="N4459" s="22" t="n">
        <f aca="false">IF(I4459&gt;0,ROUND(I4459*'UCO e Filme'!$A$11,2),0)</f>
        <v>0</v>
      </c>
      <c r="O4459" s="22" t="n">
        <f aca="false">ROUND(L4459+M4459+N4459,2)</f>
        <v>298.36</v>
      </c>
      <c r="P4459" s="36"/>
      <c r="Q4459" s="36"/>
    </row>
    <row r="4460" customFormat="false" ht="10.5" hidden="false" customHeight="true" outlineLevel="0" collapsed="false">
      <c r="A4460" s="17" t="n">
        <v>40813444</v>
      </c>
      <c r="B4460" s="17" t="s">
        <v>4467</v>
      </c>
      <c r="C4460" s="23" t="n">
        <v>1</v>
      </c>
      <c r="D4460" s="23" t="s">
        <v>141</v>
      </c>
      <c r="E4460" s="19"/>
      <c r="F4460" s="21"/>
      <c r="G4460" s="21" t="n">
        <v>3</v>
      </c>
      <c r="H4460" s="21"/>
      <c r="I4460" s="21"/>
      <c r="J4460" s="19"/>
      <c r="K4460" s="22" t="n">
        <f aca="false">INDEX('Porte Honorário'!B:D,MATCH(TabJud!D4460,'Porte Honorário'!A:A,0),3)</f>
        <v>260.11</v>
      </c>
      <c r="L4460" s="22" t="n">
        <f aca="false">ROUND(C4460*K4460,2)</f>
        <v>260.11</v>
      </c>
      <c r="M4460" s="22" t="n">
        <f aca="false">IF(E4460&gt;0,ROUND(E4460*'UCO e Filme'!$A$8,2),0)</f>
        <v>0</v>
      </c>
      <c r="N4460" s="22" t="n">
        <f aca="false">IF(I4460&gt;0,ROUND(I4460*'UCO e Filme'!$A$11,2),0)</f>
        <v>0</v>
      </c>
      <c r="O4460" s="22" t="n">
        <f aca="false">ROUND(L4460+M4460+N4460,2)</f>
        <v>260.11</v>
      </c>
      <c r="P4460" s="36"/>
      <c r="Q4460" s="36"/>
    </row>
    <row r="4461" customFormat="false" ht="10.5" hidden="false" customHeight="true" outlineLevel="0" collapsed="false">
      <c r="A4461" s="17" t="n">
        <v>40813452</v>
      </c>
      <c r="B4461" s="17" t="s">
        <v>4468</v>
      </c>
      <c r="C4461" s="23" t="n">
        <v>1</v>
      </c>
      <c r="D4461" s="23" t="s">
        <v>73</v>
      </c>
      <c r="E4461" s="19"/>
      <c r="F4461" s="21" t="n">
        <v>1</v>
      </c>
      <c r="G4461" s="21" t="n">
        <v>3</v>
      </c>
      <c r="H4461" s="21"/>
      <c r="I4461" s="21"/>
      <c r="J4461" s="19"/>
      <c r="K4461" s="22" t="n">
        <f aca="false">INDEX('Porte Honorário'!B:D,MATCH(TabJud!D4461,'Porte Honorário'!A:A,0),3)</f>
        <v>280.52</v>
      </c>
      <c r="L4461" s="22" t="n">
        <f aca="false">ROUND(C4461*K4461,2)</f>
        <v>280.52</v>
      </c>
      <c r="M4461" s="22" t="n">
        <f aca="false">IF(E4461&gt;0,ROUND(E4461*'UCO e Filme'!$A$8,2),0)</f>
        <v>0</v>
      </c>
      <c r="N4461" s="22" t="n">
        <f aca="false">IF(I4461&gt;0,ROUND(I4461*'UCO e Filme'!$A$11,2),0)</f>
        <v>0</v>
      </c>
      <c r="O4461" s="22" t="n">
        <f aca="false">ROUND(L4461+M4461+N4461,2)</f>
        <v>280.52</v>
      </c>
      <c r="P4461" s="36"/>
      <c r="Q4461" s="36"/>
    </row>
    <row r="4462" customFormat="false" ht="10.5" hidden="false" customHeight="true" outlineLevel="0" collapsed="false">
      <c r="A4462" s="17" t="n">
        <v>40813460</v>
      </c>
      <c r="B4462" s="17" t="s">
        <v>4469</v>
      </c>
      <c r="C4462" s="23" t="n">
        <v>1</v>
      </c>
      <c r="D4462" s="23" t="s">
        <v>370</v>
      </c>
      <c r="E4462" s="19"/>
      <c r="F4462" s="21" t="n">
        <v>1</v>
      </c>
      <c r="G4462" s="21" t="n">
        <v>3</v>
      </c>
      <c r="H4462" s="21"/>
      <c r="I4462" s="21"/>
      <c r="J4462" s="19"/>
      <c r="K4462" s="22" t="n">
        <f aca="false">INDEX('Porte Honorário'!B:D,MATCH(TabJud!D4462,'Porte Honorário'!A:A,0),3)</f>
        <v>298.36</v>
      </c>
      <c r="L4462" s="22" t="n">
        <f aca="false">ROUND(C4462*K4462,2)</f>
        <v>298.36</v>
      </c>
      <c r="M4462" s="22" t="n">
        <f aca="false">IF(E4462&gt;0,ROUND(E4462*'UCO e Filme'!$A$8,2),0)</f>
        <v>0</v>
      </c>
      <c r="N4462" s="22" t="n">
        <f aca="false">IF(I4462&gt;0,ROUND(I4462*'UCO e Filme'!$A$11,2),0)</f>
        <v>0</v>
      </c>
      <c r="O4462" s="22" t="n">
        <f aca="false">ROUND(L4462+M4462+N4462,2)</f>
        <v>298.36</v>
      </c>
      <c r="P4462" s="36"/>
      <c r="Q4462" s="36"/>
    </row>
    <row r="4463" customFormat="false" ht="10.5" hidden="false" customHeight="true" outlineLevel="0" collapsed="false">
      <c r="A4463" s="17" t="n">
        <v>40813479</v>
      </c>
      <c r="B4463" s="17" t="s">
        <v>4470</v>
      </c>
      <c r="C4463" s="23" t="n">
        <v>1</v>
      </c>
      <c r="D4463" s="23" t="s">
        <v>370</v>
      </c>
      <c r="E4463" s="19"/>
      <c r="F4463" s="21" t="n">
        <v>1</v>
      </c>
      <c r="G4463" s="21" t="n">
        <v>3</v>
      </c>
      <c r="H4463" s="21"/>
      <c r="I4463" s="21"/>
      <c r="J4463" s="19"/>
      <c r="K4463" s="22" t="n">
        <f aca="false">INDEX('Porte Honorário'!B:D,MATCH(TabJud!D4463,'Porte Honorário'!A:A,0),3)</f>
        <v>298.36</v>
      </c>
      <c r="L4463" s="22" t="n">
        <f aca="false">ROUND(C4463*K4463,2)</f>
        <v>298.36</v>
      </c>
      <c r="M4463" s="22" t="n">
        <f aca="false">IF(E4463&gt;0,ROUND(E4463*'UCO e Filme'!$A$8,2),0)</f>
        <v>0</v>
      </c>
      <c r="N4463" s="22" t="n">
        <f aca="false">IF(I4463&gt;0,ROUND(I4463*'UCO e Filme'!$A$11,2),0)</f>
        <v>0</v>
      </c>
      <c r="O4463" s="22" t="n">
        <f aca="false">ROUND(L4463+M4463+N4463,2)</f>
        <v>298.36</v>
      </c>
      <c r="P4463" s="36"/>
      <c r="Q4463" s="36"/>
    </row>
    <row r="4464" customFormat="false" ht="10.5" hidden="false" customHeight="true" outlineLevel="0" collapsed="false">
      <c r="A4464" s="17" t="n">
        <v>40813487</v>
      </c>
      <c r="B4464" s="17" t="s">
        <v>4471</v>
      </c>
      <c r="C4464" s="23" t="n">
        <v>1</v>
      </c>
      <c r="D4464" s="23" t="s">
        <v>337</v>
      </c>
      <c r="E4464" s="19"/>
      <c r="F4464" s="21" t="n">
        <v>1</v>
      </c>
      <c r="G4464" s="21" t="n">
        <v>3</v>
      </c>
      <c r="H4464" s="21"/>
      <c r="I4464" s="21"/>
      <c r="J4464" s="19"/>
      <c r="K4464" s="22" t="n">
        <f aca="false">INDEX('Porte Honorário'!B:D,MATCH(TabJud!D4464,'Porte Honorário'!A:A,0),3)</f>
        <v>325.15</v>
      </c>
      <c r="L4464" s="22" t="n">
        <f aca="false">ROUND(C4464*K4464,2)</f>
        <v>325.15</v>
      </c>
      <c r="M4464" s="22" t="n">
        <f aca="false">IF(E4464&gt;0,ROUND(E4464*'UCO e Filme'!$A$8,2),0)</f>
        <v>0</v>
      </c>
      <c r="N4464" s="22" t="n">
        <f aca="false">IF(I4464&gt;0,ROUND(I4464*'UCO e Filme'!$A$11,2),0)</f>
        <v>0</v>
      </c>
      <c r="O4464" s="22" t="n">
        <f aca="false">ROUND(L4464+M4464+N4464,2)</f>
        <v>325.15</v>
      </c>
      <c r="P4464" s="36"/>
      <c r="Q4464" s="36"/>
    </row>
    <row r="4465" customFormat="false" ht="10.5" hidden="false" customHeight="true" outlineLevel="0" collapsed="false">
      <c r="A4465" s="17" t="n">
        <v>40813495</v>
      </c>
      <c r="B4465" s="17" t="s">
        <v>4472</v>
      </c>
      <c r="C4465" s="23" t="n">
        <v>1</v>
      </c>
      <c r="D4465" s="23" t="s">
        <v>251</v>
      </c>
      <c r="E4465" s="19"/>
      <c r="F4465" s="21"/>
      <c r="G4465" s="21" t="n">
        <v>3</v>
      </c>
      <c r="H4465" s="21"/>
      <c r="I4465" s="21"/>
      <c r="J4465" s="19"/>
      <c r="K4465" s="22" t="n">
        <f aca="false">INDEX('Porte Honorário'!B:D,MATCH(TabJud!D4465,'Porte Honorário'!A:A,0),3)</f>
        <v>214.21</v>
      </c>
      <c r="L4465" s="22" t="n">
        <f aca="false">ROUND(C4465*K4465,2)</f>
        <v>214.21</v>
      </c>
      <c r="M4465" s="22" t="n">
        <f aca="false">IF(E4465&gt;0,ROUND(E4465*'UCO e Filme'!$A$8,2),0)</f>
        <v>0</v>
      </c>
      <c r="N4465" s="22" t="n">
        <f aca="false">IF(I4465&gt;0,ROUND(I4465*'UCO e Filme'!$A$11,2),0)</f>
        <v>0</v>
      </c>
      <c r="O4465" s="22" t="n">
        <f aca="false">ROUND(L4465+M4465+N4465,2)</f>
        <v>214.21</v>
      </c>
      <c r="P4465" s="36"/>
      <c r="Q4465" s="36"/>
    </row>
    <row r="4466" customFormat="false" ht="10.5" hidden="false" customHeight="true" outlineLevel="0" collapsed="false">
      <c r="A4466" s="17" t="n">
        <v>40813509</v>
      </c>
      <c r="B4466" s="17" t="s">
        <v>4473</v>
      </c>
      <c r="C4466" s="23" t="n">
        <v>1</v>
      </c>
      <c r="D4466" s="23" t="s">
        <v>370</v>
      </c>
      <c r="E4466" s="19"/>
      <c r="F4466" s="21" t="n">
        <v>1</v>
      </c>
      <c r="G4466" s="21" t="n">
        <v>3</v>
      </c>
      <c r="H4466" s="21"/>
      <c r="I4466" s="21"/>
      <c r="J4466" s="19"/>
      <c r="K4466" s="22" t="n">
        <f aca="false">INDEX('Porte Honorário'!B:D,MATCH(TabJud!D4466,'Porte Honorário'!A:A,0),3)</f>
        <v>298.36</v>
      </c>
      <c r="L4466" s="22" t="n">
        <f aca="false">ROUND(C4466*K4466,2)</f>
        <v>298.36</v>
      </c>
      <c r="M4466" s="22" t="n">
        <f aca="false">IF(E4466&gt;0,ROUND(E4466*'UCO e Filme'!$A$8,2),0)</f>
        <v>0</v>
      </c>
      <c r="N4466" s="22" t="n">
        <f aca="false">IF(I4466&gt;0,ROUND(I4466*'UCO e Filme'!$A$11,2),0)</f>
        <v>0</v>
      </c>
      <c r="O4466" s="22" t="n">
        <f aca="false">ROUND(L4466+M4466+N4466,2)</f>
        <v>298.36</v>
      </c>
      <c r="P4466" s="36"/>
      <c r="Q4466" s="36"/>
    </row>
    <row r="4467" customFormat="false" ht="10.5" hidden="false" customHeight="true" outlineLevel="0" collapsed="false">
      <c r="A4467" s="17" t="n">
        <v>40813517</v>
      </c>
      <c r="B4467" s="17" t="s">
        <v>4474</v>
      </c>
      <c r="C4467" s="23" t="n">
        <v>1</v>
      </c>
      <c r="D4467" s="23" t="s">
        <v>504</v>
      </c>
      <c r="E4467" s="19"/>
      <c r="F4467" s="21" t="n">
        <v>1</v>
      </c>
      <c r="G4467" s="21" t="n">
        <v>3</v>
      </c>
      <c r="H4467" s="21"/>
      <c r="I4467" s="21"/>
      <c r="J4467" s="19"/>
      <c r="K4467" s="22" t="n">
        <f aca="false">INDEX('Porte Honorário'!B:D,MATCH(TabJud!D4467,'Porte Honorário'!A:A,0),3)</f>
        <v>357</v>
      </c>
      <c r="L4467" s="22" t="n">
        <f aca="false">ROUND(C4467*K4467,2)</f>
        <v>357</v>
      </c>
      <c r="M4467" s="22" t="n">
        <f aca="false">IF(E4467&gt;0,ROUND(E4467*'UCO e Filme'!$A$8,2),0)</f>
        <v>0</v>
      </c>
      <c r="N4467" s="22" t="n">
        <f aca="false">IF(I4467&gt;0,ROUND(I4467*'UCO e Filme'!$A$11,2),0)</f>
        <v>0</v>
      </c>
      <c r="O4467" s="22" t="n">
        <f aca="false">ROUND(L4467+M4467+N4467,2)</f>
        <v>357</v>
      </c>
      <c r="P4467" s="36"/>
      <c r="Q4467" s="36"/>
    </row>
    <row r="4468" customFormat="false" ht="10.5" hidden="false" customHeight="true" outlineLevel="0" collapsed="false">
      <c r="A4468" s="17" t="n">
        <v>40813525</v>
      </c>
      <c r="B4468" s="17" t="s">
        <v>4475</v>
      </c>
      <c r="C4468" s="23" t="n">
        <v>1</v>
      </c>
      <c r="D4468" s="23" t="s">
        <v>370</v>
      </c>
      <c r="E4468" s="19"/>
      <c r="F4468" s="21" t="n">
        <v>1</v>
      </c>
      <c r="G4468" s="21" t="n">
        <v>3</v>
      </c>
      <c r="H4468" s="21"/>
      <c r="I4468" s="21"/>
      <c r="J4468" s="19"/>
      <c r="K4468" s="22" t="n">
        <f aca="false">INDEX('Porte Honorário'!B:D,MATCH(TabJud!D4468,'Porte Honorário'!A:A,0),3)</f>
        <v>298.36</v>
      </c>
      <c r="L4468" s="22" t="n">
        <f aca="false">ROUND(C4468*K4468,2)</f>
        <v>298.36</v>
      </c>
      <c r="M4468" s="22" t="n">
        <f aca="false">IF(E4468&gt;0,ROUND(E4468*'UCO e Filme'!$A$8,2),0)</f>
        <v>0</v>
      </c>
      <c r="N4468" s="22" t="n">
        <f aca="false">IF(I4468&gt;0,ROUND(I4468*'UCO e Filme'!$A$11,2),0)</f>
        <v>0</v>
      </c>
      <c r="O4468" s="22" t="n">
        <f aca="false">ROUND(L4468+M4468+N4468,2)</f>
        <v>298.36</v>
      </c>
      <c r="P4468" s="36"/>
      <c r="Q4468" s="36"/>
    </row>
    <row r="4469" customFormat="false" ht="10.5" hidden="false" customHeight="true" outlineLevel="0" collapsed="false">
      <c r="A4469" s="17" t="n">
        <v>40813533</v>
      </c>
      <c r="B4469" s="17" t="s">
        <v>4476</v>
      </c>
      <c r="C4469" s="23" t="n">
        <v>1</v>
      </c>
      <c r="D4469" s="33" t="s">
        <v>504</v>
      </c>
      <c r="E4469" s="19"/>
      <c r="F4469" s="21"/>
      <c r="G4469" s="21" t="n">
        <v>3</v>
      </c>
      <c r="H4469" s="21"/>
      <c r="I4469" s="21"/>
      <c r="J4469" s="19"/>
      <c r="K4469" s="22" t="n">
        <f aca="false">INDEX('Porte Honorário'!B:D,MATCH(TabJud!D4469,'Porte Honorário'!A:A,0),3)</f>
        <v>357</v>
      </c>
      <c r="L4469" s="22" t="n">
        <f aca="false">ROUND(C4469*K4469,2)</f>
        <v>357</v>
      </c>
      <c r="M4469" s="22" t="n">
        <f aca="false">IF(E4469&gt;0,ROUND(E4469*'UCO e Filme'!$A$8,2),0)</f>
        <v>0</v>
      </c>
      <c r="N4469" s="22" t="n">
        <f aca="false">IF(I4469&gt;0,ROUND(I4469*'UCO e Filme'!$A$11,2),0)</f>
        <v>0</v>
      </c>
      <c r="O4469" s="22" t="n">
        <f aca="false">ROUND(L4469+M4469+N4469,2)</f>
        <v>357</v>
      </c>
      <c r="P4469" s="36"/>
      <c r="Q4469" s="36"/>
    </row>
    <row r="4470" customFormat="false" ht="10.5" hidden="false" customHeight="true" outlineLevel="0" collapsed="false">
      <c r="A4470" s="17" t="n">
        <v>40813541</v>
      </c>
      <c r="B4470" s="17" t="s">
        <v>4477</v>
      </c>
      <c r="C4470" s="23" t="n">
        <v>1</v>
      </c>
      <c r="D4470" s="23" t="s">
        <v>262</v>
      </c>
      <c r="E4470" s="19"/>
      <c r="F4470" s="21" t="n">
        <v>1</v>
      </c>
      <c r="G4470" s="21" t="n">
        <v>6</v>
      </c>
      <c r="H4470" s="21"/>
      <c r="I4470" s="21"/>
      <c r="J4470" s="19"/>
      <c r="K4470" s="22" t="n">
        <f aca="false">INDEX('Porte Honorário'!B:D,MATCH(TabJud!D4470,'Porte Honorário'!A:A,0),3)</f>
        <v>1272.49</v>
      </c>
      <c r="L4470" s="22" t="n">
        <f aca="false">ROUND(C4470*K4470,2)</f>
        <v>1272.49</v>
      </c>
      <c r="M4470" s="22" t="n">
        <f aca="false">IF(E4470&gt;0,ROUND(E4470*'UCO e Filme'!$A$8,2),0)</f>
        <v>0</v>
      </c>
      <c r="N4470" s="22" t="n">
        <f aca="false">IF(I4470&gt;0,ROUND(I4470*'UCO e Filme'!$A$11,2),0)</f>
        <v>0</v>
      </c>
      <c r="O4470" s="22" t="n">
        <f aca="false">ROUND(L4470+M4470+N4470,2)</f>
        <v>1272.49</v>
      </c>
      <c r="P4470" s="36"/>
      <c r="Q4470" s="36"/>
    </row>
    <row r="4471" customFormat="false" ht="10.5" hidden="false" customHeight="true" outlineLevel="0" collapsed="false">
      <c r="A4471" s="17" t="n">
        <v>40813550</v>
      </c>
      <c r="B4471" s="17" t="s">
        <v>4478</v>
      </c>
      <c r="C4471" s="23" t="n">
        <v>1</v>
      </c>
      <c r="D4471" s="23" t="s">
        <v>436</v>
      </c>
      <c r="E4471" s="19"/>
      <c r="F4471" s="21" t="n">
        <v>1</v>
      </c>
      <c r="G4471" s="21" t="n">
        <v>6</v>
      </c>
      <c r="H4471" s="21"/>
      <c r="I4471" s="21"/>
      <c r="J4471" s="19"/>
      <c r="K4471" s="22" t="n">
        <f aca="false">INDEX('Porte Honorário'!B:D,MATCH(TabJud!D4471,'Porte Honorário'!A:A,0),3)</f>
        <v>988.16</v>
      </c>
      <c r="L4471" s="22" t="n">
        <f aca="false">ROUND(C4471*K4471,2)</f>
        <v>988.16</v>
      </c>
      <c r="M4471" s="22" t="n">
        <f aca="false">IF(E4471&gt;0,ROUND(E4471*'UCO e Filme'!$A$8,2),0)</f>
        <v>0</v>
      </c>
      <c r="N4471" s="22" t="n">
        <f aca="false">IF(I4471&gt;0,ROUND(I4471*'UCO e Filme'!$A$11,2),0)</f>
        <v>0</v>
      </c>
      <c r="O4471" s="22" t="n">
        <f aca="false">ROUND(L4471+M4471+N4471,2)</f>
        <v>988.16</v>
      </c>
      <c r="P4471" s="36"/>
      <c r="Q4471" s="36"/>
    </row>
    <row r="4472" customFormat="false" ht="10.5" hidden="false" customHeight="true" outlineLevel="0" collapsed="false">
      <c r="A4472" s="17" t="n">
        <v>40813568</v>
      </c>
      <c r="B4472" s="17" t="s">
        <v>4479</v>
      </c>
      <c r="C4472" s="23" t="n">
        <v>1</v>
      </c>
      <c r="D4472" s="33" t="s">
        <v>436</v>
      </c>
      <c r="E4472" s="19"/>
      <c r="F4472" s="21" t="n">
        <v>1</v>
      </c>
      <c r="G4472" s="21" t="n">
        <v>6</v>
      </c>
      <c r="H4472" s="21"/>
      <c r="I4472" s="21"/>
      <c r="J4472" s="19"/>
      <c r="K4472" s="22" t="n">
        <f aca="false">INDEX('Porte Honorário'!B:D,MATCH(TabJud!D4472,'Porte Honorário'!A:A,0),3)</f>
        <v>988.16</v>
      </c>
      <c r="L4472" s="22" t="n">
        <f aca="false">ROUND(C4472*K4472,2)</f>
        <v>988.16</v>
      </c>
      <c r="M4472" s="22" t="n">
        <f aca="false">IF(E4472&gt;0,ROUND(E4472*'UCO e Filme'!$A$8,2),0)</f>
        <v>0</v>
      </c>
      <c r="N4472" s="22" t="n">
        <f aca="false">IF(I4472&gt;0,ROUND(I4472*'UCO e Filme'!$A$11,2),0)</f>
        <v>0</v>
      </c>
      <c r="O4472" s="22" t="n">
        <f aca="false">ROUND(L4472+M4472+N4472,2)</f>
        <v>988.16</v>
      </c>
      <c r="P4472" s="36"/>
      <c r="Q4472" s="36"/>
    </row>
    <row r="4473" customFormat="false" ht="10.5" hidden="false" customHeight="true" outlineLevel="0" collapsed="false">
      <c r="A4473" s="17" t="n">
        <v>40813576</v>
      </c>
      <c r="B4473" s="17" t="s">
        <v>4480</v>
      </c>
      <c r="C4473" s="23" t="n">
        <v>1</v>
      </c>
      <c r="D4473" s="23" t="s">
        <v>449</v>
      </c>
      <c r="E4473" s="19"/>
      <c r="F4473" s="21" t="n">
        <v>1</v>
      </c>
      <c r="G4473" s="21" t="n">
        <v>6</v>
      </c>
      <c r="H4473" s="21"/>
      <c r="I4473" s="21"/>
      <c r="J4473" s="19"/>
      <c r="K4473" s="22" t="n">
        <f aca="false">INDEX('Porte Honorário'!B:D,MATCH(TabJud!D4473,'Porte Honorário'!A:A,0),3)</f>
        <v>911.65</v>
      </c>
      <c r="L4473" s="22" t="n">
        <f aca="false">ROUND(C4473*K4473,2)</f>
        <v>911.65</v>
      </c>
      <c r="M4473" s="22" t="n">
        <f aca="false">IF(E4473&gt;0,ROUND(E4473*'UCO e Filme'!$A$8,2),0)</f>
        <v>0</v>
      </c>
      <c r="N4473" s="22" t="n">
        <f aca="false">IF(I4473&gt;0,ROUND(I4473*'UCO e Filme'!$A$11,2),0)</f>
        <v>0</v>
      </c>
      <c r="O4473" s="22" t="n">
        <f aca="false">ROUND(L4473+M4473+N4473,2)</f>
        <v>911.65</v>
      </c>
      <c r="P4473" s="36"/>
      <c r="Q4473" s="36"/>
    </row>
    <row r="4474" customFormat="false" ht="10.5" hidden="false" customHeight="true" outlineLevel="0" collapsed="false">
      <c r="A4474" s="17" t="n">
        <v>40813584</v>
      </c>
      <c r="B4474" s="17" t="s">
        <v>4481</v>
      </c>
      <c r="C4474" s="23" t="n">
        <v>1</v>
      </c>
      <c r="D4474" s="23" t="s">
        <v>264</v>
      </c>
      <c r="E4474" s="19"/>
      <c r="F4474" s="21" t="n">
        <v>1</v>
      </c>
      <c r="G4474" s="21" t="n">
        <v>5</v>
      </c>
      <c r="H4474" s="21"/>
      <c r="I4474" s="21"/>
      <c r="J4474" s="19"/>
      <c r="K4474" s="22" t="n">
        <f aca="false">INDEX('Porte Honorário'!B:D,MATCH(TabJud!D4474,'Porte Honorário'!A:A,0),3)</f>
        <v>663.02</v>
      </c>
      <c r="L4474" s="22" t="n">
        <f aca="false">ROUND(C4474*K4474,2)</f>
        <v>663.02</v>
      </c>
      <c r="M4474" s="22" t="n">
        <f aca="false">IF(E4474&gt;0,ROUND(E4474*'UCO e Filme'!$A$8,2),0)</f>
        <v>0</v>
      </c>
      <c r="N4474" s="22" t="n">
        <f aca="false">IF(I4474&gt;0,ROUND(I4474*'UCO e Filme'!$A$11,2),0)</f>
        <v>0</v>
      </c>
      <c r="O4474" s="22" t="n">
        <f aca="false">ROUND(L4474+M4474+N4474,2)</f>
        <v>663.02</v>
      </c>
      <c r="P4474" s="36"/>
      <c r="Q4474" s="36"/>
    </row>
    <row r="4475" customFormat="false" ht="10.5" hidden="false" customHeight="true" outlineLevel="0" collapsed="false">
      <c r="A4475" s="17" t="n">
        <v>40813592</v>
      </c>
      <c r="B4475" s="17" t="s">
        <v>4482</v>
      </c>
      <c r="C4475" s="23" t="n">
        <v>1</v>
      </c>
      <c r="D4475" s="23" t="s">
        <v>449</v>
      </c>
      <c r="E4475" s="19"/>
      <c r="F4475" s="21" t="n">
        <v>2</v>
      </c>
      <c r="G4475" s="21" t="n">
        <v>5</v>
      </c>
      <c r="H4475" s="21"/>
      <c r="I4475" s="21"/>
      <c r="J4475" s="19"/>
      <c r="K4475" s="22" t="n">
        <f aca="false">INDEX('Porte Honorário'!B:D,MATCH(TabJud!D4475,'Porte Honorário'!A:A,0),3)</f>
        <v>911.65</v>
      </c>
      <c r="L4475" s="22" t="n">
        <f aca="false">ROUND(C4475*K4475,2)</f>
        <v>911.65</v>
      </c>
      <c r="M4475" s="22" t="n">
        <f aca="false">IF(E4475&gt;0,ROUND(E4475*'UCO e Filme'!$A$8,2),0)</f>
        <v>0</v>
      </c>
      <c r="N4475" s="22" t="n">
        <f aca="false">IF(I4475&gt;0,ROUND(I4475*'UCO e Filme'!$A$11,2),0)</f>
        <v>0</v>
      </c>
      <c r="O4475" s="22" t="n">
        <f aca="false">ROUND(L4475+M4475+N4475,2)</f>
        <v>911.65</v>
      </c>
      <c r="P4475" s="36"/>
      <c r="Q4475" s="36"/>
    </row>
    <row r="4476" customFormat="false" ht="10.5" hidden="false" customHeight="true" outlineLevel="0" collapsed="false">
      <c r="A4476" s="17" t="n">
        <v>40813606</v>
      </c>
      <c r="B4476" s="17" t="s">
        <v>4483</v>
      </c>
      <c r="C4476" s="23" t="n">
        <v>1</v>
      </c>
      <c r="D4476" s="33" t="s">
        <v>385</v>
      </c>
      <c r="E4476" s="19"/>
      <c r="F4476" s="21" t="n">
        <v>1</v>
      </c>
      <c r="G4476" s="21" t="n">
        <v>5</v>
      </c>
      <c r="H4476" s="21"/>
      <c r="I4476" s="21"/>
      <c r="J4476" s="19"/>
      <c r="K4476" s="22" t="n">
        <f aca="false">INDEX('Porte Honorário'!B:D,MATCH(TabJud!D4476,'Porte Honorário'!A:A,0),3)</f>
        <v>596.73</v>
      </c>
      <c r="L4476" s="22" t="n">
        <f aca="false">ROUND(C4476*K4476,2)</f>
        <v>596.73</v>
      </c>
      <c r="M4476" s="22" t="n">
        <f aca="false">IF(E4476&gt;0,ROUND(E4476*'UCO e Filme'!$A$8,2),0)</f>
        <v>0</v>
      </c>
      <c r="N4476" s="22" t="n">
        <f aca="false">IF(I4476&gt;0,ROUND(I4476*'UCO e Filme'!$A$11,2),0)</f>
        <v>0</v>
      </c>
      <c r="O4476" s="22" t="n">
        <f aca="false">ROUND(L4476+M4476+N4476,2)</f>
        <v>596.73</v>
      </c>
      <c r="P4476" s="36"/>
      <c r="Q4476" s="36"/>
    </row>
    <row r="4477" customFormat="false" ht="10.5" hidden="false" customHeight="true" outlineLevel="0" collapsed="false">
      <c r="A4477" s="17" t="n">
        <v>40813614</v>
      </c>
      <c r="B4477" s="17" t="s">
        <v>4484</v>
      </c>
      <c r="C4477" s="23" t="n">
        <v>1</v>
      </c>
      <c r="D4477" s="23" t="s">
        <v>449</v>
      </c>
      <c r="E4477" s="19"/>
      <c r="F4477" s="21" t="n">
        <v>1</v>
      </c>
      <c r="G4477" s="21" t="n">
        <v>5</v>
      </c>
      <c r="H4477" s="21"/>
      <c r="I4477" s="21"/>
      <c r="J4477" s="19"/>
      <c r="K4477" s="22" t="n">
        <f aca="false">INDEX('Porte Honorário'!B:D,MATCH(TabJud!D4477,'Porte Honorário'!A:A,0),3)</f>
        <v>911.65</v>
      </c>
      <c r="L4477" s="22" t="n">
        <f aca="false">ROUND(C4477*K4477,2)</f>
        <v>911.65</v>
      </c>
      <c r="M4477" s="22" t="n">
        <f aca="false">IF(E4477&gt;0,ROUND(E4477*'UCO e Filme'!$A$8,2),0)</f>
        <v>0</v>
      </c>
      <c r="N4477" s="22" t="n">
        <f aca="false">IF(I4477&gt;0,ROUND(I4477*'UCO e Filme'!$A$11,2),0)</f>
        <v>0</v>
      </c>
      <c r="O4477" s="22" t="n">
        <f aca="false">ROUND(L4477+M4477+N4477,2)</f>
        <v>911.65</v>
      </c>
      <c r="P4477" s="36"/>
      <c r="Q4477" s="36"/>
    </row>
    <row r="4478" customFormat="false" ht="10.5" hidden="false" customHeight="true" outlineLevel="0" collapsed="false">
      <c r="A4478" s="17" t="n">
        <v>40813622</v>
      </c>
      <c r="B4478" s="17" t="s">
        <v>4485</v>
      </c>
      <c r="C4478" s="23" t="n">
        <v>1</v>
      </c>
      <c r="D4478" s="23" t="s">
        <v>343</v>
      </c>
      <c r="E4478" s="19"/>
      <c r="F4478" s="21" t="n">
        <v>1</v>
      </c>
      <c r="G4478" s="21" t="n">
        <v>2</v>
      </c>
      <c r="H4478" s="21"/>
      <c r="I4478" s="21"/>
      <c r="J4478" s="19"/>
      <c r="K4478" s="22" t="n">
        <f aca="false">INDEX('Porte Honorário'!B:D,MATCH(TabJud!D4478,'Porte Honorário'!A:A,0),3)</f>
        <v>707.65</v>
      </c>
      <c r="L4478" s="22" t="n">
        <f aca="false">ROUND(C4478*K4478,2)</f>
        <v>707.65</v>
      </c>
      <c r="M4478" s="22" t="n">
        <f aca="false">IF(E4478&gt;0,ROUND(E4478*'UCO e Filme'!$A$8,2),0)</f>
        <v>0</v>
      </c>
      <c r="N4478" s="22" t="n">
        <f aca="false">IF(I4478&gt;0,ROUND(I4478*'UCO e Filme'!$A$11,2),0)</f>
        <v>0</v>
      </c>
      <c r="O4478" s="22" t="n">
        <f aca="false">ROUND(L4478+M4478+N4478,2)</f>
        <v>707.65</v>
      </c>
      <c r="P4478" s="36"/>
      <c r="Q4478" s="36"/>
    </row>
    <row r="4479" customFormat="false" ht="10.5" hidden="false" customHeight="true" outlineLevel="0" collapsed="false">
      <c r="A4479" s="17" t="n">
        <v>40813630</v>
      </c>
      <c r="B4479" s="17" t="s">
        <v>4486</v>
      </c>
      <c r="C4479" s="23" t="n">
        <v>1</v>
      </c>
      <c r="D4479" s="33" t="s">
        <v>385</v>
      </c>
      <c r="E4479" s="19"/>
      <c r="F4479" s="21" t="n">
        <v>1</v>
      </c>
      <c r="G4479" s="21" t="n">
        <v>5</v>
      </c>
      <c r="H4479" s="21"/>
      <c r="I4479" s="21"/>
      <c r="J4479" s="19"/>
      <c r="K4479" s="22" t="n">
        <f aca="false">INDEX('Porte Honorário'!B:D,MATCH(TabJud!D4479,'Porte Honorário'!A:A,0),3)</f>
        <v>596.73</v>
      </c>
      <c r="L4479" s="22" t="n">
        <f aca="false">ROUND(C4479*K4479,2)</f>
        <v>596.73</v>
      </c>
      <c r="M4479" s="22" t="n">
        <f aca="false">IF(E4479&gt;0,ROUND(E4479*'UCO e Filme'!$A$8,2),0)</f>
        <v>0</v>
      </c>
      <c r="N4479" s="22" t="n">
        <f aca="false">IF(I4479&gt;0,ROUND(I4479*'UCO e Filme'!$A$11,2),0)</f>
        <v>0</v>
      </c>
      <c r="O4479" s="22" t="n">
        <f aca="false">ROUND(L4479+M4479+N4479,2)</f>
        <v>596.73</v>
      </c>
      <c r="P4479" s="36"/>
      <c r="Q4479" s="36"/>
    </row>
    <row r="4480" customFormat="false" ht="10.5" hidden="false" customHeight="true" outlineLevel="0" collapsed="false">
      <c r="A4480" s="17" t="n">
        <v>40813649</v>
      </c>
      <c r="B4480" s="17" t="s">
        <v>4487</v>
      </c>
      <c r="C4480" s="23" t="n">
        <v>1</v>
      </c>
      <c r="D4480" s="33" t="s">
        <v>436</v>
      </c>
      <c r="E4480" s="19"/>
      <c r="F4480" s="21" t="n">
        <v>1</v>
      </c>
      <c r="G4480" s="21" t="n">
        <v>5</v>
      </c>
      <c r="H4480" s="21"/>
      <c r="I4480" s="21"/>
      <c r="J4480" s="19"/>
      <c r="K4480" s="22" t="n">
        <f aca="false">INDEX('Porte Honorário'!B:D,MATCH(TabJud!D4480,'Porte Honorário'!A:A,0),3)</f>
        <v>988.16</v>
      </c>
      <c r="L4480" s="22" t="n">
        <f aca="false">ROUND(C4480*K4480,2)</f>
        <v>988.16</v>
      </c>
      <c r="M4480" s="22" t="n">
        <f aca="false">IF(E4480&gt;0,ROUND(E4480*'UCO e Filme'!$A$8,2),0)</f>
        <v>0</v>
      </c>
      <c r="N4480" s="22" t="n">
        <f aca="false">IF(I4480&gt;0,ROUND(I4480*'UCO e Filme'!$A$11,2),0)</f>
        <v>0</v>
      </c>
      <c r="O4480" s="22" t="n">
        <f aca="false">ROUND(L4480+M4480+N4480,2)</f>
        <v>988.16</v>
      </c>
      <c r="P4480" s="36"/>
      <c r="Q4480" s="36"/>
    </row>
    <row r="4481" customFormat="false" ht="10.5" hidden="false" customHeight="true" outlineLevel="0" collapsed="false">
      <c r="A4481" s="17" t="n">
        <v>40813657</v>
      </c>
      <c r="B4481" s="17" t="s">
        <v>4488</v>
      </c>
      <c r="C4481" s="23" t="n">
        <v>1</v>
      </c>
      <c r="D4481" s="23" t="s">
        <v>385</v>
      </c>
      <c r="E4481" s="19"/>
      <c r="F4481" s="21" t="n">
        <v>1</v>
      </c>
      <c r="G4481" s="21" t="n">
        <v>5</v>
      </c>
      <c r="H4481" s="21"/>
      <c r="I4481" s="21"/>
      <c r="J4481" s="19"/>
      <c r="K4481" s="22" t="n">
        <f aca="false">INDEX('Porte Honorário'!B:D,MATCH(TabJud!D4481,'Porte Honorário'!A:A,0),3)</f>
        <v>596.73</v>
      </c>
      <c r="L4481" s="22" t="n">
        <f aca="false">ROUND(C4481*K4481,2)</f>
        <v>596.73</v>
      </c>
      <c r="M4481" s="22" t="n">
        <f aca="false">IF(E4481&gt;0,ROUND(E4481*'UCO e Filme'!$A$8,2),0)</f>
        <v>0</v>
      </c>
      <c r="N4481" s="22" t="n">
        <f aca="false">IF(I4481&gt;0,ROUND(I4481*'UCO e Filme'!$A$11,2),0)</f>
        <v>0</v>
      </c>
      <c r="O4481" s="22" t="n">
        <f aca="false">ROUND(L4481+M4481+N4481,2)</f>
        <v>596.73</v>
      </c>
      <c r="P4481" s="36"/>
      <c r="Q4481" s="36"/>
    </row>
    <row r="4482" customFormat="false" ht="10.5" hidden="false" customHeight="true" outlineLevel="0" collapsed="false">
      <c r="A4482" s="17" t="n">
        <v>40813665</v>
      </c>
      <c r="B4482" s="17" t="s">
        <v>4489</v>
      </c>
      <c r="C4482" s="23" t="n">
        <v>1</v>
      </c>
      <c r="D4482" s="33" t="s">
        <v>449</v>
      </c>
      <c r="E4482" s="19"/>
      <c r="F4482" s="21" t="n">
        <v>1</v>
      </c>
      <c r="G4482" s="21" t="n">
        <v>5</v>
      </c>
      <c r="H4482" s="21"/>
      <c r="I4482" s="21"/>
      <c r="J4482" s="19"/>
      <c r="K4482" s="22" t="n">
        <f aca="false">INDEX('Porte Honorário'!B:D,MATCH(TabJud!D4482,'Porte Honorário'!A:A,0),3)</f>
        <v>911.65</v>
      </c>
      <c r="L4482" s="22" t="n">
        <f aca="false">ROUND(C4482*K4482,2)</f>
        <v>911.65</v>
      </c>
      <c r="M4482" s="22" t="n">
        <f aca="false">IF(E4482&gt;0,ROUND(E4482*'UCO e Filme'!$A$8,2),0)</f>
        <v>0</v>
      </c>
      <c r="N4482" s="22" t="n">
        <f aca="false">IF(I4482&gt;0,ROUND(I4482*'UCO e Filme'!$A$11,2),0)</f>
        <v>0</v>
      </c>
      <c r="O4482" s="22" t="n">
        <f aca="false">ROUND(L4482+M4482+N4482,2)</f>
        <v>911.65</v>
      </c>
      <c r="P4482" s="36"/>
      <c r="Q4482" s="36"/>
    </row>
    <row r="4483" customFormat="false" ht="10.5" hidden="false" customHeight="true" outlineLevel="0" collapsed="false">
      <c r="A4483" s="17" t="n">
        <v>40813673</v>
      </c>
      <c r="B4483" s="17" t="s">
        <v>4490</v>
      </c>
      <c r="C4483" s="23" t="n">
        <v>1</v>
      </c>
      <c r="D4483" s="23" t="s">
        <v>385</v>
      </c>
      <c r="E4483" s="19"/>
      <c r="F4483" s="21" t="n">
        <v>1</v>
      </c>
      <c r="G4483" s="21" t="n">
        <v>5</v>
      </c>
      <c r="H4483" s="21"/>
      <c r="I4483" s="21"/>
      <c r="J4483" s="19"/>
      <c r="K4483" s="22" t="n">
        <f aca="false">INDEX('Porte Honorário'!B:D,MATCH(TabJud!D4483,'Porte Honorário'!A:A,0),3)</f>
        <v>596.73</v>
      </c>
      <c r="L4483" s="22" t="n">
        <f aca="false">ROUND(C4483*K4483,2)</f>
        <v>596.73</v>
      </c>
      <c r="M4483" s="22" t="n">
        <f aca="false">IF(E4483&gt;0,ROUND(E4483*'UCO e Filme'!$A$8,2),0)</f>
        <v>0</v>
      </c>
      <c r="N4483" s="22" t="n">
        <f aca="false">IF(I4483&gt;0,ROUND(I4483*'UCO e Filme'!$A$11,2),0)</f>
        <v>0</v>
      </c>
      <c r="O4483" s="22" t="n">
        <f aca="false">ROUND(L4483+M4483+N4483,2)</f>
        <v>596.73</v>
      </c>
      <c r="P4483" s="36"/>
      <c r="Q4483" s="36"/>
    </row>
    <row r="4484" customFormat="false" ht="10.5" hidden="false" customHeight="true" outlineLevel="0" collapsed="false">
      <c r="A4484" s="17" t="n">
        <v>40813681</v>
      </c>
      <c r="B4484" s="17" t="s">
        <v>4491</v>
      </c>
      <c r="C4484" s="23" t="n">
        <v>1</v>
      </c>
      <c r="D4484" s="23" t="s">
        <v>264</v>
      </c>
      <c r="E4484" s="19"/>
      <c r="F4484" s="21" t="n">
        <v>1</v>
      </c>
      <c r="G4484" s="21" t="n">
        <v>5</v>
      </c>
      <c r="H4484" s="21"/>
      <c r="I4484" s="21"/>
      <c r="J4484" s="19"/>
      <c r="K4484" s="22" t="n">
        <f aca="false">INDEX('Porte Honorário'!B:D,MATCH(TabJud!D4484,'Porte Honorário'!A:A,0),3)</f>
        <v>663.02</v>
      </c>
      <c r="L4484" s="22" t="n">
        <f aca="false">ROUND(C4484*K4484,2)</f>
        <v>663.02</v>
      </c>
      <c r="M4484" s="22" t="n">
        <f aca="false">IF(E4484&gt;0,ROUND(E4484*'UCO e Filme'!$A$8,2),0)</f>
        <v>0</v>
      </c>
      <c r="N4484" s="22" t="n">
        <f aca="false">IF(I4484&gt;0,ROUND(I4484*'UCO e Filme'!$A$11,2),0)</f>
        <v>0</v>
      </c>
      <c r="O4484" s="22" t="n">
        <f aca="false">ROUND(L4484+M4484+N4484,2)</f>
        <v>663.02</v>
      </c>
      <c r="P4484" s="36"/>
      <c r="Q4484" s="36"/>
    </row>
    <row r="4485" customFormat="false" ht="10.5" hidden="false" customHeight="true" outlineLevel="0" collapsed="false">
      <c r="A4485" s="17" t="n">
        <v>40813690</v>
      </c>
      <c r="B4485" s="17" t="s">
        <v>4492</v>
      </c>
      <c r="C4485" s="23" t="n">
        <v>1</v>
      </c>
      <c r="D4485" s="23" t="s">
        <v>449</v>
      </c>
      <c r="E4485" s="19"/>
      <c r="F4485" s="21" t="n">
        <v>1</v>
      </c>
      <c r="G4485" s="21" t="n">
        <v>5</v>
      </c>
      <c r="H4485" s="21"/>
      <c r="I4485" s="21"/>
      <c r="J4485" s="19"/>
      <c r="K4485" s="22" t="n">
        <f aca="false">INDEX('Porte Honorário'!B:D,MATCH(TabJud!D4485,'Porte Honorário'!A:A,0),3)</f>
        <v>911.65</v>
      </c>
      <c r="L4485" s="22" t="n">
        <f aca="false">ROUND(C4485*K4485,2)</f>
        <v>911.65</v>
      </c>
      <c r="M4485" s="22" t="n">
        <f aca="false">IF(E4485&gt;0,ROUND(E4485*'UCO e Filme'!$A$8,2),0)</f>
        <v>0</v>
      </c>
      <c r="N4485" s="22" t="n">
        <f aca="false">IF(I4485&gt;0,ROUND(I4485*'UCO e Filme'!$A$11,2),0)</f>
        <v>0</v>
      </c>
      <c r="O4485" s="22" t="n">
        <f aca="false">ROUND(L4485+M4485+N4485,2)</f>
        <v>911.65</v>
      </c>
      <c r="P4485" s="36"/>
      <c r="Q4485" s="36"/>
    </row>
    <row r="4486" customFormat="false" ht="10.5" hidden="false" customHeight="true" outlineLevel="0" collapsed="false">
      <c r="A4486" s="17" t="n">
        <v>40813703</v>
      </c>
      <c r="B4486" s="17" t="s">
        <v>4493</v>
      </c>
      <c r="C4486" s="23" t="n">
        <v>1</v>
      </c>
      <c r="D4486" s="23" t="s">
        <v>385</v>
      </c>
      <c r="E4486" s="19"/>
      <c r="F4486" s="21" t="n">
        <v>1</v>
      </c>
      <c r="G4486" s="21" t="n">
        <v>5</v>
      </c>
      <c r="H4486" s="21"/>
      <c r="I4486" s="21"/>
      <c r="J4486" s="19"/>
      <c r="K4486" s="22" t="n">
        <f aca="false">INDEX('Porte Honorário'!B:D,MATCH(TabJud!D4486,'Porte Honorário'!A:A,0),3)</f>
        <v>596.73</v>
      </c>
      <c r="L4486" s="22" t="n">
        <f aca="false">ROUND(C4486*K4486,2)</f>
        <v>596.73</v>
      </c>
      <c r="M4486" s="22" t="n">
        <f aca="false">IF(E4486&gt;0,ROUND(E4486*'UCO e Filme'!$A$8,2),0)</f>
        <v>0</v>
      </c>
      <c r="N4486" s="22" t="n">
        <f aca="false">IF(I4486&gt;0,ROUND(I4486*'UCO e Filme'!$A$11,2),0)</f>
        <v>0</v>
      </c>
      <c r="O4486" s="22" t="n">
        <f aca="false">ROUND(L4486+M4486+N4486,2)</f>
        <v>596.73</v>
      </c>
      <c r="P4486" s="36"/>
      <c r="Q4486" s="36"/>
    </row>
    <row r="4487" customFormat="false" ht="10.5" hidden="false" customHeight="true" outlineLevel="0" collapsed="false">
      <c r="A4487" s="17" t="n">
        <v>40813711</v>
      </c>
      <c r="B4487" s="17" t="s">
        <v>4494</v>
      </c>
      <c r="C4487" s="23" t="n">
        <v>1</v>
      </c>
      <c r="D4487" s="23" t="s">
        <v>343</v>
      </c>
      <c r="E4487" s="19"/>
      <c r="F4487" s="21" t="n">
        <v>1</v>
      </c>
      <c r="G4487" s="21" t="n">
        <v>3</v>
      </c>
      <c r="H4487" s="21"/>
      <c r="I4487" s="21"/>
      <c r="J4487" s="19"/>
      <c r="K4487" s="22" t="n">
        <f aca="false">INDEX('Porte Honorário'!B:D,MATCH(TabJud!D4487,'Porte Honorário'!A:A,0),3)</f>
        <v>707.65</v>
      </c>
      <c r="L4487" s="22" t="n">
        <f aca="false">ROUND(C4487*K4487,2)</f>
        <v>707.65</v>
      </c>
      <c r="M4487" s="22" t="n">
        <f aca="false">IF(E4487&gt;0,ROUND(E4487*'UCO e Filme'!$A$8,2),0)</f>
        <v>0</v>
      </c>
      <c r="N4487" s="22" t="n">
        <f aca="false">IF(I4487&gt;0,ROUND(I4487*'UCO e Filme'!$A$11,2),0)</f>
        <v>0</v>
      </c>
      <c r="O4487" s="22" t="n">
        <f aca="false">ROUND(L4487+M4487+N4487,2)</f>
        <v>707.65</v>
      </c>
      <c r="P4487" s="36"/>
      <c r="Q4487" s="36"/>
    </row>
    <row r="4488" customFormat="false" ht="10.5" hidden="false" customHeight="true" outlineLevel="0" collapsed="false">
      <c r="A4488" s="17" t="n">
        <v>40813720</v>
      </c>
      <c r="B4488" s="17" t="s">
        <v>4495</v>
      </c>
      <c r="C4488" s="23" t="n">
        <v>1</v>
      </c>
      <c r="D4488" s="23" t="s">
        <v>385</v>
      </c>
      <c r="E4488" s="19"/>
      <c r="F4488" s="21" t="n">
        <v>1</v>
      </c>
      <c r="G4488" s="21" t="n">
        <v>5</v>
      </c>
      <c r="H4488" s="21"/>
      <c r="I4488" s="21"/>
      <c r="J4488" s="19"/>
      <c r="K4488" s="22" t="n">
        <f aca="false">INDEX('Porte Honorário'!B:D,MATCH(TabJud!D4488,'Porte Honorário'!A:A,0),3)</f>
        <v>596.73</v>
      </c>
      <c r="L4488" s="22" t="n">
        <f aca="false">ROUND(C4488*K4488,2)</f>
        <v>596.73</v>
      </c>
      <c r="M4488" s="22" t="n">
        <f aca="false">IF(E4488&gt;0,ROUND(E4488*'UCO e Filme'!$A$8,2),0)</f>
        <v>0</v>
      </c>
      <c r="N4488" s="22" t="n">
        <f aca="false">IF(I4488&gt;0,ROUND(I4488*'UCO e Filme'!$A$11,2),0)</f>
        <v>0</v>
      </c>
      <c r="O4488" s="22" t="n">
        <f aca="false">ROUND(L4488+M4488+N4488,2)</f>
        <v>596.73</v>
      </c>
      <c r="P4488" s="36"/>
      <c r="Q4488" s="36"/>
    </row>
    <row r="4489" customFormat="false" ht="10.5" hidden="false" customHeight="true" outlineLevel="0" collapsed="false">
      <c r="A4489" s="17" t="n">
        <v>40813738</v>
      </c>
      <c r="B4489" s="17" t="s">
        <v>4496</v>
      </c>
      <c r="C4489" s="23" t="n">
        <v>1</v>
      </c>
      <c r="D4489" s="23" t="s">
        <v>449</v>
      </c>
      <c r="E4489" s="19"/>
      <c r="F4489" s="21" t="n">
        <v>1</v>
      </c>
      <c r="G4489" s="21" t="n">
        <v>3</v>
      </c>
      <c r="H4489" s="21"/>
      <c r="I4489" s="21"/>
      <c r="J4489" s="19"/>
      <c r="K4489" s="22" t="n">
        <f aca="false">INDEX('Porte Honorário'!B:D,MATCH(TabJud!D4489,'Porte Honorário'!A:A,0),3)</f>
        <v>911.65</v>
      </c>
      <c r="L4489" s="22" t="n">
        <f aca="false">ROUND(C4489*K4489,2)</f>
        <v>911.65</v>
      </c>
      <c r="M4489" s="22" t="n">
        <f aca="false">IF(E4489&gt;0,ROUND(E4489*'UCO e Filme'!$A$8,2),0)</f>
        <v>0</v>
      </c>
      <c r="N4489" s="22" t="n">
        <f aca="false">IF(I4489&gt;0,ROUND(I4489*'UCO e Filme'!$A$11,2),0)</f>
        <v>0</v>
      </c>
      <c r="O4489" s="22" t="n">
        <f aca="false">ROUND(L4489+M4489+N4489,2)</f>
        <v>911.65</v>
      </c>
      <c r="P4489" s="36"/>
      <c r="Q4489" s="36"/>
    </row>
    <row r="4490" customFormat="false" ht="10.5" hidden="false" customHeight="true" outlineLevel="0" collapsed="false">
      <c r="A4490" s="17" t="n">
        <v>40813746</v>
      </c>
      <c r="B4490" s="17" t="s">
        <v>4497</v>
      </c>
      <c r="C4490" s="23" t="n">
        <v>1</v>
      </c>
      <c r="D4490" s="33" t="s">
        <v>264</v>
      </c>
      <c r="E4490" s="19"/>
      <c r="F4490" s="21" t="n">
        <v>1</v>
      </c>
      <c r="G4490" s="21" t="n">
        <v>5</v>
      </c>
      <c r="H4490" s="21"/>
      <c r="I4490" s="21"/>
      <c r="J4490" s="19"/>
      <c r="K4490" s="22" t="n">
        <f aca="false">INDEX('Porte Honorário'!B:D,MATCH(TabJud!D4490,'Porte Honorário'!A:A,0),3)</f>
        <v>663.02</v>
      </c>
      <c r="L4490" s="22" t="n">
        <f aca="false">ROUND(C4490*K4490,2)</f>
        <v>663.02</v>
      </c>
      <c r="M4490" s="22" t="n">
        <f aca="false">IF(E4490&gt;0,ROUND(E4490*'UCO e Filme'!$A$8,2),0)</f>
        <v>0</v>
      </c>
      <c r="N4490" s="22" t="n">
        <f aca="false">IF(I4490&gt;0,ROUND(I4490*'UCO e Filme'!$A$11,2),0)</f>
        <v>0</v>
      </c>
      <c r="O4490" s="22" t="n">
        <f aca="false">ROUND(L4490+M4490+N4490,2)</f>
        <v>663.02</v>
      </c>
      <c r="P4490" s="36"/>
      <c r="Q4490" s="36"/>
    </row>
    <row r="4491" customFormat="false" ht="10.5" hidden="false" customHeight="true" outlineLevel="0" collapsed="false">
      <c r="A4491" s="17" t="n">
        <v>40813754</v>
      </c>
      <c r="B4491" s="17" t="s">
        <v>4498</v>
      </c>
      <c r="C4491" s="23" t="n">
        <v>1</v>
      </c>
      <c r="D4491" s="23" t="s">
        <v>385</v>
      </c>
      <c r="E4491" s="19"/>
      <c r="F4491" s="21" t="n">
        <v>1</v>
      </c>
      <c r="G4491" s="21" t="n">
        <v>3</v>
      </c>
      <c r="H4491" s="21"/>
      <c r="I4491" s="21"/>
      <c r="J4491" s="19"/>
      <c r="K4491" s="22" t="n">
        <f aca="false">INDEX('Porte Honorário'!B:D,MATCH(TabJud!D4491,'Porte Honorário'!A:A,0),3)</f>
        <v>596.73</v>
      </c>
      <c r="L4491" s="22" t="n">
        <f aca="false">ROUND(C4491*K4491,2)</f>
        <v>596.73</v>
      </c>
      <c r="M4491" s="22" t="n">
        <f aca="false">IF(E4491&gt;0,ROUND(E4491*'UCO e Filme'!$A$8,2),0)</f>
        <v>0</v>
      </c>
      <c r="N4491" s="22" t="n">
        <f aca="false">IF(I4491&gt;0,ROUND(I4491*'UCO e Filme'!$A$11,2),0)</f>
        <v>0</v>
      </c>
      <c r="O4491" s="22" t="n">
        <f aca="false">ROUND(L4491+M4491+N4491,2)</f>
        <v>596.73</v>
      </c>
      <c r="P4491" s="36"/>
      <c r="Q4491" s="36"/>
    </row>
    <row r="4492" customFormat="false" ht="10.5" hidden="false" customHeight="true" outlineLevel="0" collapsed="false">
      <c r="A4492" s="17" t="n">
        <v>40813762</v>
      </c>
      <c r="B4492" s="17" t="s">
        <v>4499</v>
      </c>
      <c r="C4492" s="23" t="n">
        <v>1</v>
      </c>
      <c r="D4492" s="23" t="s">
        <v>264</v>
      </c>
      <c r="E4492" s="19"/>
      <c r="F4492" s="21" t="n">
        <v>1</v>
      </c>
      <c r="G4492" s="21" t="n">
        <v>5</v>
      </c>
      <c r="H4492" s="21"/>
      <c r="I4492" s="21"/>
      <c r="J4492" s="19"/>
      <c r="K4492" s="22" t="n">
        <f aca="false">INDEX('Porte Honorário'!B:D,MATCH(TabJud!D4492,'Porte Honorário'!A:A,0),3)</f>
        <v>663.02</v>
      </c>
      <c r="L4492" s="22" t="n">
        <f aca="false">ROUND(C4492*K4492,2)</f>
        <v>663.02</v>
      </c>
      <c r="M4492" s="22" t="n">
        <f aca="false">IF(E4492&gt;0,ROUND(E4492*'UCO e Filme'!$A$8,2),0)</f>
        <v>0</v>
      </c>
      <c r="N4492" s="22" t="n">
        <f aca="false">IF(I4492&gt;0,ROUND(I4492*'UCO e Filme'!$A$11,2),0)</f>
        <v>0</v>
      </c>
      <c r="O4492" s="22" t="n">
        <f aca="false">ROUND(L4492+M4492+N4492,2)</f>
        <v>663.02</v>
      </c>
      <c r="P4492" s="36"/>
      <c r="Q4492" s="36"/>
    </row>
    <row r="4493" customFormat="false" ht="10.5" hidden="false" customHeight="true" outlineLevel="0" collapsed="false">
      <c r="A4493" s="17" t="n">
        <v>40813770</v>
      </c>
      <c r="B4493" s="17" t="s">
        <v>4500</v>
      </c>
      <c r="C4493" s="23" t="n">
        <v>1</v>
      </c>
      <c r="D4493" s="23" t="s">
        <v>335</v>
      </c>
      <c r="E4493" s="19"/>
      <c r="F4493" s="21" t="n">
        <v>1</v>
      </c>
      <c r="G4493" s="21" t="n">
        <v>5</v>
      </c>
      <c r="H4493" s="21"/>
      <c r="I4493" s="21"/>
      <c r="J4493" s="19"/>
      <c r="K4493" s="22" t="n">
        <f aca="false">INDEX('Porte Honorário'!B:D,MATCH(TabJud!D4493,'Porte Honorário'!A:A,0),3)</f>
        <v>849.17</v>
      </c>
      <c r="L4493" s="22" t="n">
        <f aca="false">ROUND(C4493*K4493,2)</f>
        <v>849.17</v>
      </c>
      <c r="M4493" s="22" t="n">
        <f aca="false">IF(E4493&gt;0,ROUND(E4493*'UCO e Filme'!$A$8,2),0)</f>
        <v>0</v>
      </c>
      <c r="N4493" s="22" t="n">
        <f aca="false">IF(I4493&gt;0,ROUND(I4493*'UCO e Filme'!$A$11,2),0)</f>
        <v>0</v>
      </c>
      <c r="O4493" s="22" t="n">
        <f aca="false">ROUND(L4493+M4493+N4493,2)</f>
        <v>849.17</v>
      </c>
      <c r="P4493" s="36"/>
      <c r="Q4493" s="36"/>
    </row>
    <row r="4494" customFormat="false" ht="10.5" hidden="false" customHeight="true" outlineLevel="0" collapsed="false">
      <c r="A4494" s="17" t="n">
        <v>40813789</v>
      </c>
      <c r="B4494" s="17" t="s">
        <v>4501</v>
      </c>
      <c r="C4494" s="23" t="n">
        <v>1</v>
      </c>
      <c r="D4494" s="23" t="s">
        <v>264</v>
      </c>
      <c r="E4494" s="19"/>
      <c r="F4494" s="21" t="n">
        <v>1</v>
      </c>
      <c r="G4494" s="21" t="n">
        <v>5</v>
      </c>
      <c r="H4494" s="21"/>
      <c r="I4494" s="21"/>
      <c r="J4494" s="19"/>
      <c r="K4494" s="22" t="n">
        <f aca="false">INDEX('Porte Honorário'!B:D,MATCH(TabJud!D4494,'Porte Honorário'!A:A,0),3)</f>
        <v>663.02</v>
      </c>
      <c r="L4494" s="22" t="n">
        <f aca="false">ROUND(C4494*K4494,2)</f>
        <v>663.02</v>
      </c>
      <c r="M4494" s="22" t="n">
        <f aca="false">IF(E4494&gt;0,ROUND(E4494*'UCO e Filme'!$A$8,2),0)</f>
        <v>0</v>
      </c>
      <c r="N4494" s="22" t="n">
        <f aca="false">IF(I4494&gt;0,ROUND(I4494*'UCO e Filme'!$A$11,2),0)</f>
        <v>0</v>
      </c>
      <c r="O4494" s="22" t="n">
        <f aca="false">ROUND(L4494+M4494+N4494,2)</f>
        <v>663.02</v>
      </c>
      <c r="P4494" s="36"/>
      <c r="Q4494" s="36"/>
    </row>
    <row r="4495" customFormat="false" ht="10.5" hidden="false" customHeight="true" outlineLevel="0" collapsed="false">
      <c r="A4495" s="17" t="n">
        <v>40813797</v>
      </c>
      <c r="B4495" s="17" t="s">
        <v>4502</v>
      </c>
      <c r="C4495" s="23" t="n">
        <v>1</v>
      </c>
      <c r="D4495" s="23" t="s">
        <v>449</v>
      </c>
      <c r="E4495" s="19"/>
      <c r="F4495" s="21" t="n">
        <v>1</v>
      </c>
      <c r="G4495" s="21" t="n">
        <v>5</v>
      </c>
      <c r="H4495" s="21"/>
      <c r="I4495" s="21"/>
      <c r="J4495" s="19"/>
      <c r="K4495" s="22" t="n">
        <f aca="false">INDEX('Porte Honorário'!B:D,MATCH(TabJud!D4495,'Porte Honorário'!A:A,0),3)</f>
        <v>911.65</v>
      </c>
      <c r="L4495" s="22" t="n">
        <f aca="false">ROUND(C4495*K4495,2)</f>
        <v>911.65</v>
      </c>
      <c r="M4495" s="22" t="n">
        <f aca="false">IF(E4495&gt;0,ROUND(E4495*'UCO e Filme'!$A$8,2),0)</f>
        <v>0</v>
      </c>
      <c r="N4495" s="22" t="n">
        <f aca="false">IF(I4495&gt;0,ROUND(I4495*'UCO e Filme'!$A$11,2),0)</f>
        <v>0</v>
      </c>
      <c r="O4495" s="22" t="n">
        <f aca="false">ROUND(L4495+M4495+N4495,2)</f>
        <v>911.65</v>
      </c>
      <c r="P4495" s="36"/>
      <c r="Q4495" s="36"/>
    </row>
    <row r="4496" customFormat="false" ht="10.5" hidden="false" customHeight="true" outlineLevel="0" collapsed="false">
      <c r="A4496" s="17" t="n">
        <v>40813800</v>
      </c>
      <c r="B4496" s="17" t="s">
        <v>4503</v>
      </c>
      <c r="C4496" s="23" t="n">
        <v>1</v>
      </c>
      <c r="D4496" s="23" t="s">
        <v>264</v>
      </c>
      <c r="E4496" s="19"/>
      <c r="F4496" s="21" t="n">
        <v>1</v>
      </c>
      <c r="G4496" s="21" t="n">
        <v>5</v>
      </c>
      <c r="H4496" s="21"/>
      <c r="I4496" s="21"/>
      <c r="J4496" s="19"/>
      <c r="K4496" s="22" t="n">
        <f aca="false">INDEX('Porte Honorário'!B:D,MATCH(TabJud!D4496,'Porte Honorário'!A:A,0),3)</f>
        <v>663.02</v>
      </c>
      <c r="L4496" s="22" t="n">
        <f aca="false">ROUND(C4496*K4496,2)</f>
        <v>663.02</v>
      </c>
      <c r="M4496" s="22" t="n">
        <f aca="false">IF(E4496&gt;0,ROUND(E4496*'UCO e Filme'!$A$8,2),0)</f>
        <v>0</v>
      </c>
      <c r="N4496" s="22" t="n">
        <f aca="false">IF(I4496&gt;0,ROUND(I4496*'UCO e Filme'!$A$11,2),0)</f>
        <v>0</v>
      </c>
      <c r="O4496" s="22" t="n">
        <f aca="false">ROUND(L4496+M4496+N4496,2)</f>
        <v>663.02</v>
      </c>
      <c r="P4496" s="36"/>
      <c r="Q4496" s="36"/>
    </row>
    <row r="4497" customFormat="false" ht="10.5" hidden="false" customHeight="true" outlineLevel="0" collapsed="false">
      <c r="A4497" s="17" t="n">
        <v>40813819</v>
      </c>
      <c r="B4497" s="17" t="s">
        <v>4504</v>
      </c>
      <c r="C4497" s="23" t="n">
        <v>1</v>
      </c>
      <c r="D4497" s="23" t="s">
        <v>385</v>
      </c>
      <c r="E4497" s="19"/>
      <c r="F4497" s="21" t="n">
        <v>1</v>
      </c>
      <c r="G4497" s="21" t="n">
        <v>5</v>
      </c>
      <c r="H4497" s="21"/>
      <c r="I4497" s="21"/>
      <c r="J4497" s="19"/>
      <c r="K4497" s="22" t="n">
        <f aca="false">INDEX('Porte Honorário'!B:D,MATCH(TabJud!D4497,'Porte Honorário'!A:A,0),3)</f>
        <v>596.73</v>
      </c>
      <c r="L4497" s="22" t="n">
        <f aca="false">ROUND(C4497*K4497,2)</f>
        <v>596.73</v>
      </c>
      <c r="M4497" s="22" t="n">
        <f aca="false">IF(E4497&gt;0,ROUND(E4497*'UCO e Filme'!$A$8,2),0)</f>
        <v>0</v>
      </c>
      <c r="N4497" s="22" t="n">
        <f aca="false">IF(I4497&gt;0,ROUND(I4497*'UCO e Filme'!$A$11,2),0)</f>
        <v>0</v>
      </c>
      <c r="O4497" s="22" t="n">
        <f aca="false">ROUND(L4497+M4497+N4497,2)</f>
        <v>596.73</v>
      </c>
      <c r="P4497" s="36"/>
      <c r="Q4497" s="36"/>
    </row>
    <row r="4498" customFormat="false" ht="10.5" hidden="false" customHeight="true" outlineLevel="0" collapsed="false">
      <c r="A4498" s="17" t="n">
        <v>40813827</v>
      </c>
      <c r="B4498" s="17" t="s">
        <v>4505</v>
      </c>
      <c r="C4498" s="23" t="n">
        <v>1</v>
      </c>
      <c r="D4498" s="23" t="s">
        <v>71</v>
      </c>
      <c r="E4498" s="19"/>
      <c r="F4498" s="21"/>
      <c r="G4498" s="21" t="n">
        <v>2</v>
      </c>
      <c r="H4498" s="21"/>
      <c r="I4498" s="21"/>
      <c r="J4498" s="19"/>
      <c r="K4498" s="22" t="n">
        <f aca="false">INDEX('Porte Honorário'!B:D,MATCH(TabJud!D4498,'Porte Honorário'!A:A,0),3)</f>
        <v>240.98</v>
      </c>
      <c r="L4498" s="22" t="n">
        <f aca="false">ROUND(C4498*K4498,2)</f>
        <v>240.98</v>
      </c>
      <c r="M4498" s="22" t="n">
        <f aca="false">IF(E4498&gt;0,ROUND(E4498*'UCO e Filme'!$A$8,2),0)</f>
        <v>0</v>
      </c>
      <c r="N4498" s="22" t="n">
        <f aca="false">IF(I4498&gt;0,ROUND(I4498*'UCO e Filme'!$A$11,2),0)</f>
        <v>0</v>
      </c>
      <c r="O4498" s="22" t="n">
        <f aca="false">ROUND(L4498+M4498+N4498,2)</f>
        <v>240.98</v>
      </c>
      <c r="P4498" s="36"/>
      <c r="Q4498" s="36"/>
    </row>
    <row r="4499" customFormat="false" ht="10.5" hidden="false" customHeight="true" outlineLevel="0" collapsed="false">
      <c r="A4499" s="17" t="n">
        <v>40813835</v>
      </c>
      <c r="B4499" s="17" t="s">
        <v>4506</v>
      </c>
      <c r="C4499" s="23" t="n">
        <v>1</v>
      </c>
      <c r="D4499" s="23" t="s">
        <v>144</v>
      </c>
      <c r="E4499" s="19"/>
      <c r="F4499" s="21" t="n">
        <v>1</v>
      </c>
      <c r="G4499" s="21" t="n">
        <v>2</v>
      </c>
      <c r="H4499" s="21"/>
      <c r="I4499" s="21"/>
      <c r="J4499" s="19"/>
      <c r="K4499" s="22" t="n">
        <f aca="false">INDEX('Porte Honorário'!B:D,MATCH(TabJud!D4499,'Porte Honorário'!A:A,0),3)</f>
        <v>390.17</v>
      </c>
      <c r="L4499" s="22" t="n">
        <f aca="false">ROUND(C4499*K4499,2)</f>
        <v>390.17</v>
      </c>
      <c r="M4499" s="22" t="n">
        <f aca="false">IF(E4499&gt;0,ROUND(E4499*'UCO e Filme'!$A$8,2),0)</f>
        <v>0</v>
      </c>
      <c r="N4499" s="22" t="n">
        <f aca="false">IF(I4499&gt;0,ROUND(I4499*'UCO e Filme'!$A$11,2),0)</f>
        <v>0</v>
      </c>
      <c r="O4499" s="22" t="n">
        <f aca="false">ROUND(L4499+M4499+N4499,2)</f>
        <v>390.17</v>
      </c>
      <c r="P4499" s="36"/>
      <c r="Q4499" s="36"/>
    </row>
    <row r="4500" customFormat="false" ht="10.5" hidden="false" customHeight="true" outlineLevel="0" collapsed="false">
      <c r="A4500" s="17" t="n">
        <v>40813843</v>
      </c>
      <c r="B4500" s="17" t="s">
        <v>4507</v>
      </c>
      <c r="C4500" s="23" t="n">
        <v>1</v>
      </c>
      <c r="D4500" s="23" t="s">
        <v>144</v>
      </c>
      <c r="E4500" s="19"/>
      <c r="F4500" s="21" t="n">
        <v>1</v>
      </c>
      <c r="G4500" s="21" t="n">
        <v>3</v>
      </c>
      <c r="H4500" s="21"/>
      <c r="I4500" s="21"/>
      <c r="J4500" s="19"/>
      <c r="K4500" s="22" t="n">
        <f aca="false">INDEX('Porte Honorário'!B:D,MATCH(TabJud!D4500,'Porte Honorário'!A:A,0),3)</f>
        <v>390.17</v>
      </c>
      <c r="L4500" s="22" t="n">
        <f aca="false">ROUND(C4500*K4500,2)</f>
        <v>390.17</v>
      </c>
      <c r="M4500" s="22" t="n">
        <f aca="false">IF(E4500&gt;0,ROUND(E4500*'UCO e Filme'!$A$8,2),0)</f>
        <v>0</v>
      </c>
      <c r="N4500" s="22" t="n">
        <f aca="false">IF(I4500&gt;0,ROUND(I4500*'UCO e Filme'!$A$11,2),0)</f>
        <v>0</v>
      </c>
      <c r="O4500" s="22" t="n">
        <f aca="false">ROUND(L4500+M4500+N4500,2)</f>
        <v>390.17</v>
      </c>
      <c r="P4500" s="36"/>
      <c r="Q4500" s="36"/>
    </row>
    <row r="4501" customFormat="false" ht="10.5" hidden="false" customHeight="true" outlineLevel="0" collapsed="false">
      <c r="A4501" s="17" t="n">
        <v>40813851</v>
      </c>
      <c r="B4501" s="17" t="s">
        <v>4508</v>
      </c>
      <c r="C4501" s="23" t="n">
        <v>1</v>
      </c>
      <c r="D4501" s="23" t="s">
        <v>144</v>
      </c>
      <c r="E4501" s="19"/>
      <c r="F4501" s="21" t="n">
        <v>1</v>
      </c>
      <c r="G4501" s="21" t="n">
        <v>3</v>
      </c>
      <c r="H4501" s="21"/>
      <c r="I4501" s="21"/>
      <c r="J4501" s="19"/>
      <c r="K4501" s="22" t="n">
        <f aca="false">INDEX('Porte Honorário'!B:D,MATCH(TabJud!D4501,'Porte Honorário'!A:A,0),3)</f>
        <v>390.17</v>
      </c>
      <c r="L4501" s="22" t="n">
        <f aca="false">ROUND(C4501*K4501,2)</f>
        <v>390.17</v>
      </c>
      <c r="M4501" s="22" t="n">
        <f aca="false">IF(E4501&gt;0,ROUND(E4501*'UCO e Filme'!$A$8,2),0)</f>
        <v>0</v>
      </c>
      <c r="N4501" s="22" t="n">
        <f aca="false">IF(I4501&gt;0,ROUND(I4501*'UCO e Filme'!$A$11,2),0)</f>
        <v>0</v>
      </c>
      <c r="O4501" s="22" t="n">
        <f aca="false">ROUND(L4501+M4501+N4501,2)</f>
        <v>390.17</v>
      </c>
      <c r="P4501" s="36"/>
      <c r="Q4501" s="36"/>
    </row>
    <row r="4502" customFormat="false" ht="10.5" hidden="false" customHeight="true" outlineLevel="0" collapsed="false">
      <c r="A4502" s="17" t="n">
        <v>40813860</v>
      </c>
      <c r="B4502" s="17" t="s">
        <v>4509</v>
      </c>
      <c r="C4502" s="23" t="n">
        <v>1</v>
      </c>
      <c r="D4502" s="23" t="s">
        <v>247</v>
      </c>
      <c r="E4502" s="19"/>
      <c r="F4502" s="21" t="n">
        <v>1</v>
      </c>
      <c r="G4502" s="21" t="n">
        <v>3</v>
      </c>
      <c r="H4502" s="21"/>
      <c r="I4502" s="21"/>
      <c r="J4502" s="19"/>
      <c r="K4502" s="22" t="n">
        <f aca="false">INDEX('Porte Honorário'!B:D,MATCH(TabJud!D4502,'Porte Honorário'!A:A,0),3)</f>
        <v>422.03</v>
      </c>
      <c r="L4502" s="22" t="n">
        <f aca="false">ROUND(C4502*K4502,2)</f>
        <v>422.03</v>
      </c>
      <c r="M4502" s="22" t="n">
        <f aca="false">IF(E4502&gt;0,ROUND(E4502*'UCO e Filme'!$A$8,2),0)</f>
        <v>0</v>
      </c>
      <c r="N4502" s="22" t="n">
        <f aca="false">IF(I4502&gt;0,ROUND(I4502*'UCO e Filme'!$A$11,2),0)</f>
        <v>0</v>
      </c>
      <c r="O4502" s="22" t="n">
        <f aca="false">ROUND(L4502+M4502+N4502,2)</f>
        <v>422.03</v>
      </c>
      <c r="P4502" s="36"/>
      <c r="Q4502" s="36"/>
    </row>
    <row r="4503" customFormat="false" ht="10.5" hidden="false" customHeight="true" outlineLevel="0" collapsed="false">
      <c r="A4503" s="17" t="n">
        <v>40813878</v>
      </c>
      <c r="B4503" s="17" t="s">
        <v>4510</v>
      </c>
      <c r="C4503" s="23" t="n">
        <v>1</v>
      </c>
      <c r="D4503" s="23" t="s">
        <v>144</v>
      </c>
      <c r="E4503" s="19"/>
      <c r="F4503" s="21" t="n">
        <v>1</v>
      </c>
      <c r="G4503" s="21" t="n">
        <v>5</v>
      </c>
      <c r="H4503" s="21"/>
      <c r="I4503" s="21"/>
      <c r="J4503" s="19"/>
      <c r="K4503" s="22" t="n">
        <f aca="false">INDEX('Porte Honorário'!B:D,MATCH(TabJud!D4503,'Porte Honorário'!A:A,0),3)</f>
        <v>390.17</v>
      </c>
      <c r="L4503" s="22" t="n">
        <f aca="false">ROUND(C4503*K4503,2)</f>
        <v>390.17</v>
      </c>
      <c r="M4503" s="22" t="n">
        <f aca="false">IF(E4503&gt;0,ROUND(E4503*'UCO e Filme'!$A$8,2),0)</f>
        <v>0</v>
      </c>
      <c r="N4503" s="22" t="n">
        <f aca="false">IF(I4503&gt;0,ROUND(I4503*'UCO e Filme'!$A$11,2),0)</f>
        <v>0</v>
      </c>
      <c r="O4503" s="22" t="n">
        <f aca="false">ROUND(L4503+M4503+N4503,2)</f>
        <v>390.17</v>
      </c>
      <c r="P4503" s="36"/>
      <c r="Q4503" s="36"/>
    </row>
    <row r="4504" customFormat="false" ht="10.5" hidden="false" customHeight="true" outlineLevel="0" collapsed="false">
      <c r="A4504" s="17" t="n">
        <v>40813886</v>
      </c>
      <c r="B4504" s="17" t="s">
        <v>4511</v>
      </c>
      <c r="C4504" s="23" t="n">
        <v>1</v>
      </c>
      <c r="D4504" s="23" t="s">
        <v>93</v>
      </c>
      <c r="E4504" s="19"/>
      <c r="F4504" s="21"/>
      <c r="G4504" s="21" t="n">
        <v>3</v>
      </c>
      <c r="H4504" s="21"/>
      <c r="I4504" s="21"/>
      <c r="J4504" s="19"/>
      <c r="K4504" s="22" t="n">
        <f aca="false">INDEX('Porte Honorário'!B:D,MATCH(TabJud!D4504,'Porte Honorário'!A:A,0),3)</f>
        <v>195.07</v>
      </c>
      <c r="L4504" s="22" t="n">
        <f aca="false">ROUND(C4504*K4504,2)</f>
        <v>195.07</v>
      </c>
      <c r="M4504" s="22" t="n">
        <f aca="false">IF(E4504&gt;0,ROUND(E4504*'UCO e Filme'!$A$8,2),0)</f>
        <v>0</v>
      </c>
      <c r="N4504" s="22" t="n">
        <f aca="false">IF(I4504&gt;0,ROUND(I4504*'UCO e Filme'!$A$11,2),0)</f>
        <v>0</v>
      </c>
      <c r="O4504" s="22" t="n">
        <f aca="false">ROUND(L4504+M4504+N4504,2)</f>
        <v>195.07</v>
      </c>
      <c r="P4504" s="36"/>
      <c r="Q4504" s="36"/>
    </row>
    <row r="4505" customFormat="false" ht="10.5" hidden="false" customHeight="true" outlineLevel="0" collapsed="false">
      <c r="A4505" s="17" t="n">
        <v>40813894</v>
      </c>
      <c r="B4505" s="17" t="s">
        <v>4512</v>
      </c>
      <c r="C4505" s="23" t="n">
        <v>1</v>
      </c>
      <c r="D4505" s="23" t="s">
        <v>264</v>
      </c>
      <c r="E4505" s="19"/>
      <c r="F4505" s="21" t="n">
        <v>1</v>
      </c>
      <c r="G4505" s="21" t="n">
        <v>3</v>
      </c>
      <c r="H4505" s="21"/>
      <c r="I4505" s="21"/>
      <c r="J4505" s="19"/>
      <c r="K4505" s="22" t="n">
        <f aca="false">INDEX('Porte Honorário'!B:D,MATCH(TabJud!D4505,'Porte Honorário'!A:A,0),3)</f>
        <v>663.02</v>
      </c>
      <c r="L4505" s="22" t="n">
        <f aca="false">ROUND(C4505*K4505,2)</f>
        <v>663.02</v>
      </c>
      <c r="M4505" s="22" t="n">
        <f aca="false">IF(E4505&gt;0,ROUND(E4505*'UCO e Filme'!$A$8,2),0)</f>
        <v>0</v>
      </c>
      <c r="N4505" s="22" t="n">
        <f aca="false">IF(I4505&gt;0,ROUND(I4505*'UCO e Filme'!$A$11,2),0)</f>
        <v>0</v>
      </c>
      <c r="O4505" s="22" t="n">
        <f aca="false">ROUND(L4505+M4505+N4505,2)</f>
        <v>663.02</v>
      </c>
      <c r="P4505" s="36"/>
      <c r="Q4505" s="36"/>
    </row>
    <row r="4506" customFormat="false" ht="10.5" hidden="false" customHeight="true" outlineLevel="0" collapsed="false">
      <c r="A4506" s="17" t="n">
        <v>40813908</v>
      </c>
      <c r="B4506" s="17" t="s">
        <v>4513</v>
      </c>
      <c r="C4506" s="23" t="n">
        <v>1</v>
      </c>
      <c r="D4506" s="23" t="s">
        <v>247</v>
      </c>
      <c r="E4506" s="19"/>
      <c r="F4506" s="21" t="n">
        <v>1</v>
      </c>
      <c r="G4506" s="21" t="n">
        <v>5</v>
      </c>
      <c r="H4506" s="21"/>
      <c r="I4506" s="21"/>
      <c r="J4506" s="19"/>
      <c r="K4506" s="22" t="n">
        <f aca="false">INDEX('Porte Honorário'!B:D,MATCH(TabJud!D4506,'Porte Honorário'!A:A,0),3)</f>
        <v>422.03</v>
      </c>
      <c r="L4506" s="22" t="n">
        <f aca="false">ROUND(C4506*K4506,2)</f>
        <v>422.03</v>
      </c>
      <c r="M4506" s="22" t="n">
        <f aca="false">IF(E4506&gt;0,ROUND(E4506*'UCO e Filme'!$A$8,2),0)</f>
        <v>0</v>
      </c>
      <c r="N4506" s="22" t="n">
        <f aca="false">IF(I4506&gt;0,ROUND(I4506*'UCO e Filme'!$A$11,2),0)</f>
        <v>0</v>
      </c>
      <c r="O4506" s="22" t="n">
        <f aca="false">ROUND(L4506+M4506+N4506,2)</f>
        <v>422.03</v>
      </c>
      <c r="P4506" s="36"/>
      <c r="Q4506" s="36"/>
    </row>
    <row r="4507" customFormat="false" ht="10.5" hidden="false" customHeight="true" outlineLevel="0" collapsed="false">
      <c r="A4507" s="17" t="n">
        <v>40813916</v>
      </c>
      <c r="B4507" s="17" t="s">
        <v>4514</v>
      </c>
      <c r="C4507" s="23" t="n">
        <v>1</v>
      </c>
      <c r="D4507" s="23" t="s">
        <v>385</v>
      </c>
      <c r="E4507" s="19"/>
      <c r="F4507" s="21" t="n">
        <v>1</v>
      </c>
      <c r="G4507" s="21" t="n">
        <v>5</v>
      </c>
      <c r="H4507" s="21"/>
      <c r="I4507" s="21"/>
      <c r="J4507" s="19"/>
      <c r="K4507" s="22" t="n">
        <f aca="false">INDEX('Porte Honorário'!B:D,MATCH(TabJud!D4507,'Porte Honorário'!A:A,0),3)</f>
        <v>596.73</v>
      </c>
      <c r="L4507" s="22" t="n">
        <f aca="false">ROUND(C4507*K4507,2)</f>
        <v>596.73</v>
      </c>
      <c r="M4507" s="22" t="n">
        <f aca="false">IF(E4507&gt;0,ROUND(E4507*'UCO e Filme'!$A$8,2),0)</f>
        <v>0</v>
      </c>
      <c r="N4507" s="22" t="n">
        <f aca="false">IF(I4507&gt;0,ROUND(I4507*'UCO e Filme'!$A$11,2),0)</f>
        <v>0</v>
      </c>
      <c r="O4507" s="22" t="n">
        <f aca="false">ROUND(L4507+M4507+N4507,2)</f>
        <v>596.73</v>
      </c>
      <c r="P4507" s="36"/>
      <c r="Q4507" s="36"/>
    </row>
    <row r="4508" customFormat="false" ht="10.5" hidden="false" customHeight="true" outlineLevel="0" collapsed="false">
      <c r="A4508" s="17" t="n">
        <v>40813924</v>
      </c>
      <c r="B4508" s="17" t="s">
        <v>4515</v>
      </c>
      <c r="C4508" s="23" t="n">
        <v>1</v>
      </c>
      <c r="D4508" s="23" t="s">
        <v>296</v>
      </c>
      <c r="E4508" s="19"/>
      <c r="F4508" s="21" t="n">
        <v>1</v>
      </c>
      <c r="G4508" s="21" t="n">
        <v>5</v>
      </c>
      <c r="H4508" s="21"/>
      <c r="I4508" s="21"/>
      <c r="J4508" s="19"/>
      <c r="K4508" s="22" t="n">
        <f aca="false">INDEX('Porte Honorário'!B:D,MATCH(TabJud!D4508,'Porte Honorário'!A:A,0),3)</f>
        <v>552.1</v>
      </c>
      <c r="L4508" s="22" t="n">
        <f aca="false">ROUND(C4508*K4508,2)</f>
        <v>552.1</v>
      </c>
      <c r="M4508" s="22" t="n">
        <f aca="false">IF(E4508&gt;0,ROUND(E4508*'UCO e Filme'!$A$8,2),0)</f>
        <v>0</v>
      </c>
      <c r="N4508" s="22" t="n">
        <f aca="false">IF(I4508&gt;0,ROUND(I4508*'UCO e Filme'!$A$11,2),0)</f>
        <v>0</v>
      </c>
      <c r="O4508" s="22" t="n">
        <f aca="false">ROUND(L4508+M4508+N4508,2)</f>
        <v>552.1</v>
      </c>
      <c r="P4508" s="36"/>
      <c r="Q4508" s="36"/>
    </row>
    <row r="4509" customFormat="false" ht="10.5" hidden="false" customHeight="true" outlineLevel="0" collapsed="false">
      <c r="A4509" s="17" t="n">
        <v>40813932</v>
      </c>
      <c r="B4509" s="17" t="s">
        <v>4516</v>
      </c>
      <c r="C4509" s="23" t="n">
        <v>1</v>
      </c>
      <c r="D4509" s="23" t="s">
        <v>449</v>
      </c>
      <c r="E4509" s="19"/>
      <c r="F4509" s="21" t="n">
        <v>2</v>
      </c>
      <c r="G4509" s="21" t="n">
        <v>7</v>
      </c>
      <c r="H4509" s="21"/>
      <c r="I4509" s="21"/>
      <c r="J4509" s="19"/>
      <c r="K4509" s="22" t="n">
        <f aca="false">INDEX('Porte Honorário'!B:D,MATCH(TabJud!D4509,'Porte Honorário'!A:A,0),3)</f>
        <v>911.65</v>
      </c>
      <c r="L4509" s="22" t="n">
        <f aca="false">ROUND(C4509*K4509,2)</f>
        <v>911.65</v>
      </c>
      <c r="M4509" s="22" t="n">
        <f aca="false">IF(E4509&gt;0,ROUND(E4509*'UCO e Filme'!$A$8,2),0)</f>
        <v>0</v>
      </c>
      <c r="N4509" s="22" t="n">
        <f aca="false">IF(I4509&gt;0,ROUND(I4509*'UCO e Filme'!$A$11,2),0)</f>
        <v>0</v>
      </c>
      <c r="O4509" s="22" t="n">
        <f aca="false">ROUND(L4509+M4509+N4509,2)</f>
        <v>911.65</v>
      </c>
      <c r="P4509" s="36"/>
      <c r="Q4509" s="36"/>
    </row>
    <row r="4510" customFormat="false" ht="10.5" hidden="false" customHeight="true" outlineLevel="0" collapsed="false">
      <c r="A4510" s="17" t="n">
        <v>40813940</v>
      </c>
      <c r="B4510" s="17" t="s">
        <v>4517</v>
      </c>
      <c r="C4510" s="23" t="n">
        <v>1</v>
      </c>
      <c r="D4510" s="23" t="s">
        <v>449</v>
      </c>
      <c r="E4510" s="19"/>
      <c r="F4510" s="21" t="n">
        <v>2</v>
      </c>
      <c r="G4510" s="21" t="n">
        <v>5</v>
      </c>
      <c r="H4510" s="21"/>
      <c r="I4510" s="21"/>
      <c r="J4510" s="19"/>
      <c r="K4510" s="22" t="n">
        <f aca="false">INDEX('Porte Honorário'!B:D,MATCH(TabJud!D4510,'Porte Honorário'!A:A,0),3)</f>
        <v>911.65</v>
      </c>
      <c r="L4510" s="22" t="n">
        <f aca="false">ROUND(C4510*K4510,2)</f>
        <v>911.65</v>
      </c>
      <c r="M4510" s="22" t="n">
        <f aca="false">IF(E4510&gt;0,ROUND(E4510*'UCO e Filme'!$A$8,2),0)</f>
        <v>0</v>
      </c>
      <c r="N4510" s="22" t="n">
        <f aca="false">IF(I4510&gt;0,ROUND(I4510*'UCO e Filme'!$A$11,2),0)</f>
        <v>0</v>
      </c>
      <c r="O4510" s="22" t="n">
        <f aca="false">ROUND(L4510+M4510+N4510,2)</f>
        <v>911.65</v>
      </c>
      <c r="P4510" s="36"/>
      <c r="Q4510" s="36"/>
    </row>
    <row r="4511" customFormat="false" ht="10.5" hidden="false" customHeight="true" outlineLevel="0" collapsed="false">
      <c r="A4511" s="17" t="n">
        <v>40813959</v>
      </c>
      <c r="B4511" s="17" t="s">
        <v>4518</v>
      </c>
      <c r="C4511" s="23" t="n">
        <v>1</v>
      </c>
      <c r="D4511" s="23" t="s">
        <v>449</v>
      </c>
      <c r="E4511" s="19"/>
      <c r="F4511" s="21" t="n">
        <v>2</v>
      </c>
      <c r="G4511" s="21" t="n">
        <v>5</v>
      </c>
      <c r="H4511" s="21"/>
      <c r="I4511" s="21"/>
      <c r="J4511" s="19"/>
      <c r="K4511" s="22" t="n">
        <f aca="false">INDEX('Porte Honorário'!B:D,MATCH(TabJud!D4511,'Porte Honorário'!A:A,0),3)</f>
        <v>911.65</v>
      </c>
      <c r="L4511" s="22" t="n">
        <f aca="false">ROUND(C4511*K4511,2)</f>
        <v>911.65</v>
      </c>
      <c r="M4511" s="22" t="n">
        <f aca="false">IF(E4511&gt;0,ROUND(E4511*'UCO e Filme'!$A$8,2),0)</f>
        <v>0</v>
      </c>
      <c r="N4511" s="22" t="n">
        <f aca="false">IF(I4511&gt;0,ROUND(I4511*'UCO e Filme'!$A$11,2),0)</f>
        <v>0</v>
      </c>
      <c r="O4511" s="22" t="n">
        <f aca="false">ROUND(L4511+M4511+N4511,2)</f>
        <v>911.65</v>
      </c>
      <c r="P4511" s="36"/>
      <c r="Q4511" s="36"/>
    </row>
    <row r="4512" customFormat="false" ht="10.5" hidden="false" customHeight="true" outlineLevel="0" collapsed="false">
      <c r="A4512" s="17" t="n">
        <v>40813967</v>
      </c>
      <c r="B4512" s="17" t="s">
        <v>4519</v>
      </c>
      <c r="C4512" s="23" t="n">
        <v>1</v>
      </c>
      <c r="D4512" s="23" t="s">
        <v>93</v>
      </c>
      <c r="E4512" s="19"/>
      <c r="F4512" s="21"/>
      <c r="G4512" s="21" t="n">
        <v>0</v>
      </c>
      <c r="H4512" s="21"/>
      <c r="I4512" s="21"/>
      <c r="J4512" s="19"/>
      <c r="K4512" s="22" t="n">
        <f aca="false">INDEX('Porte Honorário'!B:D,MATCH(TabJud!D4512,'Porte Honorário'!A:A,0),3)</f>
        <v>195.07</v>
      </c>
      <c r="L4512" s="22" t="n">
        <f aca="false">ROUND(C4512*K4512,2)</f>
        <v>195.07</v>
      </c>
      <c r="M4512" s="22" t="n">
        <f aca="false">IF(E4512&gt;0,ROUND(E4512*'UCO e Filme'!$A$8,2),0)</f>
        <v>0</v>
      </c>
      <c r="N4512" s="22" t="n">
        <f aca="false">IF(I4512&gt;0,ROUND(I4512*'UCO e Filme'!$A$11,2),0)</f>
        <v>0</v>
      </c>
      <c r="O4512" s="22" t="n">
        <f aca="false">ROUND(L4512+M4512+N4512,2)</f>
        <v>195.07</v>
      </c>
      <c r="P4512" s="36"/>
      <c r="Q4512" s="36"/>
    </row>
    <row r="4513" customFormat="false" ht="10.5" hidden="false" customHeight="true" outlineLevel="0" collapsed="false">
      <c r="A4513" s="17" t="n">
        <v>40813975</v>
      </c>
      <c r="B4513" s="17" t="s">
        <v>4520</v>
      </c>
      <c r="C4513" s="23" t="n">
        <v>1</v>
      </c>
      <c r="D4513" s="23" t="s">
        <v>343</v>
      </c>
      <c r="E4513" s="19"/>
      <c r="F4513" s="21" t="n">
        <v>1</v>
      </c>
      <c r="G4513" s="21" t="n">
        <v>5</v>
      </c>
      <c r="H4513" s="21"/>
      <c r="I4513" s="21"/>
      <c r="J4513" s="19"/>
      <c r="K4513" s="22" t="n">
        <f aca="false">INDEX('Porte Honorário'!B:D,MATCH(TabJud!D4513,'Porte Honorário'!A:A,0),3)</f>
        <v>707.65</v>
      </c>
      <c r="L4513" s="22" t="n">
        <f aca="false">ROUND(C4513*K4513,2)</f>
        <v>707.65</v>
      </c>
      <c r="M4513" s="22" t="n">
        <f aca="false">IF(E4513&gt;0,ROUND(E4513*'UCO e Filme'!$A$8,2),0)</f>
        <v>0</v>
      </c>
      <c r="N4513" s="22" t="n">
        <f aca="false">IF(I4513&gt;0,ROUND(I4513*'UCO e Filme'!$A$11,2),0)</f>
        <v>0</v>
      </c>
      <c r="O4513" s="22" t="n">
        <f aca="false">ROUND(L4513+M4513+N4513,2)</f>
        <v>707.65</v>
      </c>
      <c r="P4513" s="36"/>
      <c r="Q4513" s="36"/>
    </row>
    <row r="4514" customFormat="false" ht="10.5" hidden="false" customHeight="true" outlineLevel="0" collapsed="false">
      <c r="A4514" s="17" t="n">
        <v>40813983</v>
      </c>
      <c r="B4514" s="17" t="s">
        <v>4521</v>
      </c>
      <c r="C4514" s="23" t="n">
        <v>1</v>
      </c>
      <c r="D4514" s="23" t="s">
        <v>490</v>
      </c>
      <c r="E4514" s="19"/>
      <c r="F4514" s="21" t="n">
        <v>1</v>
      </c>
      <c r="G4514" s="21" t="n">
        <v>5</v>
      </c>
      <c r="H4514" s="21"/>
      <c r="I4514" s="21"/>
      <c r="J4514" s="19"/>
      <c r="K4514" s="22" t="n">
        <f aca="false">INDEX('Porte Honorário'!B:D,MATCH(TabJud!D4514,'Porte Honorário'!A:A,0),3)</f>
        <v>1096.53</v>
      </c>
      <c r="L4514" s="22" t="n">
        <f aca="false">ROUND(C4514*K4514,2)</f>
        <v>1096.53</v>
      </c>
      <c r="M4514" s="22" t="n">
        <f aca="false">IF(E4514&gt;0,ROUND(E4514*'UCO e Filme'!$A$8,2),0)</f>
        <v>0</v>
      </c>
      <c r="N4514" s="22" t="n">
        <f aca="false">IF(I4514&gt;0,ROUND(I4514*'UCO e Filme'!$A$11,2),0)</f>
        <v>0</v>
      </c>
      <c r="O4514" s="22" t="n">
        <f aca="false">ROUND(L4514+M4514+N4514,2)</f>
        <v>1096.53</v>
      </c>
      <c r="P4514" s="36"/>
      <c r="Q4514" s="36"/>
    </row>
    <row r="4515" customFormat="false" ht="10.5" hidden="false" customHeight="true" outlineLevel="0" collapsed="false">
      <c r="A4515" s="17" t="n">
        <v>40813991</v>
      </c>
      <c r="B4515" s="17" t="s">
        <v>4522</v>
      </c>
      <c r="C4515" s="23" t="n">
        <v>1</v>
      </c>
      <c r="D4515" s="23" t="s">
        <v>490</v>
      </c>
      <c r="E4515" s="19"/>
      <c r="F4515" s="21" t="n">
        <v>1</v>
      </c>
      <c r="G4515" s="21" t="n">
        <v>3</v>
      </c>
      <c r="H4515" s="21"/>
      <c r="I4515" s="21"/>
      <c r="J4515" s="19"/>
      <c r="K4515" s="22" t="n">
        <f aca="false">INDEX('Porte Honorário'!B:D,MATCH(TabJud!D4515,'Porte Honorário'!A:A,0),3)</f>
        <v>1096.53</v>
      </c>
      <c r="L4515" s="22" t="n">
        <f aca="false">ROUND(C4515*K4515,2)</f>
        <v>1096.53</v>
      </c>
      <c r="M4515" s="22" t="n">
        <f aca="false">IF(E4515&gt;0,ROUND(E4515*'UCO e Filme'!$A$8,2),0)</f>
        <v>0</v>
      </c>
      <c r="N4515" s="22" t="n">
        <f aca="false">IF(I4515&gt;0,ROUND(I4515*'UCO e Filme'!$A$11,2),0)</f>
        <v>0</v>
      </c>
      <c r="O4515" s="22" t="n">
        <f aca="false">ROUND(L4515+M4515+N4515,2)</f>
        <v>1096.53</v>
      </c>
      <c r="P4515" s="36"/>
      <c r="Q4515" s="36"/>
    </row>
    <row r="4516" customFormat="false" ht="10.5" hidden="false" customHeight="true" outlineLevel="0" collapsed="false">
      <c r="A4516" s="17" t="n">
        <v>40814017</v>
      </c>
      <c r="B4516" s="17" t="s">
        <v>4523</v>
      </c>
      <c r="C4516" s="23" t="n">
        <v>1</v>
      </c>
      <c r="D4516" s="23" t="s">
        <v>436</v>
      </c>
      <c r="E4516" s="19"/>
      <c r="F4516" s="21" t="n">
        <v>1</v>
      </c>
      <c r="G4516" s="21" t="n">
        <v>5</v>
      </c>
      <c r="H4516" s="21"/>
      <c r="I4516" s="21"/>
      <c r="J4516" s="19"/>
      <c r="K4516" s="22" t="n">
        <f aca="false">INDEX('Porte Honorário'!B:D,MATCH(TabJud!D4516,'Porte Honorário'!A:A,0),3)</f>
        <v>988.16</v>
      </c>
      <c r="L4516" s="22" t="n">
        <f aca="false">ROUND(C4516*K4516,2)</f>
        <v>988.16</v>
      </c>
      <c r="M4516" s="22" t="n">
        <f aca="false">IF(E4516&gt;0,ROUND(E4516*'UCO e Filme'!$A$8,2),0)</f>
        <v>0</v>
      </c>
      <c r="N4516" s="22" t="n">
        <f aca="false">IF(I4516&gt;0,ROUND(I4516*'UCO e Filme'!$A$11,2),0)</f>
        <v>0</v>
      </c>
      <c r="O4516" s="22" t="n">
        <f aca="false">ROUND(L4516+M4516+N4516,2)</f>
        <v>988.16</v>
      </c>
      <c r="P4516" s="36"/>
      <c r="Q4516" s="36"/>
    </row>
    <row r="4517" customFormat="false" ht="10.5" hidden="false" customHeight="true" outlineLevel="0" collapsed="false">
      <c r="A4517" s="17" t="n">
        <v>40814025</v>
      </c>
      <c r="B4517" s="17" t="s">
        <v>4524</v>
      </c>
      <c r="C4517" s="23" t="n">
        <v>1</v>
      </c>
      <c r="D4517" s="23" t="s">
        <v>335</v>
      </c>
      <c r="E4517" s="19"/>
      <c r="F4517" s="21" t="n">
        <v>1</v>
      </c>
      <c r="G4517" s="21" t="n">
        <v>3</v>
      </c>
      <c r="H4517" s="21"/>
      <c r="I4517" s="21"/>
      <c r="J4517" s="19"/>
      <c r="K4517" s="22" t="n">
        <f aca="false">INDEX('Porte Honorário'!B:D,MATCH(TabJud!D4517,'Porte Honorário'!A:A,0),3)</f>
        <v>849.17</v>
      </c>
      <c r="L4517" s="22" t="n">
        <f aca="false">ROUND(C4517*K4517,2)</f>
        <v>849.17</v>
      </c>
      <c r="M4517" s="22" t="n">
        <f aca="false">IF(E4517&gt;0,ROUND(E4517*'UCO e Filme'!$A$8,2),0)</f>
        <v>0</v>
      </c>
      <c r="N4517" s="22" t="n">
        <f aca="false">IF(I4517&gt;0,ROUND(I4517*'UCO e Filme'!$A$11,2),0)</f>
        <v>0</v>
      </c>
      <c r="O4517" s="22" t="n">
        <f aca="false">ROUND(L4517+M4517+N4517,2)</f>
        <v>849.17</v>
      </c>
      <c r="P4517" s="36"/>
      <c r="Q4517" s="36"/>
    </row>
    <row r="4518" customFormat="false" ht="10.5" hidden="false" customHeight="true" outlineLevel="0" collapsed="false">
      <c r="A4518" s="17" t="n">
        <v>40814033</v>
      </c>
      <c r="B4518" s="17" t="s">
        <v>4525</v>
      </c>
      <c r="C4518" s="23" t="n">
        <v>1</v>
      </c>
      <c r="D4518" s="23" t="s">
        <v>335</v>
      </c>
      <c r="E4518" s="19"/>
      <c r="F4518" s="21" t="n">
        <v>1</v>
      </c>
      <c r="G4518" s="21" t="n">
        <v>5</v>
      </c>
      <c r="H4518" s="21"/>
      <c r="I4518" s="21"/>
      <c r="J4518" s="19"/>
      <c r="K4518" s="22" t="n">
        <f aca="false">INDEX('Porte Honorário'!B:D,MATCH(TabJud!D4518,'Porte Honorário'!A:A,0),3)</f>
        <v>849.17</v>
      </c>
      <c r="L4518" s="22" t="n">
        <f aca="false">ROUND(C4518*K4518,2)</f>
        <v>849.17</v>
      </c>
      <c r="M4518" s="22" t="n">
        <f aca="false">IF(E4518&gt;0,ROUND(E4518*'UCO e Filme'!$A$8,2),0)</f>
        <v>0</v>
      </c>
      <c r="N4518" s="22" t="n">
        <f aca="false">IF(I4518&gt;0,ROUND(I4518*'UCO e Filme'!$A$11,2),0)</f>
        <v>0</v>
      </c>
      <c r="O4518" s="22" t="n">
        <f aca="false">ROUND(L4518+M4518+N4518,2)</f>
        <v>849.17</v>
      </c>
      <c r="P4518" s="36"/>
      <c r="Q4518" s="36"/>
    </row>
    <row r="4519" customFormat="false" ht="10.5" hidden="false" customHeight="true" outlineLevel="0" collapsed="false">
      <c r="A4519" s="17" t="n">
        <v>40814041</v>
      </c>
      <c r="B4519" s="17" t="s">
        <v>4526</v>
      </c>
      <c r="C4519" s="23" t="n">
        <v>1</v>
      </c>
      <c r="D4519" s="23" t="s">
        <v>449</v>
      </c>
      <c r="E4519" s="19"/>
      <c r="F4519" s="21" t="n">
        <v>1</v>
      </c>
      <c r="G4519" s="21" t="n">
        <v>5</v>
      </c>
      <c r="H4519" s="21"/>
      <c r="I4519" s="20"/>
      <c r="J4519" s="19"/>
      <c r="K4519" s="22" t="n">
        <f aca="false">INDEX('Porte Honorário'!B:D,MATCH(TabJud!D4519,'Porte Honorário'!A:A,0),3)</f>
        <v>911.65</v>
      </c>
      <c r="L4519" s="22" t="n">
        <f aca="false">ROUND(C4519*K4519,2)</f>
        <v>911.65</v>
      </c>
      <c r="M4519" s="22" t="n">
        <f aca="false">IF(E4519&gt;0,ROUND(E4519*'UCO e Filme'!$A$8,2),0)</f>
        <v>0</v>
      </c>
      <c r="N4519" s="22" t="n">
        <f aca="false">IF(I4519&gt;0,ROUND(I4519*'UCO e Filme'!$A$11,2),0)</f>
        <v>0</v>
      </c>
      <c r="O4519" s="22" t="n">
        <f aca="false">ROUND(L4519+M4519+N4519,2)</f>
        <v>911.65</v>
      </c>
      <c r="P4519" s="36"/>
      <c r="Q4519" s="36"/>
    </row>
    <row r="4520" customFormat="false" ht="10.5" hidden="false" customHeight="true" outlineLevel="0" collapsed="false">
      <c r="A4520" s="17" t="n">
        <v>40814050</v>
      </c>
      <c r="B4520" s="17" t="s">
        <v>4527</v>
      </c>
      <c r="C4520" s="23" t="n">
        <v>1</v>
      </c>
      <c r="D4520" s="23" t="s">
        <v>449</v>
      </c>
      <c r="E4520" s="19"/>
      <c r="F4520" s="21" t="n">
        <v>1</v>
      </c>
      <c r="G4520" s="21" t="n">
        <v>4</v>
      </c>
      <c r="H4520" s="21"/>
      <c r="I4520" s="21"/>
      <c r="J4520" s="19"/>
      <c r="K4520" s="22" t="n">
        <f aca="false">INDEX('Porte Honorário'!B:D,MATCH(TabJud!D4520,'Porte Honorário'!A:A,0),3)</f>
        <v>911.65</v>
      </c>
      <c r="L4520" s="22" t="n">
        <f aca="false">ROUND(C4520*K4520,2)</f>
        <v>911.65</v>
      </c>
      <c r="M4520" s="22" t="n">
        <f aca="false">IF(E4520&gt;0,ROUND(E4520*'UCO e Filme'!$A$8,2),0)</f>
        <v>0</v>
      </c>
      <c r="N4520" s="22" t="n">
        <f aca="false">IF(I4520&gt;0,ROUND(I4520*'UCO e Filme'!$A$11,2),0)</f>
        <v>0</v>
      </c>
      <c r="O4520" s="22" t="n">
        <f aca="false">ROUND(L4520+M4520+N4520,2)</f>
        <v>911.65</v>
      </c>
      <c r="P4520" s="36"/>
      <c r="Q4520" s="36"/>
    </row>
    <row r="4521" customFormat="false" ht="10.5" hidden="false" customHeight="true" outlineLevel="0" collapsed="false">
      <c r="A4521" s="17" t="n">
        <v>40814068</v>
      </c>
      <c r="B4521" s="17" t="s">
        <v>4528</v>
      </c>
      <c r="C4521" s="23" t="n">
        <v>1</v>
      </c>
      <c r="D4521" s="23" t="s">
        <v>296</v>
      </c>
      <c r="E4521" s="19"/>
      <c r="F4521" s="21" t="n">
        <v>1</v>
      </c>
      <c r="G4521" s="21" t="n">
        <v>5</v>
      </c>
      <c r="H4521" s="21"/>
      <c r="I4521" s="21"/>
      <c r="J4521" s="19"/>
      <c r="K4521" s="22" t="n">
        <f aca="false">INDEX('Porte Honorário'!B:D,MATCH(TabJud!D4521,'Porte Honorário'!A:A,0),3)</f>
        <v>552.1</v>
      </c>
      <c r="L4521" s="22" t="n">
        <f aca="false">ROUND(C4521*K4521,2)</f>
        <v>552.1</v>
      </c>
      <c r="M4521" s="22" t="n">
        <f aca="false">IF(E4521&gt;0,ROUND(E4521*'UCO e Filme'!$A$8,2),0)</f>
        <v>0</v>
      </c>
      <c r="N4521" s="22" t="n">
        <f aca="false">IF(I4521&gt;0,ROUND(I4521*'UCO e Filme'!$A$11,2),0)</f>
        <v>0</v>
      </c>
      <c r="O4521" s="22" t="n">
        <f aca="false">ROUND(L4521+M4521+N4521,2)</f>
        <v>552.1</v>
      </c>
      <c r="P4521" s="36"/>
      <c r="Q4521" s="36"/>
    </row>
    <row r="4522" customFormat="false" ht="10.5" hidden="false" customHeight="true" outlineLevel="0" collapsed="false">
      <c r="A4522" s="17" t="n">
        <v>40814076</v>
      </c>
      <c r="B4522" s="17" t="s">
        <v>4529</v>
      </c>
      <c r="C4522" s="23" t="n">
        <v>1</v>
      </c>
      <c r="D4522" s="23" t="s">
        <v>296</v>
      </c>
      <c r="E4522" s="19"/>
      <c r="F4522" s="21" t="n">
        <v>1</v>
      </c>
      <c r="G4522" s="21" t="n">
        <v>5</v>
      </c>
      <c r="H4522" s="21"/>
      <c r="I4522" s="21"/>
      <c r="J4522" s="19"/>
      <c r="K4522" s="22" t="n">
        <f aca="false">INDEX('Porte Honorário'!B:D,MATCH(TabJud!D4522,'Porte Honorário'!A:A,0),3)</f>
        <v>552.1</v>
      </c>
      <c r="L4522" s="22" t="n">
        <f aca="false">ROUND(C4522*K4522,2)</f>
        <v>552.1</v>
      </c>
      <c r="M4522" s="22" t="n">
        <f aca="false">IF(E4522&gt;0,ROUND(E4522*'UCO e Filme'!$A$8,2),0)</f>
        <v>0</v>
      </c>
      <c r="N4522" s="22" t="n">
        <f aca="false">IF(I4522&gt;0,ROUND(I4522*'UCO e Filme'!$A$11,2),0)</f>
        <v>0</v>
      </c>
      <c r="O4522" s="22" t="n">
        <f aca="false">ROUND(L4522+M4522+N4522,2)</f>
        <v>552.1</v>
      </c>
      <c r="P4522" s="36"/>
      <c r="Q4522" s="36"/>
    </row>
    <row r="4523" customFormat="false" ht="10.5" hidden="false" customHeight="true" outlineLevel="0" collapsed="false">
      <c r="A4523" s="17" t="n">
        <v>40814084</v>
      </c>
      <c r="B4523" s="17" t="s">
        <v>4530</v>
      </c>
      <c r="C4523" s="23" t="n">
        <v>1</v>
      </c>
      <c r="D4523" s="23" t="s">
        <v>343</v>
      </c>
      <c r="E4523" s="19"/>
      <c r="F4523" s="21" t="n">
        <v>1</v>
      </c>
      <c r="G4523" s="21" t="n">
        <v>5</v>
      </c>
      <c r="H4523" s="21"/>
      <c r="I4523" s="21"/>
      <c r="J4523" s="19"/>
      <c r="K4523" s="22" t="n">
        <f aca="false">INDEX('Porte Honorário'!B:D,MATCH(TabJud!D4523,'Porte Honorário'!A:A,0),3)</f>
        <v>707.65</v>
      </c>
      <c r="L4523" s="22" t="n">
        <f aca="false">ROUND(C4523*K4523,2)</f>
        <v>707.65</v>
      </c>
      <c r="M4523" s="22" t="n">
        <f aca="false">IF(E4523&gt;0,ROUND(E4523*'UCO e Filme'!$A$8,2),0)</f>
        <v>0</v>
      </c>
      <c r="N4523" s="22" t="n">
        <f aca="false">IF(I4523&gt;0,ROUND(I4523*'UCO e Filme'!$A$11,2),0)</f>
        <v>0</v>
      </c>
      <c r="O4523" s="22" t="n">
        <f aca="false">ROUND(L4523+M4523+N4523,2)</f>
        <v>707.65</v>
      </c>
      <c r="P4523" s="36"/>
      <c r="Q4523" s="36"/>
    </row>
    <row r="4524" customFormat="false" ht="10.5" hidden="false" customHeight="true" outlineLevel="0" collapsed="false">
      <c r="A4524" s="17" t="n">
        <v>40814092</v>
      </c>
      <c r="B4524" s="17" t="s">
        <v>4531</v>
      </c>
      <c r="C4524" s="23" t="n">
        <v>1</v>
      </c>
      <c r="D4524" s="23" t="s">
        <v>264</v>
      </c>
      <c r="E4524" s="19"/>
      <c r="F4524" s="21" t="n">
        <v>1</v>
      </c>
      <c r="G4524" s="21" t="n">
        <v>5</v>
      </c>
      <c r="H4524" s="21"/>
      <c r="I4524" s="21"/>
      <c r="J4524" s="19"/>
      <c r="K4524" s="22" t="n">
        <f aca="false">INDEX('Porte Honorário'!B:D,MATCH(TabJud!D4524,'Porte Honorário'!A:A,0),3)</f>
        <v>663.02</v>
      </c>
      <c r="L4524" s="22" t="n">
        <f aca="false">ROUND(C4524*K4524,2)</f>
        <v>663.02</v>
      </c>
      <c r="M4524" s="22" t="n">
        <f aca="false">IF(E4524&gt;0,ROUND(E4524*'UCO e Filme'!$A$8,2),0)</f>
        <v>0</v>
      </c>
      <c r="N4524" s="22" t="n">
        <f aca="false">IF(I4524&gt;0,ROUND(I4524*'UCO e Filme'!$A$11,2),0)</f>
        <v>0</v>
      </c>
      <c r="O4524" s="22" t="n">
        <f aca="false">ROUND(L4524+M4524+N4524,2)</f>
        <v>663.02</v>
      </c>
      <c r="P4524" s="36"/>
      <c r="Q4524" s="36"/>
    </row>
    <row r="4525" customFormat="false" ht="10.5" hidden="false" customHeight="true" outlineLevel="0" collapsed="false">
      <c r="A4525" s="17" t="n">
        <v>40814106</v>
      </c>
      <c r="B4525" s="17" t="s">
        <v>4532</v>
      </c>
      <c r="C4525" s="23" t="n">
        <v>1</v>
      </c>
      <c r="D4525" s="23" t="s">
        <v>93</v>
      </c>
      <c r="E4525" s="19"/>
      <c r="F4525" s="21"/>
      <c r="G4525" s="21" t="n">
        <v>3</v>
      </c>
      <c r="H4525" s="21"/>
      <c r="I4525" s="21"/>
      <c r="J4525" s="19"/>
      <c r="K4525" s="22" t="n">
        <f aca="false">INDEX('Porte Honorário'!B:D,MATCH(TabJud!D4525,'Porte Honorário'!A:A,0),3)</f>
        <v>195.07</v>
      </c>
      <c r="L4525" s="22" t="n">
        <f aca="false">ROUND(C4525*K4525,2)</f>
        <v>195.07</v>
      </c>
      <c r="M4525" s="22" t="n">
        <f aca="false">IF(E4525&gt;0,ROUND(E4525*'UCO e Filme'!$A$8,2),0)</f>
        <v>0</v>
      </c>
      <c r="N4525" s="22" t="n">
        <f aca="false">IF(I4525&gt;0,ROUND(I4525*'UCO e Filme'!$A$11,2),0)</f>
        <v>0</v>
      </c>
      <c r="O4525" s="22" t="n">
        <f aca="false">ROUND(L4525+M4525+N4525,2)</f>
        <v>195.07</v>
      </c>
      <c r="P4525" s="36"/>
      <c r="Q4525" s="36"/>
    </row>
    <row r="4526" customFormat="false" ht="10.5" hidden="false" customHeight="true" outlineLevel="0" collapsed="false">
      <c r="A4526" s="17" t="n">
        <v>40814114</v>
      </c>
      <c r="B4526" s="17" t="s">
        <v>4533</v>
      </c>
      <c r="C4526" s="23" t="n">
        <v>1</v>
      </c>
      <c r="D4526" s="23" t="s">
        <v>310</v>
      </c>
      <c r="E4526" s="19"/>
      <c r="F4526" s="21"/>
      <c r="G4526" s="21" t="n">
        <v>4</v>
      </c>
      <c r="H4526" s="21"/>
      <c r="I4526" s="21"/>
      <c r="J4526" s="19"/>
      <c r="K4526" s="22" t="n">
        <f aca="false">INDEX('Porte Honorário'!B:D,MATCH(TabJud!D4526,'Porte Honorário'!A:A,0),3)</f>
        <v>624.77</v>
      </c>
      <c r="L4526" s="22" t="n">
        <f aca="false">ROUND(C4526*K4526,2)</f>
        <v>624.77</v>
      </c>
      <c r="M4526" s="22" t="n">
        <f aca="false">IF(E4526&gt;0,ROUND(E4526*'UCO e Filme'!$A$8,2),0)</f>
        <v>0</v>
      </c>
      <c r="N4526" s="22" t="n">
        <f aca="false">IF(I4526&gt;0,ROUND(I4526*'UCO e Filme'!$A$11,2),0)</f>
        <v>0</v>
      </c>
      <c r="O4526" s="22" t="n">
        <f aca="false">ROUND(L4526+M4526+N4526,2)</f>
        <v>624.77</v>
      </c>
      <c r="P4526" s="36"/>
      <c r="Q4526" s="36"/>
    </row>
    <row r="4527" customFormat="false" ht="10.5" hidden="false" customHeight="true" outlineLevel="0" collapsed="false">
      <c r="A4527" s="17" t="n">
        <v>40814122</v>
      </c>
      <c r="B4527" s="17" t="s">
        <v>4534</v>
      </c>
      <c r="C4527" s="23" t="n">
        <v>1</v>
      </c>
      <c r="D4527" s="23" t="s">
        <v>141</v>
      </c>
      <c r="E4527" s="19"/>
      <c r="F4527" s="21"/>
      <c r="G4527" s="21" t="n">
        <v>3</v>
      </c>
      <c r="H4527" s="21"/>
      <c r="I4527" s="21"/>
      <c r="J4527" s="19"/>
      <c r="K4527" s="22" t="n">
        <f aca="false">INDEX('Porte Honorário'!B:D,MATCH(TabJud!D4527,'Porte Honorário'!A:A,0),3)</f>
        <v>260.11</v>
      </c>
      <c r="L4527" s="22" t="n">
        <f aca="false">ROUND(C4527*K4527,2)</f>
        <v>260.11</v>
      </c>
      <c r="M4527" s="22" t="n">
        <f aca="false">IF(E4527&gt;0,ROUND(E4527*'UCO e Filme'!$A$8,2),0)</f>
        <v>0</v>
      </c>
      <c r="N4527" s="22" t="n">
        <f aca="false">IF(I4527&gt;0,ROUND(I4527*'UCO e Filme'!$A$11,2),0)</f>
        <v>0</v>
      </c>
      <c r="O4527" s="22" t="n">
        <f aca="false">ROUND(L4527+M4527+N4527,2)</f>
        <v>260.11</v>
      </c>
      <c r="P4527" s="36"/>
      <c r="Q4527" s="36"/>
    </row>
    <row r="4528" customFormat="false" ht="10.5" hidden="false" customHeight="true" outlineLevel="0" collapsed="false">
      <c r="A4528" s="17" t="n">
        <v>40814130</v>
      </c>
      <c r="B4528" s="17" t="s">
        <v>4535</v>
      </c>
      <c r="C4528" s="23" t="n">
        <v>1</v>
      </c>
      <c r="D4528" s="23" t="s">
        <v>69</v>
      </c>
      <c r="E4528" s="19"/>
      <c r="F4528" s="21"/>
      <c r="G4528" s="21" t="n">
        <v>3</v>
      </c>
      <c r="H4528" s="21"/>
      <c r="I4528" s="21"/>
      <c r="J4528" s="19"/>
      <c r="K4528" s="22" t="n">
        <f aca="false">INDEX('Porte Honorário'!B:D,MATCH(TabJud!D4528,'Porte Honorário'!A:A,0),3)</f>
        <v>163.2</v>
      </c>
      <c r="L4528" s="22" t="n">
        <f aca="false">ROUND(C4528*K4528,2)</f>
        <v>163.2</v>
      </c>
      <c r="M4528" s="22" t="n">
        <f aca="false">IF(E4528&gt;0,ROUND(E4528*'UCO e Filme'!$A$8,2),0)</f>
        <v>0</v>
      </c>
      <c r="N4528" s="22" t="n">
        <f aca="false">IF(I4528&gt;0,ROUND(I4528*'UCO e Filme'!$A$11,2),0)</f>
        <v>0</v>
      </c>
      <c r="O4528" s="22" t="n">
        <f aca="false">ROUND(L4528+M4528+N4528,2)</f>
        <v>163.2</v>
      </c>
      <c r="P4528" s="36"/>
      <c r="Q4528" s="36"/>
    </row>
    <row r="4529" customFormat="false" ht="10.5" hidden="false" customHeight="true" outlineLevel="0" collapsed="false">
      <c r="A4529" s="17" t="n">
        <v>40814149</v>
      </c>
      <c r="B4529" s="17" t="s">
        <v>4536</v>
      </c>
      <c r="C4529" s="23" t="n">
        <v>1</v>
      </c>
      <c r="D4529" s="23" t="s">
        <v>69</v>
      </c>
      <c r="E4529" s="19"/>
      <c r="F4529" s="21"/>
      <c r="G4529" s="21" t="n">
        <v>0</v>
      </c>
      <c r="H4529" s="21"/>
      <c r="I4529" s="21"/>
      <c r="J4529" s="19"/>
      <c r="K4529" s="22" t="n">
        <f aca="false">INDEX('Porte Honorário'!B:D,MATCH(TabJud!D4529,'Porte Honorário'!A:A,0),3)</f>
        <v>163.2</v>
      </c>
      <c r="L4529" s="22" t="n">
        <f aca="false">ROUND(C4529*K4529,2)</f>
        <v>163.2</v>
      </c>
      <c r="M4529" s="22" t="n">
        <f aca="false">IF(E4529&gt;0,ROUND(E4529*'UCO e Filme'!$A$8,2),0)</f>
        <v>0</v>
      </c>
      <c r="N4529" s="22" t="n">
        <f aca="false">IF(I4529&gt;0,ROUND(I4529*'UCO e Filme'!$A$11,2),0)</f>
        <v>0</v>
      </c>
      <c r="O4529" s="22" t="n">
        <f aca="false">ROUND(L4529+M4529+N4529,2)</f>
        <v>163.2</v>
      </c>
      <c r="P4529" s="36"/>
      <c r="Q4529" s="36"/>
    </row>
    <row r="4530" customFormat="false" ht="10.5" hidden="false" customHeight="true" outlineLevel="0" collapsed="false">
      <c r="A4530" s="17" t="n">
        <v>40814157</v>
      </c>
      <c r="B4530" s="17" t="s">
        <v>4537</v>
      </c>
      <c r="C4530" s="23" t="n">
        <v>1</v>
      </c>
      <c r="D4530" s="23" t="s">
        <v>103</v>
      </c>
      <c r="E4530" s="19"/>
      <c r="F4530" s="21"/>
      <c r="G4530" s="21" t="n">
        <v>0</v>
      </c>
      <c r="H4530" s="21"/>
      <c r="I4530" s="21"/>
      <c r="J4530" s="19"/>
      <c r="K4530" s="22" t="n">
        <f aca="false">INDEX('Porte Honorário'!B:D,MATCH(TabJud!D4530,'Porte Honorário'!A:A,0),3)</f>
        <v>142.8</v>
      </c>
      <c r="L4530" s="22" t="n">
        <f aca="false">ROUND(C4530*K4530,2)</f>
        <v>142.8</v>
      </c>
      <c r="M4530" s="22" t="n">
        <f aca="false">IF(E4530&gt;0,ROUND(E4530*'UCO e Filme'!$A$8,2),0)</f>
        <v>0</v>
      </c>
      <c r="N4530" s="22" t="n">
        <f aca="false">IF(I4530&gt;0,ROUND(I4530*'UCO e Filme'!$A$11,2),0)</f>
        <v>0</v>
      </c>
      <c r="O4530" s="22" t="n">
        <f aca="false">ROUND(L4530+M4530+N4530,2)</f>
        <v>142.8</v>
      </c>
      <c r="P4530" s="36"/>
      <c r="Q4530" s="36"/>
    </row>
    <row r="4531" customFormat="false" ht="10.5" hidden="false" customHeight="true" outlineLevel="0" collapsed="false">
      <c r="A4531" s="17" t="n">
        <v>40814165</v>
      </c>
      <c r="B4531" s="17" t="s">
        <v>4538</v>
      </c>
      <c r="C4531" s="23" t="n">
        <v>1</v>
      </c>
      <c r="D4531" s="23" t="s">
        <v>144</v>
      </c>
      <c r="E4531" s="19"/>
      <c r="F4531" s="21" t="n">
        <v>1</v>
      </c>
      <c r="G4531" s="21" t="n">
        <v>3</v>
      </c>
      <c r="H4531" s="21"/>
      <c r="I4531" s="21"/>
      <c r="J4531" s="19"/>
      <c r="K4531" s="22" t="n">
        <f aca="false">INDEX('Porte Honorário'!B:D,MATCH(TabJud!D4531,'Porte Honorário'!A:A,0),3)</f>
        <v>390.17</v>
      </c>
      <c r="L4531" s="22" t="n">
        <f aca="false">ROUND(C4531*K4531,2)</f>
        <v>390.17</v>
      </c>
      <c r="M4531" s="22" t="n">
        <f aca="false">IF(E4531&gt;0,ROUND(E4531*'UCO e Filme'!$A$8,2),0)</f>
        <v>0</v>
      </c>
      <c r="N4531" s="22" t="n">
        <f aca="false">IF(I4531&gt;0,ROUND(I4531*'UCO e Filme'!$A$11,2),0)</f>
        <v>0</v>
      </c>
      <c r="O4531" s="22" t="n">
        <f aca="false">ROUND(L4531+M4531+N4531,2)</f>
        <v>390.17</v>
      </c>
      <c r="P4531" s="36"/>
      <c r="Q4531" s="36"/>
    </row>
    <row r="4532" customFormat="false" ht="15" hidden="false" customHeight="true" outlineLevel="0" collapsed="false">
      <c r="A4532" s="15" t="s">
        <v>4539</v>
      </c>
      <c r="B4532" s="15"/>
      <c r="C4532" s="15"/>
      <c r="D4532" s="15"/>
      <c r="E4532" s="15"/>
      <c r="F4532" s="15"/>
      <c r="G4532" s="15"/>
      <c r="H4532" s="15"/>
      <c r="I4532" s="15"/>
      <c r="J4532" s="15"/>
      <c r="K4532" s="15"/>
      <c r="L4532" s="15"/>
      <c r="M4532" s="15"/>
      <c r="N4532" s="15"/>
      <c r="O4532" s="15"/>
      <c r="P4532" s="36"/>
      <c r="Q4532" s="36"/>
    </row>
    <row r="4533" customFormat="false" ht="15" hidden="false" customHeight="true" outlineLevel="0" collapsed="false">
      <c r="A4533" s="15" t="s">
        <v>4266</v>
      </c>
      <c r="B4533" s="15"/>
      <c r="C4533" s="15"/>
      <c r="D4533" s="15"/>
      <c r="E4533" s="15"/>
      <c r="F4533" s="15"/>
      <c r="G4533" s="15"/>
      <c r="H4533" s="15"/>
      <c r="I4533" s="15"/>
      <c r="J4533" s="15"/>
      <c r="K4533" s="15"/>
      <c r="L4533" s="15"/>
      <c r="M4533" s="15"/>
      <c r="N4533" s="15"/>
      <c r="O4533" s="15"/>
      <c r="P4533" s="36"/>
      <c r="Q4533" s="36"/>
    </row>
    <row r="4534" customFormat="false" ht="15" hidden="false" customHeight="true" outlineLevel="0" collapsed="false">
      <c r="A4534" s="15" t="s">
        <v>4540</v>
      </c>
      <c r="B4534" s="15"/>
      <c r="C4534" s="15"/>
      <c r="D4534" s="15"/>
      <c r="E4534" s="15"/>
      <c r="F4534" s="15"/>
      <c r="G4534" s="15"/>
      <c r="H4534" s="15"/>
      <c r="I4534" s="15"/>
      <c r="J4534" s="15"/>
      <c r="K4534" s="15"/>
      <c r="L4534" s="15"/>
      <c r="M4534" s="15"/>
      <c r="N4534" s="15"/>
      <c r="O4534" s="15"/>
      <c r="P4534" s="36"/>
      <c r="Q4534" s="36"/>
    </row>
    <row r="4535" customFormat="false" ht="15" hidden="false" customHeight="true" outlineLevel="0" collapsed="false">
      <c r="A4535" s="15" t="s">
        <v>4541</v>
      </c>
      <c r="B4535" s="15"/>
      <c r="C4535" s="15"/>
      <c r="D4535" s="15"/>
      <c r="E4535" s="15"/>
      <c r="F4535" s="15"/>
      <c r="G4535" s="15"/>
      <c r="H4535" s="15"/>
      <c r="I4535" s="15"/>
      <c r="J4535" s="15"/>
      <c r="K4535" s="15"/>
      <c r="L4535" s="15"/>
      <c r="M4535" s="15"/>
      <c r="N4535" s="15"/>
      <c r="O4535" s="15"/>
      <c r="P4535" s="36"/>
      <c r="Q4535" s="36"/>
    </row>
    <row r="4536" customFormat="false" ht="15" hidden="false" customHeight="true" outlineLevel="0" collapsed="false">
      <c r="A4536" s="15" t="s">
        <v>4542</v>
      </c>
      <c r="B4536" s="15"/>
      <c r="C4536" s="15"/>
      <c r="D4536" s="15"/>
      <c r="E4536" s="15"/>
      <c r="F4536" s="15"/>
      <c r="G4536" s="15"/>
      <c r="H4536" s="15"/>
      <c r="I4536" s="15"/>
      <c r="J4536" s="15"/>
      <c r="K4536" s="15"/>
      <c r="L4536" s="15"/>
      <c r="M4536" s="15"/>
      <c r="N4536" s="15"/>
      <c r="O4536" s="15"/>
      <c r="P4536" s="36"/>
      <c r="Q4536" s="36"/>
    </row>
    <row r="4537" customFormat="false" ht="15" hidden="false" customHeight="true" outlineLevel="0" collapsed="false">
      <c r="A4537" s="15" t="s">
        <v>4543</v>
      </c>
      <c r="B4537" s="15"/>
      <c r="C4537" s="15"/>
      <c r="D4537" s="15"/>
      <c r="E4537" s="15"/>
      <c r="F4537" s="15"/>
      <c r="G4537" s="15"/>
      <c r="H4537" s="15"/>
      <c r="I4537" s="15"/>
      <c r="J4537" s="15"/>
      <c r="K4537" s="15"/>
      <c r="L4537" s="15"/>
      <c r="M4537" s="15"/>
      <c r="N4537" s="15"/>
      <c r="O4537" s="15"/>
      <c r="P4537" s="36"/>
      <c r="Q4537" s="36"/>
    </row>
    <row r="4538" customFormat="false" ht="15" hidden="false" customHeight="true" outlineLevel="0" collapsed="false">
      <c r="A4538" s="15" t="s">
        <v>4544</v>
      </c>
      <c r="B4538" s="15"/>
      <c r="C4538" s="15"/>
      <c r="D4538" s="15"/>
      <c r="E4538" s="15"/>
      <c r="F4538" s="15"/>
      <c r="G4538" s="15"/>
      <c r="H4538" s="15"/>
      <c r="I4538" s="15"/>
      <c r="J4538" s="15"/>
      <c r="K4538" s="15"/>
      <c r="L4538" s="15"/>
      <c r="M4538" s="15"/>
      <c r="N4538" s="15"/>
      <c r="O4538" s="15"/>
      <c r="P4538" s="36"/>
      <c r="Q4538" s="36"/>
    </row>
    <row r="4539" customFormat="false" ht="15" hidden="false" customHeight="true" outlineLevel="0" collapsed="false">
      <c r="A4539" s="15" t="s">
        <v>4545</v>
      </c>
      <c r="B4539" s="15"/>
      <c r="C4539" s="15"/>
      <c r="D4539" s="15"/>
      <c r="E4539" s="15"/>
      <c r="F4539" s="15"/>
      <c r="G4539" s="15"/>
      <c r="H4539" s="15"/>
      <c r="I4539" s="15"/>
      <c r="J4539" s="15"/>
      <c r="K4539" s="15"/>
      <c r="L4539" s="15"/>
      <c r="M4539" s="15"/>
      <c r="N4539" s="15"/>
      <c r="O4539" s="15"/>
      <c r="P4539" s="36"/>
      <c r="Q4539" s="36"/>
    </row>
    <row r="4540" customFormat="false" ht="15" hidden="false" customHeight="true" outlineLevel="0" collapsed="false">
      <c r="A4540" s="15" t="s">
        <v>4546</v>
      </c>
      <c r="B4540" s="15"/>
      <c r="C4540" s="15"/>
      <c r="D4540" s="15"/>
      <c r="E4540" s="15"/>
      <c r="F4540" s="15"/>
      <c r="G4540" s="15"/>
      <c r="H4540" s="15"/>
      <c r="I4540" s="15"/>
      <c r="J4540" s="15"/>
      <c r="K4540" s="15"/>
      <c r="L4540" s="15"/>
      <c r="M4540" s="15"/>
      <c r="N4540" s="15"/>
      <c r="O4540" s="15"/>
      <c r="P4540" s="36"/>
      <c r="Q4540" s="36"/>
    </row>
    <row r="4541" customFormat="false" ht="15" hidden="false" customHeight="true" outlineLevel="0" collapsed="false">
      <c r="A4541" s="15" t="s">
        <v>4547</v>
      </c>
      <c r="B4541" s="15"/>
      <c r="C4541" s="15"/>
      <c r="D4541" s="15"/>
      <c r="E4541" s="15"/>
      <c r="F4541" s="15"/>
      <c r="G4541" s="15"/>
      <c r="H4541" s="15"/>
      <c r="I4541" s="15"/>
      <c r="J4541" s="15"/>
      <c r="K4541" s="15"/>
      <c r="L4541" s="15"/>
      <c r="M4541" s="15"/>
      <c r="N4541" s="15"/>
      <c r="O4541" s="15"/>
      <c r="P4541" s="36"/>
      <c r="Q4541" s="36"/>
    </row>
    <row r="4542" customFormat="false" ht="15" hidden="false" customHeight="true" outlineLevel="0" collapsed="false">
      <c r="A4542" s="15" t="s">
        <v>4548</v>
      </c>
      <c r="B4542" s="15"/>
      <c r="C4542" s="15"/>
      <c r="D4542" s="15"/>
      <c r="E4542" s="15"/>
      <c r="F4542" s="15"/>
      <c r="G4542" s="15"/>
      <c r="H4542" s="15"/>
      <c r="I4542" s="15"/>
      <c r="J4542" s="15"/>
      <c r="K4542" s="15"/>
      <c r="L4542" s="15"/>
      <c r="M4542" s="15"/>
      <c r="N4542" s="15"/>
      <c r="O4542" s="15"/>
      <c r="P4542" s="36"/>
      <c r="Q4542" s="36"/>
    </row>
    <row r="4543" customFormat="false" ht="15" hidden="false" customHeight="true" outlineLevel="0" collapsed="false">
      <c r="A4543" s="15" t="s">
        <v>4549</v>
      </c>
      <c r="B4543" s="15"/>
      <c r="C4543" s="15"/>
      <c r="D4543" s="15"/>
      <c r="E4543" s="15"/>
      <c r="F4543" s="15"/>
      <c r="G4543" s="15"/>
      <c r="H4543" s="15"/>
      <c r="I4543" s="15"/>
      <c r="J4543" s="15"/>
      <c r="K4543" s="15"/>
      <c r="L4543" s="15"/>
      <c r="M4543" s="15"/>
      <c r="N4543" s="15"/>
      <c r="O4543" s="15"/>
      <c r="P4543" s="36"/>
      <c r="Q4543" s="36"/>
    </row>
    <row r="4544" customFormat="false" ht="15" hidden="false" customHeight="true" outlineLevel="0" collapsed="false">
      <c r="A4544" s="15" t="s">
        <v>4550</v>
      </c>
      <c r="B4544" s="15"/>
      <c r="C4544" s="15"/>
      <c r="D4544" s="15"/>
      <c r="E4544" s="15"/>
      <c r="F4544" s="15"/>
      <c r="G4544" s="15"/>
      <c r="H4544" s="15"/>
      <c r="I4544" s="15"/>
      <c r="J4544" s="15"/>
      <c r="K4544" s="15"/>
      <c r="L4544" s="15"/>
      <c r="M4544" s="15"/>
      <c r="N4544" s="15"/>
      <c r="O4544" s="15"/>
      <c r="P4544" s="36"/>
      <c r="Q4544" s="36"/>
    </row>
    <row r="4545" customFormat="false" ht="27" hidden="false" customHeight="true" outlineLevel="0" collapsed="false">
      <c r="A4545" s="14" t="s">
        <v>4551</v>
      </c>
      <c r="B4545" s="14"/>
      <c r="C4545" s="14"/>
      <c r="D4545" s="14"/>
      <c r="E4545" s="14"/>
      <c r="F4545" s="14"/>
      <c r="G4545" s="14"/>
      <c r="H4545" s="14"/>
      <c r="I4545" s="14"/>
      <c r="J4545" s="14"/>
      <c r="K4545" s="14"/>
      <c r="L4545" s="14"/>
      <c r="M4545" s="14"/>
      <c r="N4545" s="14"/>
      <c r="O4545" s="14"/>
      <c r="P4545" s="36"/>
      <c r="Q4545" s="36"/>
    </row>
    <row r="4546" customFormat="false" ht="10.5" hidden="false" customHeight="true" outlineLevel="0" collapsed="false">
      <c r="A4546" s="17" t="n">
        <v>40901017</v>
      </c>
      <c r="B4546" s="17" t="s">
        <v>4552</v>
      </c>
      <c r="C4546" s="23" t="n">
        <v>1</v>
      </c>
      <c r="D4546" s="23" t="s">
        <v>82</v>
      </c>
      <c r="E4546" s="19" t="n">
        <v>3.42</v>
      </c>
      <c r="F4546" s="21"/>
      <c r="G4546" s="21"/>
      <c r="H4546" s="21"/>
      <c r="I4546" s="19" t="n">
        <v>0.34</v>
      </c>
      <c r="J4546" s="21" t="n">
        <v>2</v>
      </c>
      <c r="K4546" s="22" t="n">
        <f aca="false">INDEX('Porte Honorário'!B:D,MATCH(TabJud!D4546,'Porte Honorário'!A:A,0),3)</f>
        <v>68.85</v>
      </c>
      <c r="L4546" s="22" t="n">
        <f aca="false">ROUND(C4546*K4546,2)</f>
        <v>68.85</v>
      </c>
      <c r="M4546" s="22" t="n">
        <f aca="false">IF(E4546&gt;0,ROUND(E4546*'UCO e Filme'!$A$8,2),0)</f>
        <v>50.14</v>
      </c>
      <c r="N4546" s="22" t="n">
        <f aca="false">IF(I4546&gt;0,ROUND(I4546*'UCO e Filme'!$A$11,2),0)</f>
        <v>13.77</v>
      </c>
      <c r="O4546" s="22" t="n">
        <f aca="false">ROUND(L4546+M4546+N4546,2)</f>
        <v>132.76</v>
      </c>
      <c r="P4546" s="36"/>
      <c r="Q4546" s="36"/>
    </row>
    <row r="4547" customFormat="false" ht="10.5" hidden="false" customHeight="true" outlineLevel="0" collapsed="false">
      <c r="A4547" s="17" t="n">
        <v>40901025</v>
      </c>
      <c r="B4547" s="17" t="s">
        <v>4553</v>
      </c>
      <c r="C4547" s="23" t="n">
        <v>1</v>
      </c>
      <c r="D4547" s="23" t="s">
        <v>52</v>
      </c>
      <c r="E4547" s="19" t="n">
        <v>8.26</v>
      </c>
      <c r="F4547" s="21"/>
      <c r="G4547" s="21"/>
      <c r="H4547" s="21"/>
      <c r="I4547" s="19" t="n">
        <v>0.34</v>
      </c>
      <c r="J4547" s="21" t="n">
        <v>2</v>
      </c>
      <c r="K4547" s="22" t="n">
        <f aca="false">INDEX('Porte Honorário'!B:D,MATCH(TabJud!D4547,'Porte Honorário'!A:A,0),3)</f>
        <v>112.2</v>
      </c>
      <c r="L4547" s="22" t="n">
        <f aca="false">ROUND(C4547*K4547,2)</f>
        <v>112.2</v>
      </c>
      <c r="M4547" s="22" t="n">
        <f aca="false">IF(E4547&gt;0,ROUND(E4547*'UCO e Filme'!$A$8,2),0)</f>
        <v>121.09</v>
      </c>
      <c r="N4547" s="22" t="n">
        <f aca="false">IF(I4547&gt;0,ROUND(I4547*'UCO e Filme'!$A$11,2),0)</f>
        <v>13.77</v>
      </c>
      <c r="O4547" s="22" t="n">
        <f aca="false">ROUND(L4547+M4547+N4547,2)</f>
        <v>247.06</v>
      </c>
      <c r="P4547" s="36"/>
      <c r="Q4547" s="36"/>
    </row>
    <row r="4548" customFormat="false" ht="10.5" hidden="false" customHeight="true" outlineLevel="0" collapsed="false">
      <c r="A4548" s="17" t="n">
        <v>40901033</v>
      </c>
      <c r="B4548" s="17" t="s">
        <v>4554</v>
      </c>
      <c r="C4548" s="23" t="n">
        <v>1</v>
      </c>
      <c r="D4548" s="23" t="s">
        <v>82</v>
      </c>
      <c r="E4548" s="19" t="n">
        <v>3.42</v>
      </c>
      <c r="F4548" s="21"/>
      <c r="G4548" s="21"/>
      <c r="H4548" s="21"/>
      <c r="I4548" s="19" t="n">
        <v>0.34</v>
      </c>
      <c r="J4548" s="21" t="n">
        <v>2</v>
      </c>
      <c r="K4548" s="22" t="n">
        <f aca="false">INDEX('Porte Honorário'!B:D,MATCH(TabJud!D4548,'Porte Honorário'!A:A,0),3)</f>
        <v>68.85</v>
      </c>
      <c r="L4548" s="22" t="n">
        <f aca="false">ROUND(C4548*K4548,2)</f>
        <v>68.85</v>
      </c>
      <c r="M4548" s="22" t="n">
        <f aca="false">IF(E4548&gt;0,ROUND(E4548*'UCO e Filme'!$A$8,2),0)</f>
        <v>50.14</v>
      </c>
      <c r="N4548" s="22" t="n">
        <f aca="false">IF(I4548&gt;0,ROUND(I4548*'UCO e Filme'!$A$11,2),0)</f>
        <v>13.77</v>
      </c>
      <c r="O4548" s="22" t="n">
        <f aca="false">ROUND(L4548+M4548+N4548,2)</f>
        <v>132.76</v>
      </c>
      <c r="P4548" s="36"/>
      <c r="Q4548" s="36"/>
    </row>
    <row r="4549" customFormat="false" ht="10.5" hidden="false" customHeight="true" outlineLevel="0" collapsed="false">
      <c r="A4549" s="17" t="n">
        <v>40901041</v>
      </c>
      <c r="B4549" s="17" t="s">
        <v>4555</v>
      </c>
      <c r="C4549" s="23" t="n">
        <v>1</v>
      </c>
      <c r="D4549" s="23" t="s">
        <v>64</v>
      </c>
      <c r="E4549" s="19" t="n">
        <v>2.25</v>
      </c>
      <c r="F4549" s="21"/>
      <c r="G4549" s="21"/>
      <c r="H4549" s="21"/>
      <c r="I4549" s="19" t="n">
        <v>0.17</v>
      </c>
      <c r="J4549" s="21" t="n">
        <v>1</v>
      </c>
      <c r="K4549" s="22" t="n">
        <f aca="false">INDEX('Porte Honorário'!B:D,MATCH(TabJud!D4549,'Porte Honorário'!A:A,0),3)</f>
        <v>50.99</v>
      </c>
      <c r="L4549" s="22" t="n">
        <f aca="false">ROUND(C4549*K4549,2)</f>
        <v>50.99</v>
      </c>
      <c r="M4549" s="22" t="n">
        <f aca="false">IF(E4549&gt;0,ROUND(E4549*'UCO e Filme'!$A$8,2),0)</f>
        <v>32.99</v>
      </c>
      <c r="N4549" s="22" t="n">
        <f aca="false">IF(I4549&gt;0,ROUND(I4549*'UCO e Filme'!$A$11,2),0)</f>
        <v>6.88</v>
      </c>
      <c r="O4549" s="22" t="n">
        <f aca="false">ROUND(L4549+M4549+N4549,2)</f>
        <v>90.86</v>
      </c>
      <c r="P4549" s="36"/>
      <c r="Q4549" s="36"/>
    </row>
    <row r="4550" customFormat="false" ht="10.5" hidden="false" customHeight="true" outlineLevel="0" collapsed="false">
      <c r="A4550" s="17" t="n">
        <v>40901050</v>
      </c>
      <c r="B4550" s="17" t="s">
        <v>4556</v>
      </c>
      <c r="C4550" s="23" t="n">
        <v>1</v>
      </c>
      <c r="D4550" s="23" t="s">
        <v>64</v>
      </c>
      <c r="E4550" s="19" t="n">
        <v>17.56</v>
      </c>
      <c r="F4550" s="21"/>
      <c r="G4550" s="21"/>
      <c r="H4550" s="21"/>
      <c r="I4550" s="19" t="n">
        <v>0.34</v>
      </c>
      <c r="J4550" s="21" t="n">
        <v>2</v>
      </c>
      <c r="K4550" s="22" t="n">
        <f aca="false">INDEX('Porte Honorário'!B:D,MATCH(TabJud!D4550,'Porte Honorário'!A:A,0),3)</f>
        <v>50.99</v>
      </c>
      <c r="L4550" s="22" t="n">
        <f aca="false">ROUND(C4550*K4550,2)</f>
        <v>50.99</v>
      </c>
      <c r="M4550" s="22" t="n">
        <f aca="false">IF(E4550&gt;0,ROUND(E4550*'UCO e Filme'!$A$8,2),0)</f>
        <v>257.43</v>
      </c>
      <c r="N4550" s="22" t="n">
        <f aca="false">IF(I4550&gt;0,ROUND(I4550*'UCO e Filme'!$A$11,2),0)</f>
        <v>13.77</v>
      </c>
      <c r="O4550" s="22" t="n">
        <f aca="false">ROUND(L4550+M4550+N4550,2)</f>
        <v>322.19</v>
      </c>
      <c r="P4550" s="36"/>
      <c r="Q4550" s="36"/>
    </row>
    <row r="4551" customFormat="false" ht="10.5" hidden="false" customHeight="true" outlineLevel="0" collapsed="false">
      <c r="A4551" s="17" t="n">
        <v>40901068</v>
      </c>
      <c r="B4551" s="17" t="s">
        <v>4557</v>
      </c>
      <c r="C4551" s="23" t="n">
        <v>1</v>
      </c>
      <c r="D4551" s="23" t="s">
        <v>93</v>
      </c>
      <c r="E4551" s="19" t="n">
        <v>37</v>
      </c>
      <c r="F4551" s="21"/>
      <c r="G4551" s="21"/>
      <c r="H4551" s="21"/>
      <c r="I4551" s="19" t="n">
        <v>0.34</v>
      </c>
      <c r="J4551" s="21" t="n">
        <v>2</v>
      </c>
      <c r="K4551" s="22" t="n">
        <f aca="false">INDEX('Porte Honorário'!B:D,MATCH(TabJud!D4551,'Porte Honorário'!A:A,0),3)</f>
        <v>195.07</v>
      </c>
      <c r="L4551" s="22" t="n">
        <f aca="false">ROUND(C4551*K4551,2)</f>
        <v>195.07</v>
      </c>
      <c r="M4551" s="22" t="n">
        <f aca="false">IF(E4551&gt;0,ROUND(E4551*'UCO e Filme'!$A$8,2),0)</f>
        <v>542.42</v>
      </c>
      <c r="N4551" s="22" t="n">
        <f aca="false">IF(I4551&gt;0,ROUND(I4551*'UCO e Filme'!$A$11,2),0)</f>
        <v>13.77</v>
      </c>
      <c r="O4551" s="22" t="n">
        <f aca="false">ROUND(L4551+M4551+N4551,2)</f>
        <v>751.26</v>
      </c>
      <c r="P4551" s="36"/>
      <c r="Q4551" s="36"/>
    </row>
    <row r="4552" customFormat="false" ht="10.5" hidden="false" customHeight="true" outlineLevel="0" collapsed="false">
      <c r="A4552" s="17" t="n">
        <v>40901076</v>
      </c>
      <c r="B4552" s="17" t="s">
        <v>4558</v>
      </c>
      <c r="C4552" s="23" t="n">
        <v>1</v>
      </c>
      <c r="D4552" s="23" t="s">
        <v>103</v>
      </c>
      <c r="E4552" s="19" t="n">
        <v>28</v>
      </c>
      <c r="F4552" s="21"/>
      <c r="G4552" s="21"/>
      <c r="H4552" s="21"/>
      <c r="I4552" s="19" t="n">
        <v>0.34</v>
      </c>
      <c r="J4552" s="21" t="n">
        <v>2</v>
      </c>
      <c r="K4552" s="22" t="n">
        <f aca="false">INDEX('Porte Honorário'!B:D,MATCH(TabJud!D4552,'Porte Honorário'!A:A,0),3)</f>
        <v>142.8</v>
      </c>
      <c r="L4552" s="22" t="n">
        <f aca="false">ROUND(C4552*K4552,2)</f>
        <v>142.8</v>
      </c>
      <c r="M4552" s="22" t="n">
        <f aca="false">IF(E4552&gt;0,ROUND(E4552*'UCO e Filme'!$A$8,2),0)</f>
        <v>410.48</v>
      </c>
      <c r="N4552" s="22" t="n">
        <f aca="false">IF(I4552&gt;0,ROUND(I4552*'UCO e Filme'!$A$11,2),0)</f>
        <v>13.77</v>
      </c>
      <c r="O4552" s="22" t="n">
        <f aca="false">ROUND(L4552+M4552+N4552,2)</f>
        <v>567.05</v>
      </c>
      <c r="P4552" s="36"/>
      <c r="Q4552" s="36"/>
    </row>
    <row r="4553" customFormat="false" ht="10.5" hidden="false" customHeight="true" outlineLevel="0" collapsed="false">
      <c r="A4553" s="17" t="n">
        <v>40901084</v>
      </c>
      <c r="B4553" s="17" t="s">
        <v>4559</v>
      </c>
      <c r="C4553" s="23" t="n">
        <v>1</v>
      </c>
      <c r="D4553" s="23" t="s">
        <v>64</v>
      </c>
      <c r="E4553" s="19" t="n">
        <v>16</v>
      </c>
      <c r="F4553" s="21"/>
      <c r="G4553" s="21"/>
      <c r="H4553" s="21"/>
      <c r="I4553" s="19" t="n">
        <v>0.51</v>
      </c>
      <c r="J4553" s="21" t="n">
        <v>3</v>
      </c>
      <c r="K4553" s="22" t="n">
        <f aca="false">INDEX('Porte Honorário'!B:D,MATCH(TabJud!D4553,'Porte Honorário'!A:A,0),3)</f>
        <v>50.99</v>
      </c>
      <c r="L4553" s="22" t="n">
        <f aca="false">ROUND(C4553*K4553,2)</f>
        <v>50.99</v>
      </c>
      <c r="M4553" s="22" t="n">
        <f aca="false">IF(E4553&gt;0,ROUND(E4553*'UCO e Filme'!$A$8,2),0)</f>
        <v>234.56</v>
      </c>
      <c r="N4553" s="22" t="n">
        <f aca="false">IF(I4553&gt;0,ROUND(I4553*'UCO e Filme'!$A$11,2),0)</f>
        <v>20.65</v>
      </c>
      <c r="O4553" s="22" t="n">
        <f aca="false">ROUND(L4553+M4553+N4553,2)</f>
        <v>306.2</v>
      </c>
      <c r="P4553" s="36"/>
      <c r="Q4553" s="36"/>
    </row>
    <row r="4554" customFormat="false" ht="10.5" hidden="false" customHeight="true" outlineLevel="0" collapsed="false">
      <c r="A4554" s="17" t="n">
        <v>40901092</v>
      </c>
      <c r="B4554" s="17" t="s">
        <v>4560</v>
      </c>
      <c r="C4554" s="23" t="n">
        <v>1</v>
      </c>
      <c r="D4554" s="23" t="s">
        <v>103</v>
      </c>
      <c r="E4554" s="19" t="n">
        <v>28</v>
      </c>
      <c r="F4554" s="21"/>
      <c r="G4554" s="21"/>
      <c r="H4554" s="21"/>
      <c r="I4554" s="19" t="n">
        <v>0.34</v>
      </c>
      <c r="J4554" s="21" t="n">
        <v>2</v>
      </c>
      <c r="K4554" s="22" t="n">
        <f aca="false">INDEX('Porte Honorário'!B:D,MATCH(TabJud!D4554,'Porte Honorário'!A:A,0),3)</f>
        <v>142.8</v>
      </c>
      <c r="L4554" s="22" t="n">
        <f aca="false">ROUND(C4554*K4554,2)</f>
        <v>142.8</v>
      </c>
      <c r="M4554" s="22" t="n">
        <f aca="false">IF(E4554&gt;0,ROUND(E4554*'UCO e Filme'!$A$8,2),0)</f>
        <v>410.48</v>
      </c>
      <c r="N4554" s="22" t="n">
        <f aca="false">IF(I4554&gt;0,ROUND(I4554*'UCO e Filme'!$A$11,2),0)</f>
        <v>13.77</v>
      </c>
      <c r="O4554" s="22" t="n">
        <f aca="false">ROUND(L4554+M4554+N4554,2)</f>
        <v>567.05</v>
      </c>
      <c r="P4554" s="36"/>
      <c r="Q4554" s="36"/>
    </row>
    <row r="4555" customFormat="false" ht="10.5" hidden="false" customHeight="true" outlineLevel="0" collapsed="false">
      <c r="A4555" s="17" t="n">
        <v>40901106</v>
      </c>
      <c r="B4555" s="17" t="s">
        <v>4561</v>
      </c>
      <c r="C4555" s="23" t="n">
        <v>1</v>
      </c>
      <c r="D4555" s="23" t="s">
        <v>64</v>
      </c>
      <c r="E4555" s="19" t="n">
        <v>20</v>
      </c>
      <c r="F4555" s="21"/>
      <c r="G4555" s="21"/>
      <c r="H4555" s="21"/>
      <c r="I4555" s="19" t="n">
        <v>0.34</v>
      </c>
      <c r="J4555" s="21" t="n">
        <v>2</v>
      </c>
      <c r="K4555" s="22" t="n">
        <f aca="false">INDEX('Porte Honorário'!B:D,MATCH(TabJud!D4555,'Porte Honorário'!A:A,0),3)</f>
        <v>50.99</v>
      </c>
      <c r="L4555" s="22" t="n">
        <f aca="false">ROUND(C4555*K4555,2)</f>
        <v>50.99</v>
      </c>
      <c r="M4555" s="22" t="n">
        <f aca="false">IF(E4555&gt;0,ROUND(E4555*'UCO e Filme'!$A$8,2),0)</f>
        <v>293.2</v>
      </c>
      <c r="N4555" s="22" t="n">
        <f aca="false">IF(I4555&gt;0,ROUND(I4555*'UCO e Filme'!$A$11,2),0)</f>
        <v>13.77</v>
      </c>
      <c r="O4555" s="22" t="n">
        <f aca="false">ROUND(L4555+M4555+N4555,2)</f>
        <v>357.96</v>
      </c>
      <c r="P4555" s="36"/>
      <c r="Q4555" s="36"/>
    </row>
    <row r="4556" customFormat="false" ht="10.5" hidden="false" customHeight="true" outlineLevel="0" collapsed="false">
      <c r="A4556" s="17" t="n">
        <v>40901114</v>
      </c>
      <c r="B4556" s="17" t="s">
        <v>4562</v>
      </c>
      <c r="C4556" s="23" t="n">
        <v>1</v>
      </c>
      <c r="D4556" s="23" t="s">
        <v>82</v>
      </c>
      <c r="E4556" s="19" t="n">
        <v>3.42</v>
      </c>
      <c r="F4556" s="21"/>
      <c r="G4556" s="21"/>
      <c r="H4556" s="21"/>
      <c r="I4556" s="19" t="n">
        <v>0.34</v>
      </c>
      <c r="J4556" s="21" t="n">
        <v>2</v>
      </c>
      <c r="K4556" s="22" t="n">
        <f aca="false">INDEX('Porte Honorário'!B:D,MATCH(TabJud!D4556,'Porte Honorário'!A:A,0),3)</f>
        <v>68.85</v>
      </c>
      <c r="L4556" s="22" t="n">
        <f aca="false">ROUND(C4556*K4556,2)</f>
        <v>68.85</v>
      </c>
      <c r="M4556" s="22" t="n">
        <f aca="false">IF(E4556&gt;0,ROUND(E4556*'UCO e Filme'!$A$8,2),0)</f>
        <v>50.14</v>
      </c>
      <c r="N4556" s="22" t="n">
        <f aca="false">IF(I4556&gt;0,ROUND(I4556*'UCO e Filme'!$A$11,2),0)</f>
        <v>13.77</v>
      </c>
      <c r="O4556" s="22" t="n">
        <f aca="false">ROUND(L4556+M4556+N4556,2)</f>
        <v>132.76</v>
      </c>
      <c r="P4556" s="36"/>
      <c r="Q4556" s="36"/>
    </row>
    <row r="4557" customFormat="false" ht="10.5" hidden="false" customHeight="true" outlineLevel="0" collapsed="false">
      <c r="A4557" s="17" t="n">
        <v>40901122</v>
      </c>
      <c r="B4557" s="17" t="s">
        <v>4563</v>
      </c>
      <c r="C4557" s="23" t="n">
        <v>1</v>
      </c>
      <c r="D4557" s="23" t="s">
        <v>52</v>
      </c>
      <c r="E4557" s="19" t="n">
        <v>5.85</v>
      </c>
      <c r="F4557" s="21"/>
      <c r="G4557" s="21"/>
      <c r="H4557" s="21"/>
      <c r="I4557" s="19" t="n">
        <v>0.68</v>
      </c>
      <c r="J4557" s="21" t="n">
        <v>4</v>
      </c>
      <c r="K4557" s="22" t="n">
        <f aca="false">INDEX('Porte Honorário'!B:D,MATCH(TabJud!D4557,'Porte Honorário'!A:A,0),3)</f>
        <v>112.2</v>
      </c>
      <c r="L4557" s="22" t="n">
        <f aca="false">ROUND(C4557*K4557,2)</f>
        <v>112.2</v>
      </c>
      <c r="M4557" s="22" t="n">
        <f aca="false">IF(E4557&gt;0,ROUND(E4557*'UCO e Filme'!$A$8,2),0)</f>
        <v>85.76</v>
      </c>
      <c r="N4557" s="22" t="n">
        <f aca="false">IF(I4557&gt;0,ROUND(I4557*'UCO e Filme'!$A$11,2),0)</f>
        <v>27.53</v>
      </c>
      <c r="O4557" s="22" t="n">
        <f aca="false">ROUND(L4557+M4557+N4557,2)</f>
        <v>225.49</v>
      </c>
      <c r="P4557" s="36"/>
      <c r="Q4557" s="36"/>
    </row>
    <row r="4558" customFormat="false" ht="10.5" hidden="false" customHeight="true" outlineLevel="0" collapsed="false">
      <c r="A4558" s="17" t="n">
        <v>40901130</v>
      </c>
      <c r="B4558" s="17" t="s">
        <v>4564</v>
      </c>
      <c r="C4558" s="23" t="n">
        <v>1</v>
      </c>
      <c r="D4558" s="23" t="s">
        <v>146</v>
      </c>
      <c r="E4558" s="19" t="n">
        <v>3.86</v>
      </c>
      <c r="F4558" s="21"/>
      <c r="G4558" s="21"/>
      <c r="H4558" s="21"/>
      <c r="I4558" s="19" t="n">
        <v>0.51</v>
      </c>
      <c r="J4558" s="21" t="n">
        <v>3</v>
      </c>
      <c r="K4558" s="22" t="n">
        <f aca="false">INDEX('Porte Honorário'!B:D,MATCH(TabJud!D4558,'Porte Honorário'!A:A,0),3)</f>
        <v>81.6</v>
      </c>
      <c r="L4558" s="22" t="n">
        <f aca="false">ROUND(C4558*K4558,2)</f>
        <v>81.6</v>
      </c>
      <c r="M4558" s="22" t="n">
        <f aca="false">IF(E4558&gt;0,ROUND(E4558*'UCO e Filme'!$A$8,2),0)</f>
        <v>56.59</v>
      </c>
      <c r="N4558" s="22" t="n">
        <f aca="false">IF(I4558&gt;0,ROUND(I4558*'UCO e Filme'!$A$11,2),0)</f>
        <v>20.65</v>
      </c>
      <c r="O4558" s="22" t="n">
        <f aca="false">ROUND(L4558+M4558+N4558,2)</f>
        <v>158.84</v>
      </c>
      <c r="P4558" s="36"/>
      <c r="Q4558" s="36"/>
    </row>
    <row r="4559" customFormat="false" ht="10.5" hidden="false" customHeight="true" outlineLevel="0" collapsed="false">
      <c r="A4559" s="17" t="n">
        <v>40901149</v>
      </c>
      <c r="B4559" s="17" t="s">
        <v>4565</v>
      </c>
      <c r="C4559" s="23" t="n">
        <v>1</v>
      </c>
      <c r="D4559" s="23" t="s">
        <v>52</v>
      </c>
      <c r="E4559" s="19" t="n">
        <v>3.78</v>
      </c>
      <c r="F4559" s="21"/>
      <c r="G4559" s="21"/>
      <c r="H4559" s="21"/>
      <c r="I4559" s="19" t="n">
        <v>0.34</v>
      </c>
      <c r="J4559" s="21" t="n">
        <v>2</v>
      </c>
      <c r="K4559" s="22" t="n">
        <f aca="false">INDEX('Porte Honorário'!B:D,MATCH(TabJud!D4559,'Porte Honorário'!A:A,0),3)</f>
        <v>112.2</v>
      </c>
      <c r="L4559" s="22" t="n">
        <f aca="false">ROUND(C4559*K4559,2)</f>
        <v>112.2</v>
      </c>
      <c r="M4559" s="22" t="n">
        <f aca="false">IF(E4559&gt;0,ROUND(E4559*'UCO e Filme'!$A$8,2),0)</f>
        <v>55.41</v>
      </c>
      <c r="N4559" s="22" t="n">
        <f aca="false">IF(I4559&gt;0,ROUND(I4559*'UCO e Filme'!$A$11,2),0)</f>
        <v>13.77</v>
      </c>
      <c r="O4559" s="22" t="n">
        <f aca="false">ROUND(L4559+M4559+N4559,2)</f>
        <v>181.38</v>
      </c>
      <c r="P4559" s="36"/>
      <c r="Q4559" s="36"/>
    </row>
    <row r="4560" customFormat="false" ht="10.5" hidden="false" customHeight="true" outlineLevel="0" collapsed="false">
      <c r="A4560" s="17" t="n">
        <v>40901173</v>
      </c>
      <c r="B4560" s="17" t="s">
        <v>4566</v>
      </c>
      <c r="C4560" s="23" t="n">
        <v>1</v>
      </c>
      <c r="D4560" s="23" t="s">
        <v>82</v>
      </c>
      <c r="E4560" s="19" t="n">
        <v>3.41</v>
      </c>
      <c r="F4560" s="21"/>
      <c r="G4560" s="21"/>
      <c r="H4560" s="21"/>
      <c r="I4560" s="19" t="n">
        <v>0.51</v>
      </c>
      <c r="J4560" s="21" t="n">
        <v>3</v>
      </c>
      <c r="K4560" s="22" t="n">
        <f aca="false">INDEX('Porte Honorário'!B:D,MATCH(TabJud!D4560,'Porte Honorário'!A:A,0),3)</f>
        <v>68.85</v>
      </c>
      <c r="L4560" s="22" t="n">
        <f aca="false">ROUND(C4560*K4560,2)</f>
        <v>68.85</v>
      </c>
      <c r="M4560" s="22" t="n">
        <f aca="false">IF(E4560&gt;0,ROUND(E4560*'UCO e Filme'!$A$8,2),0)</f>
        <v>49.99</v>
      </c>
      <c r="N4560" s="22" t="n">
        <f aca="false">IF(I4560&gt;0,ROUND(I4560*'UCO e Filme'!$A$11,2),0)</f>
        <v>20.65</v>
      </c>
      <c r="O4560" s="22" t="n">
        <f aca="false">ROUND(L4560+M4560+N4560,2)</f>
        <v>139.49</v>
      </c>
      <c r="P4560" s="36"/>
      <c r="Q4560" s="36"/>
    </row>
    <row r="4561" customFormat="false" ht="10.5" hidden="false" customHeight="true" outlineLevel="0" collapsed="false">
      <c r="A4561" s="17" t="n">
        <v>40901181</v>
      </c>
      <c r="B4561" s="17" t="s">
        <v>4567</v>
      </c>
      <c r="C4561" s="23" t="n">
        <v>1</v>
      </c>
      <c r="D4561" s="23" t="s">
        <v>82</v>
      </c>
      <c r="E4561" s="19" t="n">
        <v>3.86</v>
      </c>
      <c r="F4561" s="21"/>
      <c r="G4561" s="21"/>
      <c r="H4561" s="21"/>
      <c r="I4561" s="19" t="n">
        <v>0.51</v>
      </c>
      <c r="J4561" s="21" t="n">
        <v>3</v>
      </c>
      <c r="K4561" s="22" t="n">
        <f aca="false">INDEX('Porte Honorário'!B:D,MATCH(TabJud!D4561,'Porte Honorário'!A:A,0),3)</f>
        <v>68.85</v>
      </c>
      <c r="L4561" s="22" t="n">
        <f aca="false">ROUND(C4561*K4561,2)</f>
        <v>68.85</v>
      </c>
      <c r="M4561" s="22" t="n">
        <f aca="false">IF(E4561&gt;0,ROUND(E4561*'UCO e Filme'!$A$8,2),0)</f>
        <v>56.59</v>
      </c>
      <c r="N4561" s="22" t="n">
        <f aca="false">IF(I4561&gt;0,ROUND(I4561*'UCO e Filme'!$A$11,2),0)</f>
        <v>20.65</v>
      </c>
      <c r="O4561" s="22" t="n">
        <f aca="false">ROUND(L4561+M4561+N4561,2)</f>
        <v>146.09</v>
      </c>
      <c r="P4561" s="36"/>
      <c r="Q4561" s="36"/>
    </row>
    <row r="4562" customFormat="false" ht="10.5" hidden="false" customHeight="true" outlineLevel="0" collapsed="false">
      <c r="A4562" s="17" t="n">
        <v>40901190</v>
      </c>
      <c r="B4562" s="17" t="s">
        <v>4568</v>
      </c>
      <c r="C4562" s="23" t="n">
        <v>1</v>
      </c>
      <c r="D4562" s="23" t="s">
        <v>64</v>
      </c>
      <c r="E4562" s="19" t="n">
        <v>2.25</v>
      </c>
      <c r="F4562" s="21"/>
      <c r="G4562" s="21"/>
      <c r="H4562" s="21"/>
      <c r="I4562" s="19" t="n">
        <v>0.34</v>
      </c>
      <c r="J4562" s="21" t="n">
        <v>2</v>
      </c>
      <c r="K4562" s="22" t="n">
        <f aca="false">INDEX('Porte Honorário'!B:D,MATCH(TabJud!D4562,'Porte Honorário'!A:A,0),3)</f>
        <v>50.99</v>
      </c>
      <c r="L4562" s="22" t="n">
        <f aca="false">ROUND(C4562*K4562,2)</f>
        <v>50.99</v>
      </c>
      <c r="M4562" s="22" t="n">
        <f aca="false">IF(E4562&gt;0,ROUND(E4562*'UCO e Filme'!$A$8,2),0)</f>
        <v>32.99</v>
      </c>
      <c r="N4562" s="22" t="n">
        <f aca="false">IF(I4562&gt;0,ROUND(I4562*'UCO e Filme'!$A$11,2),0)</f>
        <v>13.77</v>
      </c>
      <c r="O4562" s="22" t="n">
        <f aca="false">ROUND(L4562+M4562+N4562,2)</f>
        <v>97.75</v>
      </c>
      <c r="P4562" s="36"/>
      <c r="Q4562" s="36"/>
    </row>
    <row r="4563" customFormat="false" ht="10.5" hidden="false" customHeight="true" outlineLevel="0" collapsed="false">
      <c r="A4563" s="17" t="n">
        <v>40901203</v>
      </c>
      <c r="B4563" s="17" t="s">
        <v>4569</v>
      </c>
      <c r="C4563" s="23" t="n">
        <v>1</v>
      </c>
      <c r="D4563" s="23" t="s">
        <v>64</v>
      </c>
      <c r="E4563" s="19" t="n">
        <v>3.42</v>
      </c>
      <c r="F4563" s="21"/>
      <c r="G4563" s="21"/>
      <c r="H4563" s="21"/>
      <c r="I4563" s="19" t="n">
        <v>0.17</v>
      </c>
      <c r="J4563" s="21" t="n">
        <v>1</v>
      </c>
      <c r="K4563" s="22" t="n">
        <f aca="false">INDEX('Porte Honorário'!B:D,MATCH(TabJud!D4563,'Porte Honorário'!A:A,0),3)</f>
        <v>50.99</v>
      </c>
      <c r="L4563" s="22" t="n">
        <f aca="false">ROUND(C4563*K4563,2)</f>
        <v>50.99</v>
      </c>
      <c r="M4563" s="22" t="n">
        <f aca="false">IF(E4563&gt;0,ROUND(E4563*'UCO e Filme'!$A$8,2),0)</f>
        <v>50.14</v>
      </c>
      <c r="N4563" s="22" t="n">
        <f aca="false">IF(I4563&gt;0,ROUND(I4563*'UCO e Filme'!$A$11,2),0)</f>
        <v>6.88</v>
      </c>
      <c r="O4563" s="22" t="n">
        <f aca="false">ROUND(L4563+M4563+N4563,2)</f>
        <v>108.01</v>
      </c>
      <c r="P4563" s="36"/>
      <c r="Q4563" s="36"/>
    </row>
    <row r="4564" customFormat="false" ht="10.5" hidden="false" customHeight="true" outlineLevel="0" collapsed="false">
      <c r="A4564" s="17" t="n">
        <v>40901211</v>
      </c>
      <c r="B4564" s="17" t="s">
        <v>4570</v>
      </c>
      <c r="C4564" s="23" t="n">
        <v>1</v>
      </c>
      <c r="D4564" s="23" t="s">
        <v>64</v>
      </c>
      <c r="E4564" s="19" t="n">
        <v>3.42</v>
      </c>
      <c r="F4564" s="21"/>
      <c r="G4564" s="21"/>
      <c r="H4564" s="21"/>
      <c r="I4564" s="19" t="n">
        <v>0.17</v>
      </c>
      <c r="J4564" s="21" t="n">
        <v>1</v>
      </c>
      <c r="K4564" s="22" t="n">
        <f aca="false">INDEX('Porte Honorário'!B:D,MATCH(TabJud!D4564,'Porte Honorário'!A:A,0),3)</f>
        <v>50.99</v>
      </c>
      <c r="L4564" s="22" t="n">
        <f aca="false">ROUND(C4564*K4564,2)</f>
        <v>50.99</v>
      </c>
      <c r="M4564" s="22" t="n">
        <f aca="false">IF(E4564&gt;0,ROUND(E4564*'UCO e Filme'!$A$8,2),0)</f>
        <v>50.14</v>
      </c>
      <c r="N4564" s="22" t="n">
        <f aca="false">IF(I4564&gt;0,ROUND(I4564*'UCO e Filme'!$A$11,2),0)</f>
        <v>6.88</v>
      </c>
      <c r="O4564" s="22" t="n">
        <f aca="false">ROUND(L4564+M4564+N4564,2)</f>
        <v>108.01</v>
      </c>
      <c r="P4564" s="36"/>
      <c r="Q4564" s="36"/>
    </row>
    <row r="4565" customFormat="false" ht="10.5" hidden="false" customHeight="true" outlineLevel="0" collapsed="false">
      <c r="A4565" s="17" t="n">
        <v>40901220</v>
      </c>
      <c r="B4565" s="17" t="s">
        <v>4571</v>
      </c>
      <c r="C4565" s="23" t="n">
        <v>1</v>
      </c>
      <c r="D4565" s="23" t="s">
        <v>82</v>
      </c>
      <c r="E4565" s="19" t="n">
        <v>3.42</v>
      </c>
      <c r="F4565" s="21"/>
      <c r="G4565" s="21"/>
      <c r="H4565" s="21"/>
      <c r="I4565" s="19" t="n">
        <v>0.34</v>
      </c>
      <c r="J4565" s="21" t="n">
        <v>2</v>
      </c>
      <c r="K4565" s="22" t="n">
        <f aca="false">INDEX('Porte Honorário'!B:D,MATCH(TabJud!D4565,'Porte Honorário'!A:A,0),3)</f>
        <v>68.85</v>
      </c>
      <c r="L4565" s="22" t="n">
        <f aca="false">ROUND(C4565*K4565,2)</f>
        <v>68.85</v>
      </c>
      <c r="M4565" s="22" t="n">
        <f aca="false">IF(E4565&gt;0,ROUND(E4565*'UCO e Filme'!$A$8,2),0)</f>
        <v>50.14</v>
      </c>
      <c r="N4565" s="22" t="n">
        <f aca="false">IF(I4565&gt;0,ROUND(I4565*'UCO e Filme'!$A$11,2),0)</f>
        <v>13.77</v>
      </c>
      <c r="O4565" s="22" t="n">
        <f aca="false">ROUND(L4565+M4565+N4565,2)</f>
        <v>132.76</v>
      </c>
      <c r="P4565" s="36"/>
      <c r="Q4565" s="36"/>
    </row>
    <row r="4566" customFormat="false" ht="10.5" hidden="false" customHeight="true" outlineLevel="0" collapsed="false">
      <c r="A4566" s="17" t="n">
        <v>40901238</v>
      </c>
      <c r="B4566" s="17" t="s">
        <v>4572</v>
      </c>
      <c r="C4566" s="23" t="n">
        <v>1</v>
      </c>
      <c r="D4566" s="23" t="s">
        <v>64</v>
      </c>
      <c r="E4566" s="19" t="n">
        <v>2.65</v>
      </c>
      <c r="F4566" s="21"/>
      <c r="G4566" s="21"/>
      <c r="H4566" s="21"/>
      <c r="I4566" s="19" t="n">
        <v>0.17</v>
      </c>
      <c r="J4566" s="21" t="n">
        <v>1</v>
      </c>
      <c r="K4566" s="22" t="n">
        <f aca="false">INDEX('Porte Honorário'!B:D,MATCH(TabJud!D4566,'Porte Honorário'!A:A,0),3)</f>
        <v>50.99</v>
      </c>
      <c r="L4566" s="22" t="n">
        <f aca="false">ROUND(C4566*K4566,2)</f>
        <v>50.99</v>
      </c>
      <c r="M4566" s="22" t="n">
        <f aca="false">IF(E4566&gt;0,ROUND(E4566*'UCO e Filme'!$A$8,2),0)</f>
        <v>38.85</v>
      </c>
      <c r="N4566" s="22" t="n">
        <f aca="false">IF(I4566&gt;0,ROUND(I4566*'UCO e Filme'!$A$11,2),0)</f>
        <v>6.88</v>
      </c>
      <c r="O4566" s="22" t="n">
        <f aca="false">ROUND(L4566+M4566+N4566,2)</f>
        <v>96.72</v>
      </c>
      <c r="P4566" s="36"/>
      <c r="Q4566" s="36"/>
    </row>
    <row r="4567" customFormat="false" ht="10.5" hidden="false" customHeight="true" outlineLevel="0" collapsed="false">
      <c r="A4567" s="17" t="n">
        <v>40901246</v>
      </c>
      <c r="B4567" s="17" t="s">
        <v>4573</v>
      </c>
      <c r="C4567" s="23" t="n">
        <v>1</v>
      </c>
      <c r="D4567" s="23" t="s">
        <v>52</v>
      </c>
      <c r="E4567" s="19" t="n">
        <v>6.27</v>
      </c>
      <c r="F4567" s="21"/>
      <c r="G4567" s="21"/>
      <c r="H4567" s="21"/>
      <c r="I4567" s="19" t="n">
        <v>0.51</v>
      </c>
      <c r="J4567" s="21" t="n">
        <v>3</v>
      </c>
      <c r="K4567" s="22" t="n">
        <f aca="false">INDEX('Porte Honorário'!B:D,MATCH(TabJud!D4567,'Porte Honorário'!A:A,0),3)</f>
        <v>112.2</v>
      </c>
      <c r="L4567" s="22" t="n">
        <f aca="false">ROUND(C4567*K4567,2)</f>
        <v>112.2</v>
      </c>
      <c r="M4567" s="22" t="n">
        <f aca="false">IF(E4567&gt;0,ROUND(E4567*'UCO e Filme'!$A$8,2),0)</f>
        <v>91.92</v>
      </c>
      <c r="N4567" s="22" t="n">
        <f aca="false">IF(I4567&gt;0,ROUND(I4567*'UCO e Filme'!$A$11,2),0)</f>
        <v>20.65</v>
      </c>
      <c r="O4567" s="22" t="n">
        <f aca="false">ROUND(L4567+M4567+N4567,2)</f>
        <v>224.77</v>
      </c>
      <c r="P4567" s="36"/>
      <c r="Q4567" s="36"/>
    </row>
    <row r="4568" customFormat="false" ht="10.5" hidden="false" customHeight="true" outlineLevel="0" collapsed="false">
      <c r="A4568" s="17" t="n">
        <v>40901254</v>
      </c>
      <c r="B4568" s="17" t="s">
        <v>4574</v>
      </c>
      <c r="C4568" s="23" t="n">
        <v>1</v>
      </c>
      <c r="D4568" s="23" t="s">
        <v>52</v>
      </c>
      <c r="E4568" s="19" t="n">
        <v>5.19</v>
      </c>
      <c r="F4568" s="21"/>
      <c r="G4568" s="21"/>
      <c r="H4568" s="21"/>
      <c r="I4568" s="19" t="n">
        <v>0.34</v>
      </c>
      <c r="J4568" s="21" t="n">
        <v>2</v>
      </c>
      <c r="K4568" s="22" t="n">
        <f aca="false">INDEX('Porte Honorário'!B:D,MATCH(TabJud!D4568,'Porte Honorário'!A:A,0),3)</f>
        <v>112.2</v>
      </c>
      <c r="L4568" s="22" t="n">
        <f aca="false">ROUND(C4568*K4568,2)</f>
        <v>112.2</v>
      </c>
      <c r="M4568" s="22" t="n">
        <f aca="false">IF(E4568&gt;0,ROUND(E4568*'UCO e Filme'!$A$8,2),0)</f>
        <v>76.09</v>
      </c>
      <c r="N4568" s="22" t="n">
        <f aca="false">IF(I4568&gt;0,ROUND(I4568*'UCO e Filme'!$A$11,2),0)</f>
        <v>13.77</v>
      </c>
      <c r="O4568" s="22" t="n">
        <f aca="false">ROUND(L4568+M4568+N4568,2)</f>
        <v>202.06</v>
      </c>
      <c r="P4568" s="36"/>
      <c r="Q4568" s="36"/>
    </row>
    <row r="4569" customFormat="false" ht="10.5" hidden="false" customHeight="true" outlineLevel="0" collapsed="false">
      <c r="A4569" s="17" t="n">
        <v>40901262</v>
      </c>
      <c r="B4569" s="17" t="s">
        <v>4575</v>
      </c>
      <c r="C4569" s="23" t="n">
        <v>1</v>
      </c>
      <c r="D4569" s="23" t="s">
        <v>69</v>
      </c>
      <c r="E4569" s="19" t="n">
        <v>4.72</v>
      </c>
      <c r="F4569" s="21"/>
      <c r="G4569" s="21"/>
      <c r="H4569" s="21"/>
      <c r="I4569" s="19" t="n">
        <v>0.51</v>
      </c>
      <c r="J4569" s="21" t="n">
        <v>3</v>
      </c>
      <c r="K4569" s="22" t="n">
        <f aca="false">INDEX('Porte Honorário'!B:D,MATCH(TabJud!D4569,'Porte Honorário'!A:A,0),3)</f>
        <v>163.2</v>
      </c>
      <c r="L4569" s="22" t="n">
        <f aca="false">ROUND(C4569*K4569,2)</f>
        <v>163.2</v>
      </c>
      <c r="M4569" s="22" t="n">
        <f aca="false">IF(E4569&gt;0,ROUND(E4569*'UCO e Filme'!$A$8,2),0)</f>
        <v>69.2</v>
      </c>
      <c r="N4569" s="22" t="n">
        <f aca="false">IF(I4569&gt;0,ROUND(I4569*'UCO e Filme'!$A$11,2),0)</f>
        <v>20.65</v>
      </c>
      <c r="O4569" s="22" t="n">
        <f aca="false">ROUND(L4569+M4569+N4569,2)</f>
        <v>253.05</v>
      </c>
      <c r="P4569" s="36"/>
      <c r="Q4569" s="36"/>
    </row>
    <row r="4570" customFormat="false" ht="10.5" hidden="false" customHeight="true" outlineLevel="0" collapsed="false">
      <c r="A4570" s="17" t="n">
        <v>40901270</v>
      </c>
      <c r="B4570" s="17" t="s">
        <v>4576</v>
      </c>
      <c r="C4570" s="23" t="n">
        <v>1</v>
      </c>
      <c r="D4570" s="23" t="s">
        <v>99</v>
      </c>
      <c r="E4570" s="19" t="n">
        <v>1.52</v>
      </c>
      <c r="F4570" s="21"/>
      <c r="G4570" s="21"/>
      <c r="H4570" s="21"/>
      <c r="I4570" s="19" t="n">
        <v>0.17</v>
      </c>
      <c r="J4570" s="21" t="n">
        <v>1</v>
      </c>
      <c r="K4570" s="22" t="n">
        <f aca="false">INDEX('Porte Honorário'!B:D,MATCH(TabJud!D4570,'Porte Honorário'!A:A,0),3)</f>
        <v>38.26</v>
      </c>
      <c r="L4570" s="22" t="n">
        <f aca="false">ROUND(C4570*K4570,2)</f>
        <v>38.26</v>
      </c>
      <c r="M4570" s="22" t="n">
        <f aca="false">IF(E4570&gt;0,ROUND(E4570*'UCO e Filme'!$A$8,2),0)</f>
        <v>22.28</v>
      </c>
      <c r="N4570" s="22" t="n">
        <f aca="false">IF(I4570&gt;0,ROUND(I4570*'UCO e Filme'!$A$11,2),0)</f>
        <v>6.88</v>
      </c>
      <c r="O4570" s="22" t="n">
        <f aca="false">ROUND(L4570+M4570+N4570,2)</f>
        <v>67.42</v>
      </c>
      <c r="P4570" s="36"/>
      <c r="Q4570" s="36"/>
    </row>
    <row r="4571" customFormat="false" ht="10.5" hidden="false" customHeight="true" outlineLevel="0" collapsed="false">
      <c r="A4571" s="17" t="n">
        <v>40901289</v>
      </c>
      <c r="B4571" s="17" t="s">
        <v>4577</v>
      </c>
      <c r="C4571" s="23" t="n">
        <v>1</v>
      </c>
      <c r="D4571" s="23" t="s">
        <v>82</v>
      </c>
      <c r="E4571" s="19" t="n">
        <v>3.25</v>
      </c>
      <c r="F4571" s="21"/>
      <c r="G4571" s="21"/>
      <c r="H4571" s="21"/>
      <c r="I4571" s="19" t="n">
        <v>0.17</v>
      </c>
      <c r="J4571" s="21" t="n">
        <v>1</v>
      </c>
      <c r="K4571" s="22" t="n">
        <f aca="false">INDEX('Porte Honorário'!B:D,MATCH(TabJud!D4571,'Porte Honorário'!A:A,0),3)</f>
        <v>68.85</v>
      </c>
      <c r="L4571" s="22" t="n">
        <f aca="false">ROUND(C4571*K4571,2)</f>
        <v>68.85</v>
      </c>
      <c r="M4571" s="22" t="n">
        <f aca="false">IF(E4571&gt;0,ROUND(E4571*'UCO e Filme'!$A$8,2),0)</f>
        <v>47.65</v>
      </c>
      <c r="N4571" s="22" t="n">
        <f aca="false">IF(I4571&gt;0,ROUND(I4571*'UCO e Filme'!$A$11,2),0)</f>
        <v>6.88</v>
      </c>
      <c r="O4571" s="22" t="n">
        <f aca="false">ROUND(L4571+M4571+N4571,2)</f>
        <v>123.38</v>
      </c>
      <c r="P4571" s="36"/>
      <c r="Q4571" s="36"/>
    </row>
    <row r="4572" customFormat="false" ht="10.5" hidden="false" customHeight="true" outlineLevel="0" collapsed="false">
      <c r="A4572" s="17" t="n">
        <v>40901297</v>
      </c>
      <c r="B4572" s="17" t="s">
        <v>4578</v>
      </c>
      <c r="C4572" s="23" t="n">
        <v>1</v>
      </c>
      <c r="D4572" s="23" t="s">
        <v>69</v>
      </c>
      <c r="E4572" s="19" t="n">
        <v>3.82</v>
      </c>
      <c r="F4572" s="21"/>
      <c r="G4572" s="21"/>
      <c r="H4572" s="21"/>
      <c r="I4572" s="19" t="n">
        <v>0.34</v>
      </c>
      <c r="J4572" s="21" t="n">
        <v>2</v>
      </c>
      <c r="K4572" s="22" t="n">
        <f aca="false">INDEX('Porte Honorário'!B:D,MATCH(TabJud!D4572,'Porte Honorário'!A:A,0),3)</f>
        <v>163.2</v>
      </c>
      <c r="L4572" s="22" t="n">
        <f aca="false">ROUND(C4572*K4572,2)</f>
        <v>163.2</v>
      </c>
      <c r="M4572" s="22" t="n">
        <f aca="false">IF(E4572&gt;0,ROUND(E4572*'UCO e Filme'!$A$8,2),0)</f>
        <v>56</v>
      </c>
      <c r="N4572" s="22" t="n">
        <f aca="false">IF(I4572&gt;0,ROUND(I4572*'UCO e Filme'!$A$11,2),0)</f>
        <v>13.77</v>
      </c>
      <c r="O4572" s="22" t="n">
        <f aca="false">ROUND(L4572+M4572+N4572,2)</f>
        <v>232.97</v>
      </c>
      <c r="P4572" s="36"/>
      <c r="Q4572" s="36"/>
    </row>
    <row r="4573" customFormat="false" ht="10.5" hidden="false" customHeight="true" outlineLevel="0" collapsed="false">
      <c r="A4573" s="17" t="n">
        <v>40901300</v>
      </c>
      <c r="B4573" s="17" t="s">
        <v>4579</v>
      </c>
      <c r="C4573" s="23" t="n">
        <v>1</v>
      </c>
      <c r="D4573" s="23" t="s">
        <v>82</v>
      </c>
      <c r="E4573" s="19" t="n">
        <v>3.82</v>
      </c>
      <c r="F4573" s="21"/>
      <c r="G4573" s="21"/>
      <c r="H4573" s="21"/>
      <c r="I4573" s="19" t="n">
        <v>0.17</v>
      </c>
      <c r="J4573" s="21" t="n">
        <v>1</v>
      </c>
      <c r="K4573" s="22" t="n">
        <f aca="false">INDEX('Porte Honorário'!B:D,MATCH(TabJud!D4573,'Porte Honorário'!A:A,0),3)</f>
        <v>68.85</v>
      </c>
      <c r="L4573" s="22" t="n">
        <f aca="false">ROUND(C4573*K4573,2)</f>
        <v>68.85</v>
      </c>
      <c r="M4573" s="22" t="n">
        <f aca="false">IF(E4573&gt;0,ROUND(E4573*'UCO e Filme'!$A$8,2),0)</f>
        <v>56</v>
      </c>
      <c r="N4573" s="22" t="n">
        <f aca="false">IF(I4573&gt;0,ROUND(I4573*'UCO e Filme'!$A$11,2),0)</f>
        <v>6.88</v>
      </c>
      <c r="O4573" s="22" t="n">
        <f aca="false">ROUND(L4573+M4573+N4573,2)</f>
        <v>131.73</v>
      </c>
      <c r="P4573" s="36"/>
      <c r="Q4573" s="36"/>
    </row>
    <row r="4574" customFormat="false" ht="10.5" hidden="false" customHeight="true" outlineLevel="0" collapsed="false">
      <c r="A4574" s="17" t="n">
        <v>40901319</v>
      </c>
      <c r="B4574" s="17" t="s">
        <v>4580</v>
      </c>
      <c r="C4574" s="23" t="n">
        <v>1</v>
      </c>
      <c r="D4574" s="23" t="s">
        <v>52</v>
      </c>
      <c r="E4574" s="19" t="n">
        <v>8.8</v>
      </c>
      <c r="F4574" s="21"/>
      <c r="G4574" s="21"/>
      <c r="H4574" s="21"/>
      <c r="I4574" s="19" t="n">
        <v>0.51</v>
      </c>
      <c r="J4574" s="21" t="n">
        <v>3</v>
      </c>
      <c r="K4574" s="22" t="n">
        <f aca="false">INDEX('Porte Honorário'!B:D,MATCH(TabJud!D4574,'Porte Honorário'!A:A,0),3)</f>
        <v>112.2</v>
      </c>
      <c r="L4574" s="22" t="n">
        <f aca="false">ROUND(C4574*K4574,2)</f>
        <v>112.2</v>
      </c>
      <c r="M4574" s="22" t="n">
        <f aca="false">IF(E4574&gt;0,ROUND(E4574*'UCO e Filme'!$A$8,2),0)</f>
        <v>129.01</v>
      </c>
      <c r="N4574" s="22" t="n">
        <f aca="false">IF(I4574&gt;0,ROUND(I4574*'UCO e Filme'!$A$11,2),0)</f>
        <v>20.65</v>
      </c>
      <c r="O4574" s="22" t="n">
        <f aca="false">ROUND(L4574+M4574+N4574,2)</f>
        <v>261.86</v>
      </c>
      <c r="P4574" s="36"/>
      <c r="Q4574" s="36"/>
    </row>
    <row r="4575" customFormat="false" ht="10.5" hidden="false" customHeight="true" outlineLevel="0" collapsed="false">
      <c r="A4575" s="17" t="n">
        <v>40901327</v>
      </c>
      <c r="B4575" s="17" t="s">
        <v>4581</v>
      </c>
      <c r="C4575" s="23" t="n">
        <v>1</v>
      </c>
      <c r="D4575" s="23" t="s">
        <v>71</v>
      </c>
      <c r="E4575" s="19" t="n">
        <v>5.36</v>
      </c>
      <c r="F4575" s="21"/>
      <c r="G4575" s="21"/>
      <c r="H4575" s="21"/>
      <c r="I4575" s="19" t="n">
        <v>0.51</v>
      </c>
      <c r="J4575" s="21" t="n">
        <v>3</v>
      </c>
      <c r="K4575" s="22" t="n">
        <f aca="false">INDEX('Porte Honorário'!B:D,MATCH(TabJud!D4575,'Porte Honorário'!A:A,0),3)</f>
        <v>240.98</v>
      </c>
      <c r="L4575" s="22" t="n">
        <f aca="false">ROUND(C4575*K4575,2)</f>
        <v>240.98</v>
      </c>
      <c r="M4575" s="22" t="n">
        <f aca="false">IF(E4575&gt;0,ROUND(E4575*'UCO e Filme'!$A$8,2),0)</f>
        <v>78.58</v>
      </c>
      <c r="N4575" s="22" t="n">
        <f aca="false">IF(I4575&gt;0,ROUND(I4575*'UCO e Filme'!$A$11,2),0)</f>
        <v>20.65</v>
      </c>
      <c r="O4575" s="22" t="n">
        <f aca="false">ROUND(L4575+M4575+N4575,2)</f>
        <v>340.21</v>
      </c>
      <c r="P4575" s="36"/>
      <c r="Q4575" s="36"/>
    </row>
    <row r="4576" customFormat="false" ht="10.5" hidden="false" customHeight="true" outlineLevel="0" collapsed="false">
      <c r="A4576" s="17" t="n">
        <v>40901335</v>
      </c>
      <c r="B4576" s="17" t="s">
        <v>4582</v>
      </c>
      <c r="C4576" s="23" t="n">
        <v>1</v>
      </c>
      <c r="D4576" s="23" t="s">
        <v>52</v>
      </c>
      <c r="E4576" s="19" t="n">
        <v>5.68</v>
      </c>
      <c r="F4576" s="21"/>
      <c r="G4576" s="21"/>
      <c r="H4576" s="21"/>
      <c r="I4576" s="19" t="n">
        <v>0.34</v>
      </c>
      <c r="J4576" s="21" t="n">
        <v>2</v>
      </c>
      <c r="K4576" s="22" t="n">
        <f aca="false">INDEX('Porte Honorário'!B:D,MATCH(TabJud!D4576,'Porte Honorário'!A:A,0),3)</f>
        <v>112.2</v>
      </c>
      <c r="L4576" s="22" t="n">
        <f aca="false">ROUND(C4576*K4576,2)</f>
        <v>112.2</v>
      </c>
      <c r="M4576" s="22" t="n">
        <f aca="false">IF(E4576&gt;0,ROUND(E4576*'UCO e Filme'!$A$8,2),0)</f>
        <v>83.27</v>
      </c>
      <c r="N4576" s="22" t="n">
        <f aca="false">IF(I4576&gt;0,ROUND(I4576*'UCO e Filme'!$A$11,2),0)</f>
        <v>13.77</v>
      </c>
      <c r="O4576" s="22" t="n">
        <f aca="false">ROUND(L4576+M4576+N4576,2)</f>
        <v>209.24</v>
      </c>
      <c r="P4576" s="36"/>
      <c r="Q4576" s="36"/>
    </row>
    <row r="4577" customFormat="false" ht="10.5" hidden="false" customHeight="true" outlineLevel="0" collapsed="false">
      <c r="A4577" s="17" t="n">
        <v>40901351</v>
      </c>
      <c r="B4577" s="17" t="s">
        <v>4583</v>
      </c>
      <c r="C4577" s="23" t="n">
        <v>1</v>
      </c>
      <c r="D4577" s="23" t="s">
        <v>103</v>
      </c>
      <c r="E4577" s="19" t="n">
        <v>8.26</v>
      </c>
      <c r="F4577" s="21"/>
      <c r="G4577" s="21"/>
      <c r="H4577" s="21"/>
      <c r="I4577" s="19" t="n">
        <v>0.34</v>
      </c>
      <c r="J4577" s="21" t="n">
        <v>2</v>
      </c>
      <c r="K4577" s="22" t="n">
        <f aca="false">INDEX('Porte Honorário'!B:D,MATCH(TabJud!D4577,'Porte Honorário'!A:A,0),3)</f>
        <v>142.8</v>
      </c>
      <c r="L4577" s="22" t="n">
        <f aca="false">ROUND(C4577*K4577,2)</f>
        <v>142.8</v>
      </c>
      <c r="M4577" s="22" t="n">
        <f aca="false">IF(E4577&gt;0,ROUND(E4577*'UCO e Filme'!$A$8,2),0)</f>
        <v>121.09</v>
      </c>
      <c r="N4577" s="22" t="n">
        <f aca="false">IF(I4577&gt;0,ROUND(I4577*'UCO e Filme'!$A$11,2),0)</f>
        <v>13.77</v>
      </c>
      <c r="O4577" s="22" t="n">
        <f aca="false">ROUND(L4577+M4577+N4577,2)</f>
        <v>277.66</v>
      </c>
      <c r="P4577" s="36"/>
      <c r="Q4577" s="36"/>
    </row>
    <row r="4578" customFormat="false" ht="10.5" hidden="false" customHeight="true" outlineLevel="0" collapsed="false">
      <c r="A4578" s="17" t="n">
        <v>40901360</v>
      </c>
      <c r="B4578" s="17" t="s">
        <v>4584</v>
      </c>
      <c r="C4578" s="23" t="n">
        <v>1</v>
      </c>
      <c r="D4578" s="23" t="s">
        <v>93</v>
      </c>
      <c r="E4578" s="19" t="n">
        <v>8.26</v>
      </c>
      <c r="F4578" s="21"/>
      <c r="G4578" s="21"/>
      <c r="H4578" s="21"/>
      <c r="I4578" s="19" t="n">
        <v>0.68</v>
      </c>
      <c r="J4578" s="21" t="n">
        <v>4</v>
      </c>
      <c r="K4578" s="22" t="n">
        <f aca="false">INDEX('Porte Honorário'!B:D,MATCH(TabJud!D4578,'Porte Honorário'!A:A,0),3)</f>
        <v>195.07</v>
      </c>
      <c r="L4578" s="22" t="n">
        <f aca="false">ROUND(C4578*K4578,2)</f>
        <v>195.07</v>
      </c>
      <c r="M4578" s="22" t="n">
        <f aca="false">IF(E4578&gt;0,ROUND(E4578*'UCO e Filme'!$A$8,2),0)</f>
        <v>121.09</v>
      </c>
      <c r="N4578" s="22" t="n">
        <f aca="false">IF(I4578&gt;0,ROUND(I4578*'UCO e Filme'!$A$11,2),0)</f>
        <v>27.53</v>
      </c>
      <c r="O4578" s="22" t="n">
        <f aca="false">ROUND(L4578+M4578+N4578,2)</f>
        <v>343.69</v>
      </c>
      <c r="P4578" s="36"/>
      <c r="Q4578" s="36"/>
    </row>
    <row r="4579" customFormat="false" ht="10.5" hidden="false" customHeight="true" outlineLevel="0" collapsed="false">
      <c r="A4579" s="17" t="n">
        <v>40901378</v>
      </c>
      <c r="B4579" s="17" t="s">
        <v>4585</v>
      </c>
      <c r="C4579" s="23" t="n">
        <v>1</v>
      </c>
      <c r="D4579" s="23" t="s">
        <v>93</v>
      </c>
      <c r="E4579" s="19" t="n">
        <v>10.81</v>
      </c>
      <c r="F4579" s="21"/>
      <c r="G4579" s="21"/>
      <c r="H4579" s="21"/>
      <c r="I4579" s="19" t="n">
        <v>0.68</v>
      </c>
      <c r="J4579" s="21" t="n">
        <v>4</v>
      </c>
      <c r="K4579" s="22" t="n">
        <f aca="false">INDEX('Porte Honorário'!B:D,MATCH(TabJud!D4579,'Porte Honorário'!A:A,0),3)</f>
        <v>195.07</v>
      </c>
      <c r="L4579" s="22" t="n">
        <f aca="false">ROUND(C4579*K4579,2)</f>
        <v>195.07</v>
      </c>
      <c r="M4579" s="22" t="n">
        <f aca="false">IF(E4579&gt;0,ROUND(E4579*'UCO e Filme'!$A$8,2),0)</f>
        <v>158.47</v>
      </c>
      <c r="N4579" s="22" t="n">
        <f aca="false">IF(I4579&gt;0,ROUND(I4579*'UCO e Filme'!$A$11,2),0)</f>
        <v>27.53</v>
      </c>
      <c r="O4579" s="22" t="n">
        <f aca="false">ROUND(L4579+M4579+N4579,2)</f>
        <v>381.07</v>
      </c>
      <c r="P4579" s="36"/>
      <c r="Q4579" s="36"/>
    </row>
    <row r="4580" customFormat="false" ht="10.5" hidden="false" customHeight="true" outlineLevel="0" collapsed="false">
      <c r="A4580" s="17" t="n">
        <v>40901386</v>
      </c>
      <c r="B4580" s="17" t="s">
        <v>4586</v>
      </c>
      <c r="C4580" s="23" t="n">
        <v>1</v>
      </c>
      <c r="D4580" s="23" t="s">
        <v>103</v>
      </c>
      <c r="E4580" s="19" t="n">
        <v>7.39</v>
      </c>
      <c r="F4580" s="21"/>
      <c r="G4580" s="21"/>
      <c r="H4580" s="21"/>
      <c r="I4580" s="19" t="n">
        <v>0.51</v>
      </c>
      <c r="J4580" s="21" t="n">
        <v>3</v>
      </c>
      <c r="K4580" s="22" t="n">
        <f aca="false">INDEX('Porte Honorário'!B:D,MATCH(TabJud!D4580,'Porte Honorário'!A:A,0),3)</f>
        <v>142.8</v>
      </c>
      <c r="L4580" s="22" t="n">
        <f aca="false">ROUND(C4580*K4580,2)</f>
        <v>142.8</v>
      </c>
      <c r="M4580" s="22" t="n">
        <f aca="false">IF(E4580&gt;0,ROUND(E4580*'UCO e Filme'!$A$8,2),0)</f>
        <v>108.34</v>
      </c>
      <c r="N4580" s="22" t="n">
        <f aca="false">IF(I4580&gt;0,ROUND(I4580*'UCO e Filme'!$A$11,2),0)</f>
        <v>20.65</v>
      </c>
      <c r="O4580" s="22" t="n">
        <f aca="false">ROUND(L4580+M4580+N4580,2)</f>
        <v>271.79</v>
      </c>
      <c r="P4580" s="36"/>
      <c r="Q4580" s="36"/>
    </row>
    <row r="4581" customFormat="false" ht="10.5" hidden="false" customHeight="true" outlineLevel="0" collapsed="false">
      <c r="A4581" s="17" t="n">
        <v>40901394</v>
      </c>
      <c r="B4581" s="17" t="s">
        <v>4587</v>
      </c>
      <c r="C4581" s="23" t="n">
        <v>1</v>
      </c>
      <c r="D4581" s="23" t="s">
        <v>69</v>
      </c>
      <c r="E4581" s="19" t="n">
        <v>8.26</v>
      </c>
      <c r="F4581" s="21"/>
      <c r="G4581" s="21"/>
      <c r="H4581" s="21"/>
      <c r="I4581" s="19" t="n">
        <v>0.34</v>
      </c>
      <c r="J4581" s="21" t="n">
        <v>2</v>
      </c>
      <c r="K4581" s="22" t="n">
        <f aca="false">INDEX('Porte Honorário'!B:D,MATCH(TabJud!D4581,'Porte Honorário'!A:A,0),3)</f>
        <v>163.2</v>
      </c>
      <c r="L4581" s="22" t="n">
        <f aca="false">ROUND(C4581*K4581,2)</f>
        <v>163.2</v>
      </c>
      <c r="M4581" s="22" t="n">
        <f aca="false">IF(E4581&gt;0,ROUND(E4581*'UCO e Filme'!$A$8,2),0)</f>
        <v>121.09</v>
      </c>
      <c r="N4581" s="22" t="n">
        <f aca="false">IF(I4581&gt;0,ROUND(I4581*'UCO e Filme'!$A$11,2),0)</f>
        <v>13.77</v>
      </c>
      <c r="O4581" s="22" t="n">
        <f aca="false">ROUND(L4581+M4581+N4581,2)</f>
        <v>298.06</v>
      </c>
      <c r="P4581" s="36"/>
      <c r="Q4581" s="36"/>
    </row>
    <row r="4582" customFormat="false" ht="10.5" hidden="false" customHeight="true" outlineLevel="0" collapsed="false">
      <c r="A4582" s="17" t="n">
        <v>40901408</v>
      </c>
      <c r="B4582" s="17" t="s">
        <v>4588</v>
      </c>
      <c r="C4582" s="23" t="n">
        <v>1</v>
      </c>
      <c r="D4582" s="23" t="s">
        <v>69</v>
      </c>
      <c r="E4582" s="19" t="n">
        <v>8.26</v>
      </c>
      <c r="F4582" s="21"/>
      <c r="G4582" s="21"/>
      <c r="H4582" s="21"/>
      <c r="I4582" s="19" t="n">
        <v>0.34</v>
      </c>
      <c r="J4582" s="21" t="n">
        <v>2</v>
      </c>
      <c r="K4582" s="22" t="n">
        <f aca="false">INDEX('Porte Honorário'!B:D,MATCH(TabJud!D4582,'Porte Honorário'!A:A,0),3)</f>
        <v>163.2</v>
      </c>
      <c r="L4582" s="22" t="n">
        <f aca="false">ROUND(C4582*K4582,2)</f>
        <v>163.2</v>
      </c>
      <c r="M4582" s="22" t="n">
        <f aca="false">IF(E4582&gt;0,ROUND(E4582*'UCO e Filme'!$A$8,2),0)</f>
        <v>121.09</v>
      </c>
      <c r="N4582" s="22" t="n">
        <f aca="false">IF(I4582&gt;0,ROUND(I4582*'UCO e Filme'!$A$11,2),0)</f>
        <v>13.77</v>
      </c>
      <c r="O4582" s="22" t="n">
        <f aca="false">ROUND(L4582+M4582+N4582,2)</f>
        <v>298.06</v>
      </c>
      <c r="P4582" s="36"/>
      <c r="Q4582" s="36"/>
    </row>
    <row r="4583" customFormat="false" ht="10.5" hidden="false" customHeight="true" outlineLevel="0" collapsed="false">
      <c r="A4583" s="17" t="n">
        <v>40901416</v>
      </c>
      <c r="B4583" s="17" t="s">
        <v>4589</v>
      </c>
      <c r="C4583" s="23" t="n">
        <v>1</v>
      </c>
      <c r="D4583" s="23" t="s">
        <v>69</v>
      </c>
      <c r="E4583" s="19" t="n">
        <v>8.26</v>
      </c>
      <c r="F4583" s="21"/>
      <c r="G4583" s="21"/>
      <c r="H4583" s="21"/>
      <c r="I4583" s="19" t="n">
        <v>0.34</v>
      </c>
      <c r="J4583" s="21" t="n">
        <v>2</v>
      </c>
      <c r="K4583" s="22" t="n">
        <f aca="false">INDEX('Porte Honorário'!B:D,MATCH(TabJud!D4583,'Porte Honorário'!A:A,0),3)</f>
        <v>163.2</v>
      </c>
      <c r="L4583" s="22" t="n">
        <f aca="false">ROUND(C4583*K4583,2)</f>
        <v>163.2</v>
      </c>
      <c r="M4583" s="22" t="n">
        <f aca="false">IF(E4583&gt;0,ROUND(E4583*'UCO e Filme'!$A$8,2),0)</f>
        <v>121.09</v>
      </c>
      <c r="N4583" s="22" t="n">
        <f aca="false">IF(I4583&gt;0,ROUND(I4583*'UCO e Filme'!$A$11,2),0)</f>
        <v>13.77</v>
      </c>
      <c r="O4583" s="22" t="n">
        <f aca="false">ROUND(L4583+M4583+N4583,2)</f>
        <v>298.06</v>
      </c>
      <c r="P4583" s="36"/>
      <c r="Q4583" s="36"/>
    </row>
    <row r="4584" customFormat="false" ht="10.5" hidden="false" customHeight="true" outlineLevel="0" collapsed="false">
      <c r="A4584" s="17" t="n">
        <v>40901424</v>
      </c>
      <c r="B4584" s="17" t="s">
        <v>4590</v>
      </c>
      <c r="C4584" s="23" t="n">
        <v>1</v>
      </c>
      <c r="D4584" s="23" t="s">
        <v>69</v>
      </c>
      <c r="E4584" s="19" t="n">
        <v>8.26</v>
      </c>
      <c r="F4584" s="21"/>
      <c r="G4584" s="21"/>
      <c r="H4584" s="21"/>
      <c r="I4584" s="19" t="n">
        <v>0.34</v>
      </c>
      <c r="J4584" s="21" t="n">
        <v>2</v>
      </c>
      <c r="K4584" s="22" t="n">
        <f aca="false">INDEX('Porte Honorário'!B:D,MATCH(TabJud!D4584,'Porte Honorário'!A:A,0),3)</f>
        <v>163.2</v>
      </c>
      <c r="L4584" s="22" t="n">
        <f aca="false">ROUND(C4584*K4584,2)</f>
        <v>163.2</v>
      </c>
      <c r="M4584" s="22" t="n">
        <f aca="false">IF(E4584&gt;0,ROUND(E4584*'UCO e Filme'!$A$8,2),0)</f>
        <v>121.09</v>
      </c>
      <c r="N4584" s="22" t="n">
        <f aca="false">IF(I4584&gt;0,ROUND(I4584*'UCO e Filme'!$A$11,2),0)</f>
        <v>13.77</v>
      </c>
      <c r="O4584" s="22" t="n">
        <f aca="false">ROUND(L4584+M4584+N4584,2)</f>
        <v>298.06</v>
      </c>
      <c r="P4584" s="36"/>
      <c r="Q4584" s="36"/>
    </row>
    <row r="4585" customFormat="false" ht="10.5" hidden="false" customHeight="true" outlineLevel="0" collapsed="false">
      <c r="A4585" s="17" t="n">
        <v>40901432</v>
      </c>
      <c r="B4585" s="17" t="s">
        <v>4591</v>
      </c>
      <c r="C4585" s="23" t="n">
        <v>1</v>
      </c>
      <c r="D4585" s="23" t="s">
        <v>69</v>
      </c>
      <c r="E4585" s="19" t="n">
        <v>8.26</v>
      </c>
      <c r="F4585" s="21"/>
      <c r="G4585" s="21"/>
      <c r="H4585" s="21"/>
      <c r="I4585" s="19" t="n">
        <v>0.34</v>
      </c>
      <c r="J4585" s="21" t="n">
        <v>2</v>
      </c>
      <c r="K4585" s="22" t="n">
        <f aca="false">INDEX('Porte Honorário'!B:D,MATCH(TabJud!D4585,'Porte Honorário'!A:A,0),3)</f>
        <v>163.2</v>
      </c>
      <c r="L4585" s="22" t="n">
        <f aca="false">ROUND(C4585*K4585,2)</f>
        <v>163.2</v>
      </c>
      <c r="M4585" s="22" t="n">
        <f aca="false">IF(E4585&gt;0,ROUND(E4585*'UCO e Filme'!$A$8,2),0)</f>
        <v>121.09</v>
      </c>
      <c r="N4585" s="22" t="n">
        <f aca="false">IF(I4585&gt;0,ROUND(I4585*'UCO e Filme'!$A$11,2),0)</f>
        <v>13.77</v>
      </c>
      <c r="O4585" s="22" t="n">
        <f aca="false">ROUND(L4585+M4585+N4585,2)</f>
        <v>298.06</v>
      </c>
      <c r="P4585" s="36"/>
      <c r="Q4585" s="36"/>
    </row>
    <row r="4586" customFormat="false" ht="10.5" hidden="false" customHeight="true" outlineLevel="0" collapsed="false">
      <c r="A4586" s="17" t="n">
        <v>40901440</v>
      </c>
      <c r="B4586" s="17" t="s">
        <v>4592</v>
      </c>
      <c r="C4586" s="23" t="n">
        <v>1</v>
      </c>
      <c r="D4586" s="23" t="s">
        <v>71</v>
      </c>
      <c r="E4586" s="19" t="n">
        <v>5.68</v>
      </c>
      <c r="F4586" s="21"/>
      <c r="G4586" s="21"/>
      <c r="H4586" s="21"/>
      <c r="I4586" s="19" t="n">
        <v>0.34</v>
      </c>
      <c r="J4586" s="21" t="n">
        <v>2</v>
      </c>
      <c r="K4586" s="22" t="n">
        <f aca="false">INDEX('Porte Honorário'!B:D,MATCH(TabJud!D4586,'Porte Honorário'!A:A,0),3)</f>
        <v>240.98</v>
      </c>
      <c r="L4586" s="22" t="n">
        <f aca="false">ROUND(C4586*K4586,2)</f>
        <v>240.98</v>
      </c>
      <c r="M4586" s="22" t="n">
        <f aca="false">IF(E4586&gt;0,ROUND(E4586*'UCO e Filme'!$A$8,2),0)</f>
        <v>83.27</v>
      </c>
      <c r="N4586" s="22" t="n">
        <f aca="false">IF(I4586&gt;0,ROUND(I4586*'UCO e Filme'!$A$11,2),0)</f>
        <v>13.77</v>
      </c>
      <c r="O4586" s="22" t="n">
        <f aca="false">ROUND(L4586+M4586+N4586,2)</f>
        <v>338.02</v>
      </c>
      <c r="P4586" s="36"/>
      <c r="Q4586" s="36"/>
    </row>
    <row r="4587" customFormat="false" ht="10.5" hidden="false" customHeight="true" outlineLevel="0" collapsed="false">
      <c r="A4587" s="17" t="n">
        <v>40901459</v>
      </c>
      <c r="B4587" s="17" t="s">
        <v>4593</v>
      </c>
      <c r="C4587" s="23" t="n">
        <v>1</v>
      </c>
      <c r="D4587" s="23" t="s">
        <v>141</v>
      </c>
      <c r="E4587" s="19" t="n">
        <v>8.26</v>
      </c>
      <c r="F4587" s="21"/>
      <c r="G4587" s="21"/>
      <c r="H4587" s="21"/>
      <c r="I4587" s="19" t="n">
        <v>0.51</v>
      </c>
      <c r="J4587" s="21" t="n">
        <v>3</v>
      </c>
      <c r="K4587" s="22" t="n">
        <f aca="false">INDEX('Porte Honorário'!B:D,MATCH(TabJud!D4587,'Porte Honorário'!A:A,0),3)</f>
        <v>260.11</v>
      </c>
      <c r="L4587" s="22" t="n">
        <f aca="false">ROUND(C4587*K4587,2)</f>
        <v>260.11</v>
      </c>
      <c r="M4587" s="22" t="n">
        <f aca="false">IF(E4587&gt;0,ROUND(E4587*'UCO e Filme'!$A$8,2),0)</f>
        <v>121.09</v>
      </c>
      <c r="N4587" s="22" t="n">
        <f aca="false">IF(I4587&gt;0,ROUND(I4587*'UCO e Filme'!$A$11,2),0)</f>
        <v>20.65</v>
      </c>
      <c r="O4587" s="22" t="n">
        <f aca="false">ROUND(L4587+M4587+N4587,2)</f>
        <v>401.85</v>
      </c>
      <c r="P4587" s="36"/>
      <c r="Q4587" s="36"/>
    </row>
    <row r="4588" customFormat="false" ht="10.5" hidden="false" customHeight="true" outlineLevel="0" collapsed="false">
      <c r="A4588" s="17" t="n">
        <v>40901467</v>
      </c>
      <c r="B4588" s="17" t="s">
        <v>4594</v>
      </c>
      <c r="C4588" s="23" t="n">
        <v>1</v>
      </c>
      <c r="D4588" s="23" t="s">
        <v>141</v>
      </c>
      <c r="E4588" s="19" t="n">
        <v>10.81</v>
      </c>
      <c r="F4588" s="21"/>
      <c r="G4588" s="21"/>
      <c r="H4588" s="21"/>
      <c r="I4588" s="19" t="n">
        <v>0.51</v>
      </c>
      <c r="J4588" s="21" t="n">
        <v>3</v>
      </c>
      <c r="K4588" s="22" t="n">
        <f aca="false">INDEX('Porte Honorário'!B:D,MATCH(TabJud!D4588,'Porte Honorário'!A:A,0),3)</f>
        <v>260.11</v>
      </c>
      <c r="L4588" s="22" t="n">
        <f aca="false">ROUND(C4588*K4588,2)</f>
        <v>260.11</v>
      </c>
      <c r="M4588" s="22" t="n">
        <f aca="false">IF(E4588&gt;0,ROUND(E4588*'UCO e Filme'!$A$8,2),0)</f>
        <v>158.47</v>
      </c>
      <c r="N4588" s="22" t="n">
        <f aca="false">IF(I4588&gt;0,ROUND(I4588*'UCO e Filme'!$A$11,2),0)</f>
        <v>20.65</v>
      </c>
      <c r="O4588" s="22" t="n">
        <f aca="false">ROUND(L4588+M4588+N4588,2)</f>
        <v>439.23</v>
      </c>
      <c r="P4588" s="36"/>
      <c r="Q4588" s="36"/>
    </row>
    <row r="4589" customFormat="false" ht="10.5" hidden="false" customHeight="true" outlineLevel="0" collapsed="false">
      <c r="A4589" s="17" t="n">
        <v>40901475</v>
      </c>
      <c r="B4589" s="17" t="s">
        <v>4595</v>
      </c>
      <c r="C4589" s="23" t="n">
        <v>1</v>
      </c>
      <c r="D4589" s="23" t="s">
        <v>141</v>
      </c>
      <c r="E4589" s="19" t="n">
        <v>8.26</v>
      </c>
      <c r="F4589" s="21"/>
      <c r="G4589" s="21"/>
      <c r="H4589" s="21"/>
      <c r="I4589" s="19" t="n">
        <v>0.51</v>
      </c>
      <c r="J4589" s="21" t="n">
        <v>3</v>
      </c>
      <c r="K4589" s="22" t="n">
        <f aca="false">INDEX('Porte Honorário'!B:D,MATCH(TabJud!D4589,'Porte Honorário'!A:A,0),3)</f>
        <v>260.11</v>
      </c>
      <c r="L4589" s="22" t="n">
        <f aca="false">ROUND(C4589*K4589,2)</f>
        <v>260.11</v>
      </c>
      <c r="M4589" s="22" t="n">
        <f aca="false">IF(E4589&gt;0,ROUND(E4589*'UCO e Filme'!$A$8,2),0)</f>
        <v>121.09</v>
      </c>
      <c r="N4589" s="22" t="n">
        <f aca="false">IF(I4589&gt;0,ROUND(I4589*'UCO e Filme'!$A$11,2),0)</f>
        <v>20.65</v>
      </c>
      <c r="O4589" s="22" t="n">
        <f aca="false">ROUND(L4589+M4589+N4589,2)</f>
        <v>401.85</v>
      </c>
      <c r="P4589" s="36"/>
      <c r="Q4589" s="36"/>
    </row>
    <row r="4590" customFormat="false" ht="10.5" hidden="false" customHeight="true" outlineLevel="0" collapsed="false">
      <c r="A4590" s="17" t="n">
        <v>40901483</v>
      </c>
      <c r="B4590" s="17" t="s">
        <v>4596</v>
      </c>
      <c r="C4590" s="23" t="n">
        <v>1</v>
      </c>
      <c r="D4590" s="23" t="s">
        <v>141</v>
      </c>
      <c r="E4590" s="19" t="n">
        <v>10.81</v>
      </c>
      <c r="F4590" s="21"/>
      <c r="G4590" s="21"/>
      <c r="H4590" s="21"/>
      <c r="I4590" s="19" t="n">
        <v>0.51</v>
      </c>
      <c r="J4590" s="21" t="n">
        <v>3</v>
      </c>
      <c r="K4590" s="22" t="n">
        <f aca="false">INDEX('Porte Honorário'!B:D,MATCH(TabJud!D4590,'Porte Honorário'!A:A,0),3)</f>
        <v>260.11</v>
      </c>
      <c r="L4590" s="22" t="n">
        <f aca="false">ROUND(C4590*K4590,2)</f>
        <v>260.11</v>
      </c>
      <c r="M4590" s="22" t="n">
        <f aca="false">IF(E4590&gt;0,ROUND(E4590*'UCO e Filme'!$A$8,2),0)</f>
        <v>158.47</v>
      </c>
      <c r="N4590" s="22" t="n">
        <f aca="false">IF(I4590&gt;0,ROUND(I4590*'UCO e Filme'!$A$11,2),0)</f>
        <v>20.65</v>
      </c>
      <c r="O4590" s="22" t="n">
        <f aca="false">ROUND(L4590+M4590+N4590,2)</f>
        <v>439.23</v>
      </c>
      <c r="P4590" s="36"/>
      <c r="Q4590" s="36"/>
    </row>
    <row r="4591" customFormat="false" ht="10.5" hidden="false" customHeight="true" outlineLevel="0" collapsed="false">
      <c r="A4591" s="17" t="n">
        <v>40901491</v>
      </c>
      <c r="B4591" s="17" t="s">
        <v>4597</v>
      </c>
      <c r="C4591" s="23" t="n">
        <v>1</v>
      </c>
      <c r="D4591" s="23" t="s">
        <v>82</v>
      </c>
      <c r="E4591" s="19" t="n">
        <v>2.89</v>
      </c>
      <c r="F4591" s="21"/>
      <c r="G4591" s="21"/>
      <c r="H4591" s="21"/>
      <c r="I4591" s="19" t="n">
        <v>0.68</v>
      </c>
      <c r="J4591" s="21" t="n">
        <v>4</v>
      </c>
      <c r="K4591" s="22" t="n">
        <f aca="false">INDEX('Porte Honorário'!B:D,MATCH(TabJud!D4591,'Porte Honorário'!A:A,0),3)</f>
        <v>68.85</v>
      </c>
      <c r="L4591" s="22" t="n">
        <f aca="false">ROUND(C4591*K4591,2)</f>
        <v>68.85</v>
      </c>
      <c r="M4591" s="22" t="n">
        <f aca="false">IF(E4591&gt;0,ROUND(E4591*'UCO e Filme'!$A$8,2),0)</f>
        <v>42.37</v>
      </c>
      <c r="N4591" s="22" t="n">
        <f aca="false">IF(I4591&gt;0,ROUND(I4591*'UCO e Filme'!$A$11,2),0)</f>
        <v>27.53</v>
      </c>
      <c r="O4591" s="22" t="n">
        <f aca="false">ROUND(L4591+M4591+N4591,2)</f>
        <v>138.75</v>
      </c>
      <c r="P4591" s="36"/>
      <c r="Q4591" s="36"/>
    </row>
    <row r="4592" customFormat="false" ht="10.5" hidden="false" customHeight="true" outlineLevel="0" collapsed="false">
      <c r="A4592" s="17" t="n">
        <v>40901505</v>
      </c>
      <c r="B4592" s="17" t="s">
        <v>4598</v>
      </c>
      <c r="C4592" s="23" t="n">
        <v>1</v>
      </c>
      <c r="D4592" s="23" t="s">
        <v>69</v>
      </c>
      <c r="E4592" s="19" t="n">
        <v>4.72</v>
      </c>
      <c r="F4592" s="21"/>
      <c r="G4592" s="21"/>
      <c r="H4592" s="21"/>
      <c r="I4592" s="19" t="n">
        <v>0.51</v>
      </c>
      <c r="J4592" s="21" t="n">
        <v>3</v>
      </c>
      <c r="K4592" s="22" t="n">
        <f aca="false">INDEX('Porte Honorário'!B:D,MATCH(TabJud!D4592,'Porte Honorário'!A:A,0),3)</f>
        <v>163.2</v>
      </c>
      <c r="L4592" s="22" t="n">
        <f aca="false">ROUND(C4592*K4592,2)</f>
        <v>163.2</v>
      </c>
      <c r="M4592" s="22" t="n">
        <f aca="false">IF(E4592&gt;0,ROUND(E4592*'UCO e Filme'!$A$8,2),0)</f>
        <v>69.2</v>
      </c>
      <c r="N4592" s="22" t="n">
        <f aca="false">IF(I4592&gt;0,ROUND(I4592*'UCO e Filme'!$A$11,2),0)</f>
        <v>20.65</v>
      </c>
      <c r="O4592" s="22" t="n">
        <f aca="false">ROUND(L4592+M4592+N4592,2)</f>
        <v>253.05</v>
      </c>
      <c r="P4592" s="36"/>
      <c r="Q4592" s="36"/>
    </row>
    <row r="4593" customFormat="false" ht="10.5" hidden="false" customHeight="true" outlineLevel="0" collapsed="false">
      <c r="A4593" s="17" t="n">
        <v>40901513</v>
      </c>
      <c r="B4593" s="17" t="s">
        <v>4599</v>
      </c>
      <c r="C4593" s="23" t="n">
        <v>1</v>
      </c>
      <c r="D4593" s="23" t="s">
        <v>69</v>
      </c>
      <c r="E4593" s="19" t="n">
        <v>3.78</v>
      </c>
      <c r="F4593" s="21"/>
      <c r="G4593" s="21"/>
      <c r="H4593" s="21"/>
      <c r="I4593" s="19" t="n">
        <v>0.34</v>
      </c>
      <c r="J4593" s="21" t="n">
        <v>2</v>
      </c>
      <c r="K4593" s="22" t="n">
        <f aca="false">INDEX('Porte Honorário'!B:D,MATCH(TabJud!D4593,'Porte Honorário'!A:A,0),3)</f>
        <v>163.2</v>
      </c>
      <c r="L4593" s="22" t="n">
        <f aca="false">ROUND(C4593*K4593,2)</f>
        <v>163.2</v>
      </c>
      <c r="M4593" s="22" t="n">
        <f aca="false">IF(E4593&gt;0,ROUND(E4593*'UCO e Filme'!$A$8,2),0)</f>
        <v>55.41</v>
      </c>
      <c r="N4593" s="22" t="n">
        <f aca="false">IF(I4593&gt;0,ROUND(I4593*'UCO e Filme'!$A$11,2),0)</f>
        <v>13.77</v>
      </c>
      <c r="O4593" s="22" t="n">
        <f aca="false">ROUND(L4593+M4593+N4593,2)</f>
        <v>232.38</v>
      </c>
      <c r="P4593" s="36"/>
      <c r="Q4593" s="36"/>
    </row>
    <row r="4594" customFormat="false" ht="10.5" hidden="false" customHeight="true" outlineLevel="0" collapsed="false">
      <c r="A4594" s="17" t="n">
        <v>40901521</v>
      </c>
      <c r="B4594" s="17" t="s">
        <v>4600</v>
      </c>
      <c r="C4594" s="23" t="n">
        <v>1</v>
      </c>
      <c r="D4594" s="23" t="s">
        <v>52</v>
      </c>
      <c r="E4594" s="19" t="n">
        <v>6.29</v>
      </c>
      <c r="F4594" s="21"/>
      <c r="G4594" s="21"/>
      <c r="H4594" s="21"/>
      <c r="I4594" s="19"/>
      <c r="J4594" s="21"/>
      <c r="K4594" s="22" t="n">
        <f aca="false">INDEX('Porte Honorário'!B:D,MATCH(TabJud!D4594,'Porte Honorário'!A:A,0),3)</f>
        <v>112.2</v>
      </c>
      <c r="L4594" s="22" t="n">
        <f aca="false">ROUND(C4594*K4594,2)</f>
        <v>112.2</v>
      </c>
      <c r="M4594" s="22" t="n">
        <f aca="false">IF(E4594&gt;0,ROUND(E4594*'UCO e Filme'!$A$8,2),0)</f>
        <v>92.21</v>
      </c>
      <c r="N4594" s="22" t="n">
        <f aca="false">IF(I4594&gt;0,ROUND(I4594*'UCO e Filme'!$A$11,2),0)</f>
        <v>0</v>
      </c>
      <c r="O4594" s="22" t="n">
        <f aca="false">ROUND(L4594+M4594+N4594,2)</f>
        <v>204.41</v>
      </c>
      <c r="P4594" s="36"/>
      <c r="Q4594" s="36"/>
    </row>
    <row r="4595" customFormat="false" ht="10.5" hidden="false" customHeight="true" outlineLevel="0" collapsed="false">
      <c r="A4595" s="17" t="n">
        <v>40901530</v>
      </c>
      <c r="B4595" s="17" t="s">
        <v>4601</v>
      </c>
      <c r="C4595" s="23" t="n">
        <v>1</v>
      </c>
      <c r="D4595" s="23" t="s">
        <v>52</v>
      </c>
      <c r="E4595" s="19" t="n">
        <v>2.5</v>
      </c>
      <c r="F4595" s="21"/>
      <c r="G4595" s="21"/>
      <c r="H4595" s="21"/>
      <c r="I4595" s="19"/>
      <c r="J4595" s="21"/>
      <c r="K4595" s="22" t="n">
        <f aca="false">INDEX('Porte Honorário'!B:D,MATCH(TabJud!D4595,'Porte Honorário'!A:A,0),3)</f>
        <v>112.2</v>
      </c>
      <c r="L4595" s="22" t="n">
        <f aca="false">ROUND(C4595*K4595,2)</f>
        <v>112.2</v>
      </c>
      <c r="M4595" s="22" t="n">
        <f aca="false">IF(E4595&gt;0,ROUND(E4595*'UCO e Filme'!$A$8,2),0)</f>
        <v>36.65</v>
      </c>
      <c r="N4595" s="22" t="n">
        <f aca="false">IF(I4595&gt;0,ROUND(I4595*'UCO e Filme'!$A$11,2),0)</f>
        <v>0</v>
      </c>
      <c r="O4595" s="22" t="n">
        <f aca="false">ROUND(L4595+M4595+N4595,2)</f>
        <v>148.85</v>
      </c>
      <c r="P4595" s="36"/>
      <c r="Q4595" s="36"/>
    </row>
    <row r="4596" customFormat="false" ht="10.5" hidden="false" customHeight="true" outlineLevel="0" collapsed="false">
      <c r="A4596" s="17" t="n">
        <v>40901602</v>
      </c>
      <c r="B4596" s="17" t="s">
        <v>4602</v>
      </c>
      <c r="C4596" s="23" t="n">
        <v>1</v>
      </c>
      <c r="D4596" s="23" t="s">
        <v>93</v>
      </c>
      <c r="E4596" s="19" t="n">
        <v>15</v>
      </c>
      <c r="F4596" s="21"/>
      <c r="G4596" s="21"/>
      <c r="H4596" s="21"/>
      <c r="I4596" s="19" t="n">
        <v>0.34</v>
      </c>
      <c r="J4596" s="21" t="n">
        <v>2</v>
      </c>
      <c r="K4596" s="22" t="n">
        <f aca="false">INDEX('Porte Honorário'!B:D,MATCH(TabJud!D4596,'Porte Honorário'!A:A,0),3)</f>
        <v>195.07</v>
      </c>
      <c r="L4596" s="22" t="n">
        <f aca="false">ROUND(C4596*K4596,2)</f>
        <v>195.07</v>
      </c>
      <c r="M4596" s="22" t="n">
        <f aca="false">IF(E4596&gt;0,ROUND(E4596*'UCO e Filme'!$A$8,2),0)</f>
        <v>219.9</v>
      </c>
      <c r="N4596" s="22" t="n">
        <f aca="false">IF(I4596&gt;0,ROUND(I4596*'UCO e Filme'!$A$11,2),0)</f>
        <v>13.77</v>
      </c>
      <c r="O4596" s="22" t="n">
        <f aca="false">ROUND(L4596+M4596+N4596,2)</f>
        <v>428.74</v>
      </c>
      <c r="P4596" s="36"/>
      <c r="Q4596" s="36"/>
    </row>
    <row r="4597" customFormat="false" ht="10.5" hidden="false" customHeight="true" outlineLevel="0" collapsed="false">
      <c r="A4597" s="17" t="n">
        <v>40901629</v>
      </c>
      <c r="B4597" s="17" t="s">
        <v>4603</v>
      </c>
      <c r="C4597" s="23" t="n">
        <v>1</v>
      </c>
      <c r="D4597" s="23" t="s">
        <v>103</v>
      </c>
      <c r="E4597" s="19" t="n">
        <v>37</v>
      </c>
      <c r="F4597" s="21"/>
      <c r="G4597" s="21"/>
      <c r="H4597" s="21"/>
      <c r="I4597" s="19" t="n">
        <v>0.38</v>
      </c>
      <c r="J4597" s="21" t="n">
        <v>2</v>
      </c>
      <c r="K4597" s="22" t="n">
        <f aca="false">INDEX('Porte Honorário'!B:D,MATCH(TabJud!D4597,'Porte Honorário'!A:A,0),3)</f>
        <v>142.8</v>
      </c>
      <c r="L4597" s="22" t="n">
        <f aca="false">ROUND(C4597*K4597,2)</f>
        <v>142.8</v>
      </c>
      <c r="M4597" s="22" t="n">
        <f aca="false">IF(E4597&gt;0,ROUND(E4597*'UCO e Filme'!$A$8,2),0)</f>
        <v>542.42</v>
      </c>
      <c r="N4597" s="22" t="n">
        <f aca="false">IF(I4597&gt;0,ROUND(I4597*'UCO e Filme'!$A$11,2),0)</f>
        <v>15.39</v>
      </c>
      <c r="O4597" s="22" t="n">
        <f aca="false">ROUND(L4597+M4597+N4597,2)</f>
        <v>700.61</v>
      </c>
      <c r="P4597" s="36"/>
      <c r="Q4597" s="36"/>
    </row>
    <row r="4598" customFormat="false" ht="10.5" hidden="false" customHeight="true" outlineLevel="0" collapsed="false">
      <c r="A4598" s="17" t="n">
        <v>40901696</v>
      </c>
      <c r="B4598" s="17" t="s">
        <v>4604</v>
      </c>
      <c r="C4598" s="23" t="n">
        <v>1</v>
      </c>
      <c r="D4598" s="23" t="s">
        <v>103</v>
      </c>
      <c r="E4598" s="19" t="n">
        <v>28</v>
      </c>
      <c r="F4598" s="21"/>
      <c r="G4598" s="21"/>
      <c r="H4598" s="21"/>
      <c r="I4598" s="19" t="n">
        <v>0.34</v>
      </c>
      <c r="J4598" s="21" t="n">
        <v>2</v>
      </c>
      <c r="K4598" s="22" t="n">
        <f aca="false">INDEX('Porte Honorário'!B:D,MATCH(TabJud!D4598,'Porte Honorário'!A:A,0),3)</f>
        <v>142.8</v>
      </c>
      <c r="L4598" s="22" t="n">
        <f aca="false">ROUND(C4598*K4598,2)</f>
        <v>142.8</v>
      </c>
      <c r="M4598" s="22" t="n">
        <f aca="false">IF(E4598&gt;0,ROUND(E4598*'UCO e Filme'!$A$8,2),0)</f>
        <v>410.48</v>
      </c>
      <c r="N4598" s="22" t="n">
        <f aca="false">IF(I4598&gt;0,ROUND(I4598*'UCO e Filme'!$A$11,2),0)</f>
        <v>13.77</v>
      </c>
      <c r="O4598" s="22" t="n">
        <f aca="false">ROUND(L4598+M4598+N4598,2)</f>
        <v>567.05</v>
      </c>
      <c r="P4598" s="36"/>
      <c r="Q4598" s="36"/>
    </row>
    <row r="4599" customFormat="false" ht="10.5" hidden="false" customHeight="true" outlineLevel="0" collapsed="false">
      <c r="A4599" s="17" t="n">
        <v>40901700</v>
      </c>
      <c r="B4599" s="17" t="s">
        <v>4605</v>
      </c>
      <c r="C4599" s="23" t="n">
        <v>1</v>
      </c>
      <c r="D4599" s="23" t="s">
        <v>93</v>
      </c>
      <c r="E4599" s="19" t="n">
        <v>45</v>
      </c>
      <c r="F4599" s="21"/>
      <c r="G4599" s="21"/>
      <c r="H4599" s="21"/>
      <c r="I4599" s="19" t="n">
        <v>0.34</v>
      </c>
      <c r="J4599" s="21" t="n">
        <v>2</v>
      </c>
      <c r="K4599" s="22" t="n">
        <f aca="false">INDEX('Porte Honorário'!B:D,MATCH(TabJud!D4599,'Porte Honorário'!A:A,0),3)</f>
        <v>195.07</v>
      </c>
      <c r="L4599" s="22" t="n">
        <f aca="false">ROUND(C4599*K4599,2)</f>
        <v>195.07</v>
      </c>
      <c r="M4599" s="22" t="n">
        <f aca="false">IF(E4599&gt;0,ROUND(E4599*'UCO e Filme'!$A$8,2),0)</f>
        <v>659.7</v>
      </c>
      <c r="N4599" s="22" t="n">
        <f aca="false">IF(I4599&gt;0,ROUND(I4599*'UCO e Filme'!$A$11,2),0)</f>
        <v>13.77</v>
      </c>
      <c r="O4599" s="22" t="n">
        <f aca="false">ROUND(L4599+M4599+N4599,2)</f>
        <v>868.54</v>
      </c>
      <c r="P4599" s="36"/>
      <c r="Q4599" s="36"/>
    </row>
    <row r="4600" customFormat="false" ht="10.5" hidden="false" customHeight="true" outlineLevel="0" collapsed="false">
      <c r="A4600" s="17" t="n">
        <v>40901718</v>
      </c>
      <c r="B4600" s="17" t="s">
        <v>4606</v>
      </c>
      <c r="C4600" s="23" t="n">
        <v>1</v>
      </c>
      <c r="D4600" s="23" t="s">
        <v>103</v>
      </c>
      <c r="E4600" s="19" t="n">
        <v>50</v>
      </c>
      <c r="F4600" s="21"/>
      <c r="G4600" s="21"/>
      <c r="H4600" s="21"/>
      <c r="I4600" s="19" t="n">
        <v>0.34</v>
      </c>
      <c r="J4600" s="21" t="n">
        <v>2</v>
      </c>
      <c r="K4600" s="22" t="n">
        <f aca="false">INDEX('Porte Honorário'!B:D,MATCH(TabJud!D4600,'Porte Honorário'!A:A,0),3)</f>
        <v>142.8</v>
      </c>
      <c r="L4600" s="22" t="n">
        <f aca="false">ROUND(C4600*K4600,2)</f>
        <v>142.8</v>
      </c>
      <c r="M4600" s="22" t="n">
        <f aca="false">IF(E4600&gt;0,ROUND(E4600*'UCO e Filme'!$A$8,2),0)</f>
        <v>733</v>
      </c>
      <c r="N4600" s="22" t="n">
        <f aca="false">IF(I4600&gt;0,ROUND(I4600*'UCO e Filme'!$A$11,2),0)</f>
        <v>13.77</v>
      </c>
      <c r="O4600" s="22" t="n">
        <f aca="false">ROUND(L4600+M4600+N4600,2)</f>
        <v>889.57</v>
      </c>
      <c r="P4600" s="36"/>
      <c r="Q4600" s="36"/>
    </row>
    <row r="4601" customFormat="false" ht="10.5" hidden="false" customHeight="true" outlineLevel="0" collapsed="false">
      <c r="A4601" s="17" t="n">
        <v>40901734</v>
      </c>
      <c r="B4601" s="17" t="s">
        <v>4607</v>
      </c>
      <c r="C4601" s="23" t="n">
        <v>1</v>
      </c>
      <c r="D4601" s="23" t="s">
        <v>64</v>
      </c>
      <c r="E4601" s="19" t="n">
        <v>3.42</v>
      </c>
      <c r="F4601" s="21"/>
      <c r="G4601" s="21"/>
      <c r="H4601" s="21"/>
      <c r="I4601" s="19" t="n">
        <v>0.17</v>
      </c>
      <c r="J4601" s="21" t="n">
        <v>1</v>
      </c>
      <c r="K4601" s="22" t="n">
        <f aca="false">INDEX('Porte Honorário'!B:D,MATCH(TabJud!D4601,'Porte Honorário'!A:A,0),3)</f>
        <v>50.99</v>
      </c>
      <c r="L4601" s="22" t="n">
        <f aca="false">ROUND(C4601*K4601,2)</f>
        <v>50.99</v>
      </c>
      <c r="M4601" s="22" t="n">
        <f aca="false">IF(E4601&gt;0,ROUND(E4601*'UCO e Filme'!$A$8,2),0)</f>
        <v>50.14</v>
      </c>
      <c r="N4601" s="22" t="n">
        <f aca="false">IF(I4601&gt;0,ROUND(I4601*'UCO e Filme'!$A$11,2),0)</f>
        <v>6.88</v>
      </c>
      <c r="O4601" s="22" t="n">
        <f aca="false">ROUND(L4601+M4601+N4601,2)</f>
        <v>108.01</v>
      </c>
      <c r="P4601" s="36"/>
      <c r="Q4601" s="36"/>
    </row>
    <row r="4602" customFormat="false" ht="10.5" hidden="false" customHeight="true" outlineLevel="0" collapsed="false">
      <c r="A4602" s="17" t="n">
        <v>40901742</v>
      </c>
      <c r="B4602" s="17" t="s">
        <v>4608</v>
      </c>
      <c r="C4602" s="23" t="n">
        <v>1</v>
      </c>
      <c r="D4602" s="23" t="s">
        <v>69</v>
      </c>
      <c r="E4602" s="19" t="n">
        <v>8.26</v>
      </c>
      <c r="F4602" s="21"/>
      <c r="G4602" s="21"/>
      <c r="H4602" s="21"/>
      <c r="I4602" s="19" t="n">
        <v>0.34</v>
      </c>
      <c r="J4602" s="21" t="n">
        <v>1</v>
      </c>
      <c r="K4602" s="22" t="n">
        <f aca="false">INDEX('Porte Honorário'!B:D,MATCH(TabJud!D4602,'Porte Honorário'!A:A,0),3)</f>
        <v>163.2</v>
      </c>
      <c r="L4602" s="22" t="n">
        <f aca="false">ROUND(C4602*K4602,2)</f>
        <v>163.2</v>
      </c>
      <c r="M4602" s="22" t="n">
        <f aca="false">IF(E4602&gt;0,ROUND(E4602*'UCO e Filme'!$A$8,2),0)</f>
        <v>121.09</v>
      </c>
      <c r="N4602" s="22" t="n">
        <f aca="false">IF(I4602&gt;0,ROUND(I4602*'UCO e Filme'!$A$11,2),0)</f>
        <v>13.77</v>
      </c>
      <c r="O4602" s="22" t="n">
        <f aca="false">ROUND(L4602+M4602+N4602,2)</f>
        <v>298.06</v>
      </c>
      <c r="P4602" s="36"/>
      <c r="Q4602" s="36"/>
    </row>
    <row r="4603" customFormat="false" ht="10.5" hidden="false" customHeight="true" outlineLevel="0" collapsed="false">
      <c r="A4603" s="17" t="n">
        <v>40901750</v>
      </c>
      <c r="B4603" s="17" t="s">
        <v>4609</v>
      </c>
      <c r="C4603" s="23" t="n">
        <v>1</v>
      </c>
      <c r="D4603" s="23" t="s">
        <v>82</v>
      </c>
      <c r="E4603" s="19" t="n">
        <v>3.41</v>
      </c>
      <c r="F4603" s="21"/>
      <c r="G4603" s="21"/>
      <c r="H4603" s="21"/>
      <c r="I4603" s="19" t="n">
        <v>0.51</v>
      </c>
      <c r="J4603" s="21" t="n">
        <v>3</v>
      </c>
      <c r="K4603" s="22" t="n">
        <f aca="false">INDEX('Porte Honorário'!B:D,MATCH(TabJud!D4603,'Porte Honorário'!A:A,0),3)</f>
        <v>68.85</v>
      </c>
      <c r="L4603" s="22" t="n">
        <f aca="false">ROUND(C4603*K4603,2)</f>
        <v>68.85</v>
      </c>
      <c r="M4603" s="22" t="n">
        <f aca="false">IF(E4603&gt;0,ROUND(E4603*'UCO e Filme'!$A$8,2),0)</f>
        <v>49.99</v>
      </c>
      <c r="N4603" s="22" t="n">
        <f aca="false">IF(I4603&gt;0,ROUND(I4603*'UCO e Filme'!$A$11,2),0)</f>
        <v>20.65</v>
      </c>
      <c r="O4603" s="22" t="n">
        <f aca="false">ROUND(L4603+M4603+N4603,2)</f>
        <v>139.49</v>
      </c>
      <c r="P4603" s="36"/>
      <c r="Q4603" s="36"/>
    </row>
    <row r="4604" customFormat="false" ht="10.5" hidden="false" customHeight="true" outlineLevel="0" collapsed="false">
      <c r="A4604" s="17" t="n">
        <v>40901769</v>
      </c>
      <c r="B4604" s="17" t="s">
        <v>4610</v>
      </c>
      <c r="C4604" s="23" t="n">
        <v>1</v>
      </c>
      <c r="D4604" s="23" t="s">
        <v>82</v>
      </c>
      <c r="E4604" s="19" t="n">
        <v>3.78</v>
      </c>
      <c r="F4604" s="21"/>
      <c r="G4604" s="21"/>
      <c r="H4604" s="21"/>
      <c r="I4604" s="19" t="n">
        <v>0.34</v>
      </c>
      <c r="J4604" s="21" t="n">
        <v>2</v>
      </c>
      <c r="K4604" s="22" t="n">
        <f aca="false">INDEX('Porte Honorário'!B:D,MATCH(TabJud!D4604,'Porte Honorário'!A:A,0),3)</f>
        <v>68.85</v>
      </c>
      <c r="L4604" s="22" t="n">
        <f aca="false">ROUND(C4604*K4604,2)</f>
        <v>68.85</v>
      </c>
      <c r="M4604" s="22" t="n">
        <f aca="false">IF(E4604&gt;0,ROUND(E4604*'UCO e Filme'!$A$8,2),0)</f>
        <v>55.41</v>
      </c>
      <c r="N4604" s="22" t="n">
        <f aca="false">IF(I4604&gt;0,ROUND(I4604*'UCO e Filme'!$A$11,2),0)</f>
        <v>13.77</v>
      </c>
      <c r="O4604" s="22" t="n">
        <f aca="false">ROUND(L4604+M4604+N4604,2)</f>
        <v>138.03</v>
      </c>
      <c r="P4604" s="36"/>
      <c r="Q4604" s="36"/>
    </row>
    <row r="4605" customFormat="false" ht="10.5" hidden="false" customHeight="true" outlineLevel="0" collapsed="false">
      <c r="A4605" s="17" t="n">
        <v>40901793</v>
      </c>
      <c r="B4605" s="17" t="s">
        <v>4611</v>
      </c>
      <c r="C4605" s="23"/>
      <c r="D4605" s="23"/>
      <c r="E4605" s="19"/>
      <c r="F4605" s="21"/>
      <c r="G4605" s="21"/>
      <c r="H4605" s="21"/>
      <c r="I4605" s="19"/>
      <c r="J4605" s="21"/>
      <c r="K4605" s="22"/>
      <c r="L4605" s="22"/>
      <c r="M4605" s="22"/>
      <c r="N4605" s="22"/>
      <c r="O4605" s="22" t="n">
        <v>408.64</v>
      </c>
      <c r="P4605" s="36"/>
      <c r="Q4605" s="36"/>
    </row>
    <row r="4606" customFormat="false" ht="31.5" hidden="false" customHeight="true" outlineLevel="0" collapsed="false">
      <c r="A4606" s="14" t="s">
        <v>4612</v>
      </c>
      <c r="B4606" s="14"/>
      <c r="C4606" s="14"/>
      <c r="D4606" s="14"/>
      <c r="E4606" s="14"/>
      <c r="F4606" s="14"/>
      <c r="G4606" s="14"/>
      <c r="H4606" s="14"/>
      <c r="I4606" s="14"/>
      <c r="J4606" s="14"/>
      <c r="K4606" s="14"/>
      <c r="L4606" s="14"/>
      <c r="M4606" s="14"/>
      <c r="N4606" s="14"/>
      <c r="O4606" s="14"/>
      <c r="P4606" s="36"/>
      <c r="Q4606" s="36"/>
    </row>
    <row r="4607" customFormat="false" ht="29.25" hidden="false" customHeight="true" outlineLevel="0" collapsed="false">
      <c r="A4607" s="17" t="n">
        <v>40902013</v>
      </c>
      <c r="B4607" s="17" t="s">
        <v>4613</v>
      </c>
      <c r="C4607" s="23" t="n">
        <v>1</v>
      </c>
      <c r="D4607" s="23" t="s">
        <v>103</v>
      </c>
      <c r="E4607" s="19" t="n">
        <v>3.72</v>
      </c>
      <c r="F4607" s="16"/>
      <c r="G4607" s="16"/>
      <c r="H4607" s="21"/>
      <c r="I4607" s="19" t="n">
        <v>0.34</v>
      </c>
      <c r="J4607" s="21" t="n">
        <v>2</v>
      </c>
      <c r="K4607" s="22" t="n">
        <f aca="false">INDEX('Porte Honorário'!B:D,MATCH(TabJud!D4607,'Porte Honorário'!A:A,0),3)</f>
        <v>142.8</v>
      </c>
      <c r="L4607" s="22" t="n">
        <f aca="false">ROUND(C4607*K4607,2)</f>
        <v>142.8</v>
      </c>
      <c r="M4607" s="22" t="n">
        <f aca="false">IF(E4607&gt;0,ROUND(E4607*'UCO e Filme'!$A$8,2),0)</f>
        <v>54.54</v>
      </c>
      <c r="N4607" s="22" t="n">
        <f aca="false">IF(I4607&gt;0,ROUND(I4607*'UCO e Filme'!$A$11,2),0)</f>
        <v>13.77</v>
      </c>
      <c r="O4607" s="22" t="n">
        <f aca="false">ROUND(L4607+M4607+N4607,2)</f>
        <v>211.11</v>
      </c>
      <c r="P4607" s="36"/>
      <c r="Q4607" s="36"/>
    </row>
    <row r="4608" customFormat="false" ht="10.5" hidden="false" customHeight="true" outlineLevel="0" collapsed="false">
      <c r="A4608" s="17" t="n">
        <v>40902021</v>
      </c>
      <c r="B4608" s="17" t="s">
        <v>4614</v>
      </c>
      <c r="C4608" s="23" t="n">
        <v>1</v>
      </c>
      <c r="D4608" s="23" t="s">
        <v>141</v>
      </c>
      <c r="E4608" s="19" t="n">
        <v>4.05</v>
      </c>
      <c r="F4608" s="21"/>
      <c r="G4608" s="21"/>
      <c r="H4608" s="21"/>
      <c r="I4608" s="19" t="n">
        <v>0.51</v>
      </c>
      <c r="J4608" s="21" t="n">
        <v>3</v>
      </c>
      <c r="K4608" s="22" t="n">
        <f aca="false">INDEX('Porte Honorário'!B:D,MATCH(TabJud!D4608,'Porte Honorário'!A:A,0),3)</f>
        <v>260.11</v>
      </c>
      <c r="L4608" s="22" t="n">
        <f aca="false">ROUND(C4608*K4608,2)</f>
        <v>260.11</v>
      </c>
      <c r="M4608" s="22" t="n">
        <f aca="false">IF(E4608&gt;0,ROUND(E4608*'UCO e Filme'!$A$8,2),0)</f>
        <v>59.37</v>
      </c>
      <c r="N4608" s="22" t="n">
        <f aca="false">IF(I4608&gt;0,ROUND(I4608*'UCO e Filme'!$A$11,2),0)</f>
        <v>20.65</v>
      </c>
      <c r="O4608" s="22" t="n">
        <f aca="false">ROUND(L4608+M4608+N4608,2)</f>
        <v>340.13</v>
      </c>
      <c r="P4608" s="36"/>
      <c r="Q4608" s="36"/>
    </row>
    <row r="4609" customFormat="false" ht="10.5" hidden="false" customHeight="true" outlineLevel="0" collapsed="false">
      <c r="A4609" s="17" t="n">
        <v>40902030</v>
      </c>
      <c r="B4609" s="17" t="s">
        <v>4615</v>
      </c>
      <c r="C4609" s="23" t="n">
        <v>1</v>
      </c>
      <c r="D4609" s="23" t="s">
        <v>71</v>
      </c>
      <c r="E4609" s="19" t="n">
        <v>5.68</v>
      </c>
      <c r="F4609" s="16"/>
      <c r="G4609" s="16"/>
      <c r="H4609" s="21"/>
      <c r="I4609" s="19" t="n">
        <v>0.34</v>
      </c>
      <c r="J4609" s="21" t="n">
        <v>2</v>
      </c>
      <c r="K4609" s="22" t="n">
        <f aca="false">INDEX('Porte Honorário'!B:D,MATCH(TabJud!D4609,'Porte Honorário'!A:A,0),3)</f>
        <v>240.98</v>
      </c>
      <c r="L4609" s="22" t="n">
        <f aca="false">ROUND(C4609*K4609,2)</f>
        <v>240.98</v>
      </c>
      <c r="M4609" s="22" t="n">
        <f aca="false">IF(E4609&gt;0,ROUND(E4609*'UCO e Filme'!$A$8,2),0)</f>
        <v>83.27</v>
      </c>
      <c r="N4609" s="22" t="n">
        <f aca="false">IF(I4609&gt;0,ROUND(I4609*'UCO e Filme'!$A$11,2),0)</f>
        <v>13.77</v>
      </c>
      <c r="O4609" s="22" t="n">
        <f aca="false">ROUND(L4609+M4609+N4609,2)</f>
        <v>338.02</v>
      </c>
      <c r="P4609" s="36"/>
      <c r="Q4609" s="36"/>
    </row>
    <row r="4610" customFormat="false" ht="10.5" hidden="false" customHeight="true" outlineLevel="0" collapsed="false">
      <c r="A4610" s="17" t="n">
        <v>40902048</v>
      </c>
      <c r="B4610" s="17" t="s">
        <v>4616</v>
      </c>
      <c r="C4610" s="23" t="n">
        <v>1</v>
      </c>
      <c r="D4610" s="23" t="s">
        <v>73</v>
      </c>
      <c r="E4610" s="19" t="n">
        <v>8.52</v>
      </c>
      <c r="F4610" s="16"/>
      <c r="G4610" s="16"/>
      <c r="H4610" s="21"/>
      <c r="I4610" s="19" t="n">
        <v>0.34</v>
      </c>
      <c r="J4610" s="21" t="n">
        <v>2</v>
      </c>
      <c r="K4610" s="22" t="n">
        <f aca="false">INDEX('Porte Honorário'!B:D,MATCH(TabJud!D4610,'Porte Honorário'!A:A,0),3)</f>
        <v>280.52</v>
      </c>
      <c r="L4610" s="22" t="n">
        <f aca="false">ROUND(C4610*K4610,2)</f>
        <v>280.52</v>
      </c>
      <c r="M4610" s="22" t="n">
        <f aca="false">IF(E4610&gt;0,ROUND(E4610*'UCO e Filme'!$A$8,2),0)</f>
        <v>124.9</v>
      </c>
      <c r="N4610" s="22" t="n">
        <f aca="false">IF(I4610&gt;0,ROUND(I4610*'UCO e Filme'!$A$11,2),0)</f>
        <v>13.77</v>
      </c>
      <c r="O4610" s="22" t="n">
        <f aca="false">ROUND(L4610+M4610+N4610,2)</f>
        <v>419.19</v>
      </c>
      <c r="P4610" s="36"/>
      <c r="Q4610" s="36"/>
    </row>
    <row r="4611" customFormat="false" ht="10.5" hidden="false" customHeight="true" outlineLevel="0" collapsed="false">
      <c r="A4611" s="17" t="n">
        <v>40902056</v>
      </c>
      <c r="B4611" s="17" t="s">
        <v>4617</v>
      </c>
      <c r="C4611" s="23" t="n">
        <v>1</v>
      </c>
      <c r="D4611" s="23" t="s">
        <v>93</v>
      </c>
      <c r="E4611" s="19" t="n">
        <v>6.04</v>
      </c>
      <c r="F4611" s="21"/>
      <c r="G4611" s="21"/>
      <c r="H4611" s="21"/>
      <c r="I4611" s="19" t="n">
        <v>0.34</v>
      </c>
      <c r="J4611" s="21" t="n">
        <v>2</v>
      </c>
      <c r="K4611" s="22" t="n">
        <f aca="false">INDEX('Porte Honorário'!B:D,MATCH(TabJud!D4611,'Porte Honorário'!A:A,0),3)</f>
        <v>195.07</v>
      </c>
      <c r="L4611" s="22" t="n">
        <f aca="false">ROUND(C4611*K4611,2)</f>
        <v>195.07</v>
      </c>
      <c r="M4611" s="22" t="n">
        <f aca="false">IF(E4611&gt;0,ROUND(E4611*'UCO e Filme'!$A$8,2),0)</f>
        <v>88.55</v>
      </c>
      <c r="N4611" s="22" t="n">
        <f aca="false">IF(I4611&gt;0,ROUND(I4611*'UCO e Filme'!$A$11,2),0)</f>
        <v>13.77</v>
      </c>
      <c r="O4611" s="22" t="n">
        <f aca="false">ROUND(L4611+M4611+N4611,2)</f>
        <v>297.39</v>
      </c>
      <c r="P4611" s="36"/>
      <c r="Q4611" s="36"/>
    </row>
    <row r="4612" customFormat="false" ht="10.5" hidden="false" customHeight="true" outlineLevel="0" collapsed="false">
      <c r="A4612" s="17" t="n">
        <v>40902064</v>
      </c>
      <c r="B4612" s="17" t="s">
        <v>4618</v>
      </c>
      <c r="C4612" s="23" t="n">
        <v>1</v>
      </c>
      <c r="D4612" s="23" t="s">
        <v>73</v>
      </c>
      <c r="E4612" s="19" t="n">
        <v>8.26</v>
      </c>
      <c r="F4612" s="21"/>
      <c r="G4612" s="21"/>
      <c r="H4612" s="21"/>
      <c r="I4612" s="19" t="n">
        <v>0.34</v>
      </c>
      <c r="J4612" s="21" t="n">
        <v>2</v>
      </c>
      <c r="K4612" s="22" t="n">
        <f aca="false">INDEX('Porte Honorário'!B:D,MATCH(TabJud!D4612,'Porte Honorário'!A:A,0),3)</f>
        <v>280.52</v>
      </c>
      <c r="L4612" s="22" t="n">
        <f aca="false">ROUND(C4612*K4612,2)</f>
        <v>280.52</v>
      </c>
      <c r="M4612" s="22" t="n">
        <f aca="false">IF(E4612&gt;0,ROUND(E4612*'UCO e Filme'!$A$8,2),0)</f>
        <v>121.09</v>
      </c>
      <c r="N4612" s="22" t="n">
        <f aca="false">IF(I4612&gt;0,ROUND(I4612*'UCO e Filme'!$A$11,2),0)</f>
        <v>13.77</v>
      </c>
      <c r="O4612" s="22" t="n">
        <f aca="false">ROUND(L4612+M4612+N4612,2)</f>
        <v>415.38</v>
      </c>
      <c r="P4612" s="36"/>
      <c r="Q4612" s="36"/>
    </row>
    <row r="4613" customFormat="false" ht="10.5" hidden="false" customHeight="true" outlineLevel="0" collapsed="false">
      <c r="A4613" s="17" t="n">
        <v>40902072</v>
      </c>
      <c r="B4613" s="17" t="s">
        <v>4619</v>
      </c>
      <c r="C4613" s="23" t="n">
        <v>1</v>
      </c>
      <c r="D4613" s="23" t="s">
        <v>93</v>
      </c>
      <c r="E4613" s="19"/>
      <c r="F4613" s="21"/>
      <c r="G4613" s="21"/>
      <c r="H4613" s="21"/>
      <c r="I4613" s="19" t="n">
        <v>0.34</v>
      </c>
      <c r="J4613" s="21" t="n">
        <v>2</v>
      </c>
      <c r="K4613" s="22" t="n">
        <f aca="false">INDEX('Porte Honorário'!B:D,MATCH(TabJud!D4613,'Porte Honorário'!A:A,0),3)</f>
        <v>195.07</v>
      </c>
      <c r="L4613" s="22" t="n">
        <f aca="false">ROUND(C4613*K4613,2)</f>
        <v>195.07</v>
      </c>
      <c r="M4613" s="22" t="n">
        <f aca="false">IF(E4613&gt;0,ROUND(E4613*'UCO e Filme'!$A$8,2),0)</f>
        <v>0</v>
      </c>
      <c r="N4613" s="22" t="n">
        <f aca="false">IF(I4613&gt;0,ROUND(I4613*'UCO e Filme'!$A$11,2),0)</f>
        <v>13.77</v>
      </c>
      <c r="O4613" s="22" t="n">
        <f aca="false">ROUND(L4613+M4613+N4613,2)</f>
        <v>208.84</v>
      </c>
      <c r="P4613" s="36"/>
      <c r="Q4613" s="36"/>
    </row>
    <row r="4614" customFormat="false" ht="10.5" hidden="false" customHeight="true" outlineLevel="0" collapsed="false">
      <c r="A4614" s="17" t="n">
        <v>40902080</v>
      </c>
      <c r="B4614" s="17" t="s">
        <v>4620</v>
      </c>
      <c r="C4614" s="23" t="n">
        <v>1</v>
      </c>
      <c r="D4614" s="23" t="s">
        <v>64</v>
      </c>
      <c r="E4614" s="19"/>
      <c r="F4614" s="21"/>
      <c r="G4614" s="21"/>
      <c r="H4614" s="21"/>
      <c r="I4614" s="19" t="n">
        <v>0.17</v>
      </c>
      <c r="J4614" s="21" t="n">
        <v>1</v>
      </c>
      <c r="K4614" s="22" t="n">
        <f aca="false">INDEX('Porte Honorário'!B:D,MATCH(TabJud!D4614,'Porte Honorário'!A:A,0),3)</f>
        <v>50.99</v>
      </c>
      <c r="L4614" s="22" t="n">
        <f aca="false">ROUND(C4614*K4614,2)</f>
        <v>50.99</v>
      </c>
      <c r="M4614" s="22" t="n">
        <f aca="false">IF(E4614&gt;0,ROUND(E4614*'UCO e Filme'!$A$8,2),0)</f>
        <v>0</v>
      </c>
      <c r="N4614" s="22" t="n">
        <f aca="false">IF(I4614&gt;0,ROUND(I4614*'UCO e Filme'!$A$11,2),0)</f>
        <v>6.88</v>
      </c>
      <c r="O4614" s="22" t="n">
        <f aca="false">ROUND(L4614+M4614+N4614,2)</f>
        <v>57.87</v>
      </c>
      <c r="P4614" s="36"/>
      <c r="Q4614" s="36"/>
    </row>
    <row r="4615" customFormat="false" ht="10.5" hidden="false" customHeight="true" outlineLevel="0" collapsed="false">
      <c r="A4615" s="17" t="n">
        <v>40902110</v>
      </c>
      <c r="B4615" s="17" t="s">
        <v>4621</v>
      </c>
      <c r="C4615" s="23" t="n">
        <v>1</v>
      </c>
      <c r="D4615" s="23" t="s">
        <v>141</v>
      </c>
      <c r="E4615" s="19"/>
      <c r="F4615" s="21"/>
      <c r="G4615" s="21"/>
      <c r="H4615" s="21"/>
      <c r="I4615" s="19"/>
      <c r="J4615" s="21"/>
      <c r="K4615" s="22" t="n">
        <f aca="false">INDEX('Porte Honorário'!B:D,MATCH(TabJud!D4615,'Porte Honorário'!A:A,0),3)</f>
        <v>260.11</v>
      </c>
      <c r="L4615" s="22" t="n">
        <f aca="false">ROUND(C4615*K4615,2)</f>
        <v>260.11</v>
      </c>
      <c r="M4615" s="22" t="n">
        <f aca="false">IF(E4615&gt;0,ROUND(E4615*'UCO e Filme'!$A$8,2),0)</f>
        <v>0</v>
      </c>
      <c r="N4615" s="22" t="n">
        <f aca="false">IF(I4615&gt;0,ROUND(I4615*'UCO e Filme'!$A$11,2),0)</f>
        <v>0</v>
      </c>
      <c r="O4615" s="22" t="n">
        <f aca="false">ROUND(L4615+M4615+N4615,2)</f>
        <v>260.11</v>
      </c>
      <c r="P4615" s="36"/>
      <c r="Q4615" s="36"/>
    </row>
    <row r="4616" customFormat="false" ht="10.5" hidden="false" customHeight="true" outlineLevel="0" collapsed="false">
      <c r="A4616" s="17" t="n">
        <v>40902129</v>
      </c>
      <c r="B4616" s="17" t="s">
        <v>4622</v>
      </c>
      <c r="C4616" s="23" t="n">
        <v>1</v>
      </c>
      <c r="D4616" s="23" t="s">
        <v>52</v>
      </c>
      <c r="E4616" s="19"/>
      <c r="F4616" s="16"/>
      <c r="G4616" s="16"/>
      <c r="H4616" s="21"/>
      <c r="I4616" s="19"/>
      <c r="J4616" s="21"/>
      <c r="K4616" s="22" t="n">
        <f aca="false">INDEX('Porte Honorário'!B:D,MATCH(TabJud!D4616,'Porte Honorário'!A:A,0),3)</f>
        <v>112.2</v>
      </c>
      <c r="L4616" s="22" t="n">
        <f aca="false">ROUND(C4616*K4616,2)</f>
        <v>112.2</v>
      </c>
      <c r="M4616" s="22" t="n">
        <f aca="false">IF(E4616&gt;0,ROUND(E4616*'UCO e Filme'!$A$8,2),0)</f>
        <v>0</v>
      </c>
      <c r="N4616" s="22" t="n">
        <f aca="false">IF(I4616&gt;0,ROUND(I4616*'UCO e Filme'!$A$11,2),0)</f>
        <v>0</v>
      </c>
      <c r="O4616" s="22" t="n">
        <f aca="false">ROUND(L4616+M4616+N4616,2)</f>
        <v>112.2</v>
      </c>
      <c r="P4616" s="36"/>
      <c r="Q4616" s="36"/>
    </row>
    <row r="4617" customFormat="false" ht="10.5" hidden="false" customHeight="true" outlineLevel="0" collapsed="false">
      <c r="A4617" s="17" t="n">
        <v>40902137</v>
      </c>
      <c r="B4617" s="17" t="s">
        <v>4623</v>
      </c>
      <c r="C4617" s="23" t="n">
        <v>1</v>
      </c>
      <c r="D4617" s="23" t="s">
        <v>138</v>
      </c>
      <c r="E4617" s="19" t="n">
        <v>3.33</v>
      </c>
      <c r="F4617" s="21"/>
      <c r="G4617" s="21"/>
      <c r="H4617" s="21"/>
      <c r="I4617" s="19" t="n">
        <v>0.34</v>
      </c>
      <c r="J4617" s="21" t="n">
        <v>1</v>
      </c>
      <c r="K4617" s="22" t="n">
        <f aca="false">INDEX('Porte Honorário'!B:D,MATCH(TabJud!D4617,'Porte Honorário'!A:A,0),3)</f>
        <v>25.5</v>
      </c>
      <c r="L4617" s="22" t="n">
        <f aca="false">ROUND(C4617*K4617,2)</f>
        <v>25.5</v>
      </c>
      <c r="M4617" s="22" t="n">
        <f aca="false">IF(E4617&gt;0,ROUND(E4617*'UCO e Filme'!$A$8,2),0)</f>
        <v>48.82</v>
      </c>
      <c r="N4617" s="22" t="n">
        <f aca="false">IF(I4617&gt;0,ROUND(I4617*'UCO e Filme'!$A$11,2),0)</f>
        <v>13.77</v>
      </c>
      <c r="O4617" s="22" t="n">
        <f aca="false">ROUND(L4617+M4617+N4617,2)</f>
        <v>88.09</v>
      </c>
      <c r="P4617" s="36"/>
      <c r="Q4617" s="36"/>
    </row>
    <row r="4618" customFormat="false" ht="10.5" hidden="false" customHeight="true" outlineLevel="0" collapsed="false">
      <c r="A4618" s="17" t="n">
        <v>40902145</v>
      </c>
      <c r="B4618" s="17" t="s">
        <v>4624</v>
      </c>
      <c r="C4618" s="23" t="n">
        <v>1</v>
      </c>
      <c r="D4618" s="23" t="s">
        <v>93</v>
      </c>
      <c r="E4618" s="19" t="n">
        <v>80</v>
      </c>
      <c r="F4618" s="21"/>
      <c r="G4618" s="21"/>
      <c r="H4618" s="21"/>
      <c r="I4618" s="19" t="n">
        <v>0.34</v>
      </c>
      <c r="J4618" s="21" t="n">
        <v>2</v>
      </c>
      <c r="K4618" s="22" t="n">
        <f aca="false">INDEX('Porte Honorário'!B:D,MATCH(TabJud!D4618,'Porte Honorário'!A:A,0),3)</f>
        <v>195.07</v>
      </c>
      <c r="L4618" s="22" t="n">
        <f aca="false">ROUND(C4618*K4618,2)</f>
        <v>195.07</v>
      </c>
      <c r="M4618" s="22" t="n">
        <f aca="false">IF(E4618&gt;0,ROUND(E4618*'UCO e Filme'!$A$8,2),0)</f>
        <v>1172.8</v>
      </c>
      <c r="N4618" s="22" t="n">
        <f aca="false">IF(I4618&gt;0,ROUND(I4618*'UCO e Filme'!$A$11,2),0)</f>
        <v>13.77</v>
      </c>
      <c r="O4618" s="22" t="n">
        <f aca="false">ROUND(L4618+M4618+N4618,2)</f>
        <v>1381.64</v>
      </c>
      <c r="P4618" s="36"/>
      <c r="Q4618" s="36"/>
    </row>
    <row r="4619" customFormat="false" ht="15" hidden="false" customHeight="true" outlineLevel="0" collapsed="false">
      <c r="A4619" s="15" t="s">
        <v>4625</v>
      </c>
      <c r="B4619" s="15"/>
      <c r="C4619" s="15"/>
      <c r="D4619" s="15"/>
      <c r="E4619" s="15"/>
      <c r="F4619" s="15"/>
      <c r="G4619" s="15"/>
      <c r="H4619" s="15"/>
      <c r="I4619" s="15"/>
      <c r="J4619" s="15"/>
      <c r="K4619" s="15"/>
      <c r="L4619" s="15"/>
      <c r="M4619" s="15"/>
      <c r="N4619" s="15"/>
      <c r="O4619" s="15"/>
      <c r="P4619" s="36"/>
      <c r="Q4619" s="36"/>
    </row>
    <row r="4620" customFormat="false" ht="15" hidden="false" customHeight="true" outlineLevel="0" collapsed="false">
      <c r="A4620" s="15" t="s">
        <v>4626</v>
      </c>
      <c r="B4620" s="15"/>
      <c r="C4620" s="15"/>
      <c r="D4620" s="15"/>
      <c r="E4620" s="15"/>
      <c r="F4620" s="15"/>
      <c r="G4620" s="15"/>
      <c r="H4620" s="15"/>
      <c r="I4620" s="15"/>
      <c r="J4620" s="15"/>
      <c r="K4620" s="15"/>
      <c r="L4620" s="15"/>
      <c r="M4620" s="15"/>
      <c r="N4620" s="15"/>
      <c r="O4620" s="15"/>
      <c r="P4620" s="36"/>
      <c r="Q4620" s="36"/>
    </row>
    <row r="4621" customFormat="false" ht="15" hidden="false" customHeight="true" outlineLevel="0" collapsed="false">
      <c r="A4621" s="15" t="s">
        <v>4627</v>
      </c>
      <c r="B4621" s="15"/>
      <c r="C4621" s="15"/>
      <c r="D4621" s="15"/>
      <c r="E4621" s="15"/>
      <c r="F4621" s="15"/>
      <c r="G4621" s="15"/>
      <c r="H4621" s="15"/>
      <c r="I4621" s="15"/>
      <c r="J4621" s="15"/>
      <c r="K4621" s="15"/>
      <c r="L4621" s="15"/>
      <c r="M4621" s="15"/>
      <c r="N4621" s="15"/>
      <c r="O4621" s="15"/>
      <c r="P4621" s="36"/>
      <c r="Q4621" s="36"/>
    </row>
    <row r="4622" customFormat="false" ht="29.25" hidden="false" customHeight="true" outlineLevel="0" collapsed="false">
      <c r="A4622" s="15" t="s">
        <v>4628</v>
      </c>
      <c r="B4622" s="15"/>
      <c r="C4622" s="15"/>
      <c r="D4622" s="15"/>
      <c r="E4622" s="15"/>
      <c r="F4622" s="15"/>
      <c r="G4622" s="15"/>
      <c r="H4622" s="15"/>
      <c r="I4622" s="15"/>
      <c r="J4622" s="15"/>
      <c r="K4622" s="15"/>
      <c r="L4622" s="15"/>
      <c r="M4622" s="15"/>
      <c r="N4622" s="15"/>
      <c r="O4622" s="15"/>
      <c r="P4622" s="36"/>
      <c r="Q4622" s="36"/>
    </row>
    <row r="4623" customFormat="false" ht="15" hidden="false" customHeight="true" outlineLevel="0" collapsed="false">
      <c r="A4623" s="15" t="s">
        <v>4629</v>
      </c>
      <c r="B4623" s="15"/>
      <c r="C4623" s="15"/>
      <c r="D4623" s="15"/>
      <c r="E4623" s="15"/>
      <c r="F4623" s="15"/>
      <c r="G4623" s="15"/>
      <c r="H4623" s="15"/>
      <c r="I4623" s="15"/>
      <c r="J4623" s="15"/>
      <c r="K4623" s="15"/>
      <c r="L4623" s="15"/>
      <c r="M4623" s="15"/>
      <c r="N4623" s="15"/>
      <c r="O4623" s="15"/>
      <c r="P4623" s="36"/>
      <c r="Q4623" s="36"/>
    </row>
    <row r="4624" customFormat="false" ht="15" hidden="false" customHeight="true" outlineLevel="0" collapsed="false">
      <c r="A4624" s="15" t="s">
        <v>4630</v>
      </c>
      <c r="B4624" s="15"/>
      <c r="C4624" s="15"/>
      <c r="D4624" s="15"/>
      <c r="E4624" s="15"/>
      <c r="F4624" s="15"/>
      <c r="G4624" s="15"/>
      <c r="H4624" s="15"/>
      <c r="I4624" s="15"/>
      <c r="J4624" s="15"/>
      <c r="K4624" s="15"/>
      <c r="L4624" s="15"/>
      <c r="M4624" s="15"/>
      <c r="N4624" s="15"/>
      <c r="O4624" s="15"/>
      <c r="P4624" s="36"/>
      <c r="Q4624" s="36"/>
    </row>
    <row r="4625" customFormat="false" ht="15" hidden="false" customHeight="true" outlineLevel="0" collapsed="false">
      <c r="A4625" s="15" t="s">
        <v>4631</v>
      </c>
      <c r="B4625" s="15"/>
      <c r="C4625" s="15"/>
      <c r="D4625" s="15"/>
      <c r="E4625" s="15"/>
      <c r="F4625" s="15"/>
      <c r="G4625" s="15"/>
      <c r="H4625" s="15"/>
      <c r="I4625" s="15"/>
      <c r="J4625" s="15"/>
      <c r="K4625" s="15"/>
      <c r="L4625" s="15"/>
      <c r="M4625" s="15"/>
      <c r="N4625" s="15"/>
      <c r="O4625" s="15"/>
      <c r="P4625" s="36"/>
      <c r="Q4625" s="36"/>
    </row>
    <row r="4626" customFormat="false" ht="15" hidden="false" customHeight="true" outlineLevel="0" collapsed="false">
      <c r="A4626" s="15" t="s">
        <v>4632</v>
      </c>
      <c r="B4626" s="15"/>
      <c r="C4626" s="15"/>
      <c r="D4626" s="15"/>
      <c r="E4626" s="15"/>
      <c r="F4626" s="15"/>
      <c r="G4626" s="15"/>
      <c r="H4626" s="15"/>
      <c r="I4626" s="15"/>
      <c r="J4626" s="15"/>
      <c r="K4626" s="15"/>
      <c r="L4626" s="15"/>
      <c r="M4626" s="15"/>
      <c r="N4626" s="15"/>
      <c r="O4626" s="15"/>
      <c r="P4626" s="36"/>
      <c r="Q4626" s="36"/>
    </row>
    <row r="4627" customFormat="false" ht="15" hidden="false" customHeight="true" outlineLevel="0" collapsed="false">
      <c r="A4627" s="15" t="s">
        <v>4633</v>
      </c>
      <c r="B4627" s="15"/>
      <c r="C4627" s="15"/>
      <c r="D4627" s="15"/>
      <c r="E4627" s="15"/>
      <c r="F4627" s="15"/>
      <c r="G4627" s="15"/>
      <c r="H4627" s="15"/>
      <c r="I4627" s="15"/>
      <c r="J4627" s="15"/>
      <c r="K4627" s="15"/>
      <c r="L4627" s="15"/>
      <c r="M4627" s="15"/>
      <c r="N4627" s="15"/>
      <c r="O4627" s="15"/>
      <c r="P4627" s="36"/>
      <c r="Q4627" s="36"/>
    </row>
    <row r="4628" customFormat="false" ht="29.25" hidden="false" customHeight="true" outlineLevel="0" collapsed="false">
      <c r="A4628" s="15" t="s">
        <v>4634</v>
      </c>
      <c r="B4628" s="15"/>
      <c r="C4628" s="15"/>
      <c r="D4628" s="15"/>
      <c r="E4628" s="15"/>
      <c r="F4628" s="15"/>
      <c r="G4628" s="15"/>
      <c r="H4628" s="15"/>
      <c r="I4628" s="15"/>
      <c r="J4628" s="15"/>
      <c r="K4628" s="15"/>
      <c r="L4628" s="15"/>
      <c r="M4628" s="15"/>
      <c r="N4628" s="15"/>
      <c r="O4628" s="15"/>
      <c r="P4628" s="36"/>
      <c r="Q4628" s="36"/>
    </row>
    <row r="4629" customFormat="false" ht="38.25" hidden="false" customHeight="true" outlineLevel="0" collapsed="false">
      <c r="A4629" s="22"/>
      <c r="B4629" s="22"/>
      <c r="C4629" s="22"/>
      <c r="D4629" s="22"/>
      <c r="E4629" s="22"/>
      <c r="F4629" s="22"/>
      <c r="G4629" s="22"/>
      <c r="H4629" s="22"/>
      <c r="I4629" s="22"/>
      <c r="J4629" s="22"/>
      <c r="K4629" s="22"/>
      <c r="L4629" s="22"/>
      <c r="M4629" s="22"/>
      <c r="N4629" s="22"/>
      <c r="O4629" s="22"/>
      <c r="P4629" s="36"/>
      <c r="Q4629" s="36"/>
    </row>
    <row r="4630" customFormat="false" ht="31.5" hidden="false" customHeight="true" outlineLevel="0" collapsed="false">
      <c r="A4630" s="14" t="s">
        <v>4635</v>
      </c>
      <c r="B4630" s="14"/>
      <c r="C4630" s="14"/>
      <c r="D4630" s="14"/>
      <c r="E4630" s="14"/>
      <c r="F4630" s="14"/>
      <c r="G4630" s="14"/>
      <c r="H4630" s="14"/>
      <c r="I4630" s="14"/>
      <c r="J4630" s="14"/>
      <c r="K4630" s="14"/>
      <c r="L4630" s="14"/>
      <c r="M4630" s="14"/>
      <c r="N4630" s="14"/>
      <c r="O4630" s="14"/>
      <c r="P4630" s="36"/>
      <c r="Q4630" s="36"/>
    </row>
    <row r="4631" customFormat="false" ht="30.75" hidden="false" customHeight="true" outlineLevel="0" collapsed="false">
      <c r="A4631" s="17" t="n">
        <v>41001010</v>
      </c>
      <c r="B4631" s="17" t="s">
        <v>4636</v>
      </c>
      <c r="C4631" s="23" t="n">
        <v>1</v>
      </c>
      <c r="D4631" s="23" t="s">
        <v>103</v>
      </c>
      <c r="E4631" s="19" t="n">
        <v>19.1</v>
      </c>
      <c r="F4631" s="21"/>
      <c r="G4631" s="21"/>
      <c r="H4631" s="21"/>
      <c r="I4631" s="19" t="n">
        <v>1</v>
      </c>
      <c r="J4631" s="21" t="n">
        <v>1</v>
      </c>
      <c r="K4631" s="22" t="n">
        <f aca="false">INDEX('Porte Honorário'!B:D,MATCH(TabJud!D4631,'Porte Honorário'!A:A,0),3)</f>
        <v>142.8</v>
      </c>
      <c r="L4631" s="22" t="n">
        <f aca="false">ROUND(C4631*K4631,2)</f>
        <v>142.8</v>
      </c>
      <c r="M4631" s="22" t="n">
        <f aca="false">IF(E4631&gt;0,ROUND(E4631*'UCO e Filme'!$A$8,2),0)</f>
        <v>280.01</v>
      </c>
      <c r="N4631" s="22" t="n">
        <f aca="false">IF(I4631&gt;0,ROUND(I4631*'UCO e Filme'!$A$11,2),0)</f>
        <v>40.49</v>
      </c>
      <c r="O4631" s="22" t="n">
        <f aca="false">ROUND(L4631+M4631+N4631,2)</f>
        <v>463.3</v>
      </c>
      <c r="P4631" s="36"/>
      <c r="Q4631" s="36"/>
    </row>
    <row r="4632" customFormat="false" ht="10.5" hidden="false" customHeight="true" outlineLevel="0" collapsed="false">
      <c r="A4632" s="17" t="n">
        <v>41001028</v>
      </c>
      <c r="B4632" s="17" t="s">
        <v>4637</v>
      </c>
      <c r="C4632" s="23" t="n">
        <v>1</v>
      </c>
      <c r="D4632" s="23" t="s">
        <v>52</v>
      </c>
      <c r="E4632" s="19" t="n">
        <v>22.38</v>
      </c>
      <c r="F4632" s="16"/>
      <c r="G4632" s="16"/>
      <c r="H4632" s="21"/>
      <c r="I4632" s="19" t="n">
        <v>1.5</v>
      </c>
      <c r="J4632" s="21" t="n">
        <v>1</v>
      </c>
      <c r="K4632" s="22" t="n">
        <f aca="false">INDEX('Porte Honorário'!B:D,MATCH(TabJud!D4632,'Porte Honorário'!A:A,0),3)</f>
        <v>112.2</v>
      </c>
      <c r="L4632" s="22" t="n">
        <f aca="false">ROUND(C4632*K4632,2)</f>
        <v>112.2</v>
      </c>
      <c r="M4632" s="22" t="n">
        <f aca="false">IF(E4632&gt;0,ROUND(E4632*'UCO e Filme'!$A$8,2),0)</f>
        <v>328.09</v>
      </c>
      <c r="N4632" s="22" t="n">
        <f aca="false">IF(I4632&gt;0,ROUND(I4632*'UCO e Filme'!$A$11,2),0)</f>
        <v>60.74</v>
      </c>
      <c r="O4632" s="22" t="n">
        <f aca="false">ROUND(L4632+M4632+N4632,2)</f>
        <v>501.03</v>
      </c>
      <c r="P4632" s="36"/>
      <c r="Q4632" s="36"/>
    </row>
    <row r="4633" customFormat="false" ht="10.5" hidden="false" customHeight="true" outlineLevel="0" collapsed="false">
      <c r="A4633" s="17" t="n">
        <v>41001036</v>
      </c>
      <c r="B4633" s="17" t="s">
        <v>4638</v>
      </c>
      <c r="C4633" s="23" t="n">
        <v>1</v>
      </c>
      <c r="D4633" s="23" t="s">
        <v>103</v>
      </c>
      <c r="E4633" s="19" t="n">
        <v>22.38</v>
      </c>
      <c r="F4633" s="16"/>
      <c r="G4633" s="16"/>
      <c r="H4633" s="21"/>
      <c r="I4633" s="19" t="n">
        <v>1</v>
      </c>
      <c r="J4633" s="21" t="n">
        <v>1</v>
      </c>
      <c r="K4633" s="22" t="n">
        <f aca="false">INDEX('Porte Honorário'!B:D,MATCH(TabJud!D4633,'Porte Honorário'!A:A,0),3)</f>
        <v>142.8</v>
      </c>
      <c r="L4633" s="22" t="n">
        <f aca="false">ROUND(C4633*K4633,2)</f>
        <v>142.8</v>
      </c>
      <c r="M4633" s="22" t="n">
        <f aca="false">IF(E4633&gt;0,ROUND(E4633*'UCO e Filme'!$A$8,2),0)</f>
        <v>328.09</v>
      </c>
      <c r="N4633" s="22" t="n">
        <f aca="false">IF(I4633&gt;0,ROUND(I4633*'UCO e Filme'!$A$11,2),0)</f>
        <v>40.49</v>
      </c>
      <c r="O4633" s="22" t="n">
        <f aca="false">ROUND(L4633+M4633+N4633,2)</f>
        <v>511.38</v>
      </c>
      <c r="P4633" s="36"/>
      <c r="Q4633" s="36"/>
    </row>
    <row r="4634" customFormat="false" ht="10.5" hidden="false" customHeight="true" outlineLevel="0" collapsed="false">
      <c r="A4634" s="17" t="n">
        <v>41001044</v>
      </c>
      <c r="B4634" s="17" t="s">
        <v>4639</v>
      </c>
      <c r="C4634" s="23" t="n">
        <v>1</v>
      </c>
      <c r="D4634" s="23" t="s">
        <v>103</v>
      </c>
      <c r="E4634" s="19" t="n">
        <v>22.38</v>
      </c>
      <c r="F4634" s="21"/>
      <c r="G4634" s="21"/>
      <c r="H4634" s="21"/>
      <c r="I4634" s="19" t="n">
        <v>1</v>
      </c>
      <c r="J4634" s="21" t="n">
        <v>1</v>
      </c>
      <c r="K4634" s="22" t="n">
        <f aca="false">INDEX('Porte Honorário'!B:D,MATCH(TabJud!D4634,'Porte Honorário'!A:A,0),3)</f>
        <v>142.8</v>
      </c>
      <c r="L4634" s="22" t="n">
        <f aca="false">ROUND(C4634*K4634,2)</f>
        <v>142.8</v>
      </c>
      <c r="M4634" s="22" t="n">
        <f aca="false">IF(E4634&gt;0,ROUND(E4634*'UCO e Filme'!$A$8,2),0)</f>
        <v>328.09</v>
      </c>
      <c r="N4634" s="22" t="n">
        <f aca="false">IF(I4634&gt;0,ROUND(I4634*'UCO e Filme'!$A$11,2),0)</f>
        <v>40.49</v>
      </c>
      <c r="O4634" s="22" t="n">
        <f aca="false">ROUND(L4634+M4634+N4634,2)</f>
        <v>511.38</v>
      </c>
      <c r="P4634" s="36"/>
      <c r="Q4634" s="36"/>
    </row>
    <row r="4635" customFormat="false" ht="10.5" hidden="false" customHeight="true" outlineLevel="0" collapsed="false">
      <c r="A4635" s="17" t="n">
        <v>41001052</v>
      </c>
      <c r="B4635" s="17" t="s">
        <v>4640</v>
      </c>
      <c r="C4635" s="23" t="n">
        <v>1</v>
      </c>
      <c r="D4635" s="23" t="s">
        <v>52</v>
      </c>
      <c r="E4635" s="19" t="n">
        <v>19.1</v>
      </c>
      <c r="F4635" s="21"/>
      <c r="G4635" s="21"/>
      <c r="H4635" s="21"/>
      <c r="I4635" s="19" t="n">
        <v>1</v>
      </c>
      <c r="J4635" s="21" t="n">
        <v>1</v>
      </c>
      <c r="K4635" s="22" t="n">
        <f aca="false">INDEX('Porte Honorário'!B:D,MATCH(TabJud!D4635,'Porte Honorário'!A:A,0),3)</f>
        <v>112.2</v>
      </c>
      <c r="L4635" s="22" t="n">
        <f aca="false">ROUND(C4635*K4635,2)</f>
        <v>112.2</v>
      </c>
      <c r="M4635" s="22" t="n">
        <f aca="false">IF(E4635&gt;0,ROUND(E4635*'UCO e Filme'!$A$8,2),0)</f>
        <v>280.01</v>
      </c>
      <c r="N4635" s="22" t="n">
        <f aca="false">IF(I4635&gt;0,ROUND(I4635*'UCO e Filme'!$A$11,2),0)</f>
        <v>40.49</v>
      </c>
      <c r="O4635" s="22" t="n">
        <f aca="false">ROUND(L4635+M4635+N4635,2)</f>
        <v>432.7</v>
      </c>
      <c r="P4635" s="36"/>
      <c r="Q4635" s="36"/>
    </row>
    <row r="4636" customFormat="false" ht="10.5" hidden="false" customHeight="true" outlineLevel="0" collapsed="false">
      <c r="A4636" s="17" t="n">
        <v>41001060</v>
      </c>
      <c r="B4636" s="17" t="s">
        <v>4641</v>
      </c>
      <c r="C4636" s="23" t="n">
        <v>1</v>
      </c>
      <c r="D4636" s="23" t="s">
        <v>103</v>
      </c>
      <c r="E4636" s="19" t="n">
        <v>22.38</v>
      </c>
      <c r="F4636" s="16"/>
      <c r="G4636" s="16"/>
      <c r="H4636" s="21"/>
      <c r="I4636" s="19" t="n">
        <v>1.5</v>
      </c>
      <c r="J4636" s="21" t="n">
        <v>1</v>
      </c>
      <c r="K4636" s="22" t="n">
        <f aca="false">INDEX('Porte Honorário'!B:D,MATCH(TabJud!D4636,'Porte Honorário'!A:A,0),3)</f>
        <v>142.8</v>
      </c>
      <c r="L4636" s="22" t="n">
        <f aca="false">ROUND(C4636*K4636,2)</f>
        <v>142.8</v>
      </c>
      <c r="M4636" s="22" t="n">
        <f aca="false">IF(E4636&gt;0,ROUND(E4636*'UCO e Filme'!$A$8,2),0)</f>
        <v>328.09</v>
      </c>
      <c r="N4636" s="22" t="n">
        <f aca="false">IF(I4636&gt;0,ROUND(I4636*'UCO e Filme'!$A$11,2),0)</f>
        <v>60.74</v>
      </c>
      <c r="O4636" s="22" t="n">
        <f aca="false">ROUND(L4636+M4636+N4636,2)</f>
        <v>531.63</v>
      </c>
      <c r="P4636" s="36"/>
      <c r="Q4636" s="36"/>
    </row>
    <row r="4637" customFormat="false" ht="10.5" hidden="false" customHeight="true" outlineLevel="0" collapsed="false">
      <c r="A4637" s="17" t="n">
        <v>41001079</v>
      </c>
      <c r="B4637" s="17" t="s">
        <v>4642</v>
      </c>
      <c r="C4637" s="23" t="n">
        <v>1</v>
      </c>
      <c r="D4637" s="23" t="s">
        <v>103</v>
      </c>
      <c r="E4637" s="19" t="n">
        <v>22.38</v>
      </c>
      <c r="F4637" s="16"/>
      <c r="G4637" s="16"/>
      <c r="H4637" s="21"/>
      <c r="I4637" s="19" t="n">
        <v>1.5</v>
      </c>
      <c r="J4637" s="21" t="n">
        <v>1</v>
      </c>
      <c r="K4637" s="22" t="n">
        <f aca="false">INDEX('Porte Honorário'!B:D,MATCH(TabJud!D4637,'Porte Honorário'!A:A,0),3)</f>
        <v>142.8</v>
      </c>
      <c r="L4637" s="22" t="n">
        <f aca="false">ROUND(C4637*K4637,2)</f>
        <v>142.8</v>
      </c>
      <c r="M4637" s="22" t="n">
        <f aca="false">IF(E4637&gt;0,ROUND(E4637*'UCO e Filme'!$A$8,2),0)</f>
        <v>328.09</v>
      </c>
      <c r="N4637" s="22" t="n">
        <f aca="false">IF(I4637&gt;0,ROUND(I4637*'UCO e Filme'!$A$11,2),0)</f>
        <v>60.74</v>
      </c>
      <c r="O4637" s="22" t="n">
        <f aca="false">ROUND(L4637+M4637+N4637,2)</f>
        <v>531.63</v>
      </c>
      <c r="P4637" s="36"/>
      <c r="Q4637" s="36"/>
    </row>
    <row r="4638" customFormat="false" ht="10.5" hidden="false" customHeight="true" outlineLevel="0" collapsed="false">
      <c r="A4638" s="17" t="n">
        <v>41001087</v>
      </c>
      <c r="B4638" s="17" t="s">
        <v>4643</v>
      </c>
      <c r="C4638" s="23" t="n">
        <v>1</v>
      </c>
      <c r="D4638" s="23" t="s">
        <v>52</v>
      </c>
      <c r="E4638" s="19" t="n">
        <v>28.75</v>
      </c>
      <c r="F4638" s="21"/>
      <c r="G4638" s="21"/>
      <c r="H4638" s="21"/>
      <c r="I4638" s="19" t="n">
        <v>1</v>
      </c>
      <c r="J4638" s="21" t="n">
        <v>1</v>
      </c>
      <c r="K4638" s="22" t="n">
        <f aca="false">INDEX('Porte Honorário'!B:D,MATCH(TabJud!D4638,'Porte Honorário'!A:A,0),3)</f>
        <v>112.2</v>
      </c>
      <c r="L4638" s="22" t="n">
        <f aca="false">ROUND(C4638*K4638,2)</f>
        <v>112.2</v>
      </c>
      <c r="M4638" s="22" t="n">
        <f aca="false">IF(E4638&gt;0,ROUND(E4638*'UCO e Filme'!$A$8,2),0)</f>
        <v>421.48</v>
      </c>
      <c r="N4638" s="22" t="n">
        <f aca="false">IF(I4638&gt;0,ROUND(I4638*'UCO e Filme'!$A$11,2),0)</f>
        <v>40.49</v>
      </c>
      <c r="O4638" s="22" t="n">
        <f aca="false">ROUND(L4638+M4638+N4638,2)</f>
        <v>574.17</v>
      </c>
      <c r="P4638" s="36"/>
      <c r="Q4638" s="36"/>
    </row>
    <row r="4639" customFormat="false" ht="10.5" hidden="false" customHeight="true" outlineLevel="0" collapsed="false">
      <c r="A4639" s="17" t="n">
        <v>41001095</v>
      </c>
      <c r="B4639" s="17" t="s">
        <v>4644</v>
      </c>
      <c r="C4639" s="23" t="n">
        <v>1</v>
      </c>
      <c r="D4639" s="23" t="s">
        <v>69</v>
      </c>
      <c r="E4639" s="19" t="n">
        <v>37.45</v>
      </c>
      <c r="F4639" s="21"/>
      <c r="G4639" s="21"/>
      <c r="H4639" s="21"/>
      <c r="I4639" s="19" t="n">
        <v>2.5</v>
      </c>
      <c r="J4639" s="21" t="n">
        <v>1</v>
      </c>
      <c r="K4639" s="22" t="n">
        <f aca="false">INDEX('Porte Honorário'!B:D,MATCH(TabJud!D4639,'Porte Honorário'!A:A,0),3)</f>
        <v>163.2</v>
      </c>
      <c r="L4639" s="22" t="n">
        <f aca="false">ROUND(C4639*K4639,2)</f>
        <v>163.2</v>
      </c>
      <c r="M4639" s="22" t="n">
        <f aca="false">IF(E4639&gt;0,ROUND(E4639*'UCO e Filme'!$A$8,2),0)</f>
        <v>549.02</v>
      </c>
      <c r="N4639" s="22" t="n">
        <f aca="false">IF(I4639&gt;0,ROUND(I4639*'UCO e Filme'!$A$11,2),0)</f>
        <v>101.23</v>
      </c>
      <c r="O4639" s="22" t="n">
        <f aca="false">ROUND(L4639+M4639+N4639,2)</f>
        <v>813.45</v>
      </c>
      <c r="P4639" s="36"/>
      <c r="Q4639" s="36"/>
    </row>
    <row r="4640" customFormat="false" ht="10.5" hidden="false" customHeight="true" outlineLevel="0" collapsed="false">
      <c r="A4640" s="17" t="n">
        <v>41001109</v>
      </c>
      <c r="B4640" s="17" t="s">
        <v>4645</v>
      </c>
      <c r="C4640" s="23" t="n">
        <v>1</v>
      </c>
      <c r="D4640" s="23" t="s">
        <v>103</v>
      </c>
      <c r="E4640" s="19" t="n">
        <v>22.38</v>
      </c>
      <c r="F4640" s="21"/>
      <c r="G4640" s="21"/>
      <c r="H4640" s="21"/>
      <c r="I4640" s="19" t="n">
        <v>1.5</v>
      </c>
      <c r="J4640" s="21" t="n">
        <v>1</v>
      </c>
      <c r="K4640" s="22" t="n">
        <f aca="false">INDEX('Porte Honorário'!B:D,MATCH(TabJud!D4640,'Porte Honorário'!A:A,0),3)</f>
        <v>142.8</v>
      </c>
      <c r="L4640" s="22" t="n">
        <f aca="false">ROUND(C4640*K4640,2)</f>
        <v>142.8</v>
      </c>
      <c r="M4640" s="22" t="n">
        <f aca="false">IF(E4640&gt;0,ROUND(E4640*'UCO e Filme'!$A$8,2),0)</f>
        <v>328.09</v>
      </c>
      <c r="N4640" s="22" t="n">
        <f aca="false">IF(I4640&gt;0,ROUND(I4640*'UCO e Filme'!$A$11,2),0)</f>
        <v>60.74</v>
      </c>
      <c r="O4640" s="22" t="n">
        <f aca="false">ROUND(L4640+M4640+N4640,2)</f>
        <v>531.63</v>
      </c>
      <c r="P4640" s="36"/>
      <c r="Q4640" s="36"/>
    </row>
    <row r="4641" customFormat="false" ht="10.5" hidden="false" customHeight="true" outlineLevel="0" collapsed="false">
      <c r="A4641" s="17" t="n">
        <v>41001117</v>
      </c>
      <c r="B4641" s="17" t="s">
        <v>4646</v>
      </c>
      <c r="C4641" s="23" t="n">
        <v>1</v>
      </c>
      <c r="D4641" s="23" t="s">
        <v>52</v>
      </c>
      <c r="E4641" s="19" t="n">
        <v>22.38</v>
      </c>
      <c r="F4641" s="16"/>
      <c r="G4641" s="16"/>
      <c r="H4641" s="21"/>
      <c r="I4641" s="19" t="n">
        <v>1.5</v>
      </c>
      <c r="J4641" s="21" t="n">
        <v>1</v>
      </c>
      <c r="K4641" s="22" t="n">
        <f aca="false">INDEX('Porte Honorário'!B:D,MATCH(TabJud!D4641,'Porte Honorário'!A:A,0),3)</f>
        <v>112.2</v>
      </c>
      <c r="L4641" s="22" t="n">
        <f aca="false">ROUND(C4641*K4641,2)</f>
        <v>112.2</v>
      </c>
      <c r="M4641" s="22" t="n">
        <f aca="false">IF(E4641&gt;0,ROUND(E4641*'UCO e Filme'!$A$8,2),0)</f>
        <v>328.09</v>
      </c>
      <c r="N4641" s="22" t="n">
        <f aca="false">IF(I4641&gt;0,ROUND(I4641*'UCO e Filme'!$A$11,2),0)</f>
        <v>60.74</v>
      </c>
      <c r="O4641" s="22" t="n">
        <f aca="false">ROUND(L4641+M4641+N4641,2)</f>
        <v>501.03</v>
      </c>
      <c r="P4641" s="36"/>
      <c r="Q4641" s="36"/>
    </row>
    <row r="4642" customFormat="false" ht="10.5" hidden="false" customHeight="true" outlineLevel="0" collapsed="false">
      <c r="A4642" s="17" t="n">
        <v>41001125</v>
      </c>
      <c r="B4642" s="17" t="s">
        <v>4647</v>
      </c>
      <c r="C4642" s="23" t="n">
        <v>1</v>
      </c>
      <c r="D4642" s="23" t="s">
        <v>52</v>
      </c>
      <c r="E4642" s="19" t="n">
        <v>18.2</v>
      </c>
      <c r="F4642" s="21"/>
      <c r="G4642" s="21"/>
      <c r="H4642" s="21"/>
      <c r="I4642" s="19" t="n">
        <v>1</v>
      </c>
      <c r="J4642" s="21" t="n">
        <v>1</v>
      </c>
      <c r="K4642" s="22" t="n">
        <f aca="false">INDEX('Porte Honorário'!B:D,MATCH(TabJud!D4642,'Porte Honorário'!A:A,0),3)</f>
        <v>112.2</v>
      </c>
      <c r="L4642" s="22" t="n">
        <f aca="false">ROUND(C4642*K4642,2)</f>
        <v>112.2</v>
      </c>
      <c r="M4642" s="22" t="n">
        <f aca="false">IF(E4642&gt;0,ROUND(E4642*'UCO e Filme'!$A$8,2),0)</f>
        <v>266.81</v>
      </c>
      <c r="N4642" s="22" t="n">
        <f aca="false">IF(I4642&gt;0,ROUND(I4642*'UCO e Filme'!$A$11,2),0)</f>
        <v>40.49</v>
      </c>
      <c r="O4642" s="22" t="n">
        <f aca="false">ROUND(L4642+M4642+N4642,2)</f>
        <v>419.5</v>
      </c>
      <c r="P4642" s="36"/>
      <c r="Q4642" s="36"/>
    </row>
    <row r="4643" customFormat="false" ht="10.5" hidden="false" customHeight="true" outlineLevel="0" collapsed="false">
      <c r="A4643" s="17" t="n">
        <v>41001133</v>
      </c>
      <c r="B4643" s="17" t="s">
        <v>4648</v>
      </c>
      <c r="C4643" s="23" t="n">
        <v>1</v>
      </c>
      <c r="D4643" s="23" t="s">
        <v>99</v>
      </c>
      <c r="E4643" s="19" t="n">
        <v>4.28</v>
      </c>
      <c r="F4643" s="21"/>
      <c r="G4643" s="21"/>
      <c r="H4643" s="21"/>
      <c r="I4643" s="19" t="n">
        <v>0.5</v>
      </c>
      <c r="J4643" s="21" t="n">
        <v>1</v>
      </c>
      <c r="K4643" s="22" t="n">
        <f aca="false">INDEX('Porte Honorário'!B:D,MATCH(TabJud!D4643,'Porte Honorário'!A:A,0),3)</f>
        <v>38.26</v>
      </c>
      <c r="L4643" s="22" t="n">
        <f aca="false">ROUND(C4643*K4643,2)</f>
        <v>38.26</v>
      </c>
      <c r="M4643" s="22" t="n">
        <f aca="false">IF(E4643&gt;0,ROUND(E4643*'UCO e Filme'!$A$8,2),0)</f>
        <v>62.74</v>
      </c>
      <c r="N4643" s="22" t="n">
        <f aca="false">IF(I4643&gt;0,ROUND(I4643*'UCO e Filme'!$A$11,2),0)</f>
        <v>20.25</v>
      </c>
      <c r="O4643" s="22" t="n">
        <f aca="false">ROUND(L4643+M4643+N4643,2)</f>
        <v>121.25</v>
      </c>
      <c r="P4643" s="36"/>
      <c r="Q4643" s="36"/>
    </row>
    <row r="4644" customFormat="false" ht="21" hidden="false" customHeight="true" outlineLevel="0" collapsed="false">
      <c r="A4644" s="17" t="n">
        <v>41001141</v>
      </c>
      <c r="B4644" s="17" t="s">
        <v>4649</v>
      </c>
      <c r="C4644" s="23" t="n">
        <v>1</v>
      </c>
      <c r="D4644" s="23" t="s">
        <v>52</v>
      </c>
      <c r="E4644" s="19" t="n">
        <v>22.38</v>
      </c>
      <c r="F4644" s="21"/>
      <c r="G4644" s="21"/>
      <c r="H4644" s="21"/>
      <c r="I4644" s="19" t="n">
        <v>1.5</v>
      </c>
      <c r="J4644" s="21" t="n">
        <v>1</v>
      </c>
      <c r="K4644" s="22" t="n">
        <f aca="false">INDEX('Porte Honorário'!B:D,MATCH(TabJud!D4644,'Porte Honorário'!A:A,0),3)</f>
        <v>112.2</v>
      </c>
      <c r="L4644" s="22" t="n">
        <f aca="false">ROUND(C4644*K4644,2)</f>
        <v>112.2</v>
      </c>
      <c r="M4644" s="22" t="n">
        <f aca="false">IF(E4644&gt;0,ROUND(E4644*'UCO e Filme'!$A$8,2),0)</f>
        <v>328.09</v>
      </c>
      <c r="N4644" s="22" t="n">
        <f aca="false">IF(I4644&gt;0,ROUND(I4644*'UCO e Filme'!$A$11,2),0)</f>
        <v>60.74</v>
      </c>
      <c r="O4644" s="22" t="n">
        <f aca="false">ROUND(L4644+M4644+N4644,2)</f>
        <v>501.03</v>
      </c>
      <c r="P4644" s="36"/>
      <c r="Q4644" s="36"/>
    </row>
    <row r="4645" customFormat="false" ht="10.5" hidden="false" customHeight="true" outlineLevel="0" collapsed="false">
      <c r="A4645" s="17" t="n">
        <v>41001150</v>
      </c>
      <c r="B4645" s="17" t="s">
        <v>4650</v>
      </c>
      <c r="C4645" s="23" t="n">
        <v>1</v>
      </c>
      <c r="D4645" s="23" t="s">
        <v>52</v>
      </c>
      <c r="E4645" s="19" t="n">
        <v>22.38</v>
      </c>
      <c r="F4645" s="16"/>
      <c r="G4645" s="16"/>
      <c r="H4645" s="21"/>
      <c r="I4645" s="19" t="n">
        <v>1.5</v>
      </c>
      <c r="J4645" s="21" t="n">
        <v>1</v>
      </c>
      <c r="K4645" s="22" t="n">
        <f aca="false">INDEX('Porte Honorário'!B:D,MATCH(TabJud!D4645,'Porte Honorário'!A:A,0),3)</f>
        <v>112.2</v>
      </c>
      <c r="L4645" s="22" t="n">
        <f aca="false">ROUND(C4645*K4645,2)</f>
        <v>112.2</v>
      </c>
      <c r="M4645" s="22" t="n">
        <f aca="false">IF(E4645&gt;0,ROUND(E4645*'UCO e Filme'!$A$8,2),0)</f>
        <v>328.09</v>
      </c>
      <c r="N4645" s="22" t="n">
        <f aca="false">IF(I4645&gt;0,ROUND(I4645*'UCO e Filme'!$A$11,2),0)</f>
        <v>60.74</v>
      </c>
      <c r="O4645" s="22" t="n">
        <f aca="false">ROUND(L4645+M4645+N4645,2)</f>
        <v>501.03</v>
      </c>
      <c r="P4645" s="36"/>
      <c r="Q4645" s="36"/>
    </row>
    <row r="4646" customFormat="false" ht="10.5" hidden="false" customHeight="true" outlineLevel="0" collapsed="false">
      <c r="A4646" s="17" t="n">
        <v>41001176</v>
      </c>
      <c r="B4646" s="17" t="s">
        <v>4651</v>
      </c>
      <c r="C4646" s="23" t="n">
        <v>1</v>
      </c>
      <c r="D4646" s="23" t="s">
        <v>69</v>
      </c>
      <c r="E4646" s="19" t="n">
        <v>22.38</v>
      </c>
      <c r="F4646" s="21"/>
      <c r="G4646" s="21"/>
      <c r="H4646" s="21"/>
      <c r="I4646" s="19" t="n">
        <v>1.5</v>
      </c>
      <c r="J4646" s="21" t="n">
        <v>1</v>
      </c>
      <c r="K4646" s="22" t="n">
        <f aca="false">INDEX('Porte Honorário'!B:D,MATCH(TabJud!D4646,'Porte Honorário'!A:A,0),3)</f>
        <v>163.2</v>
      </c>
      <c r="L4646" s="22" t="n">
        <f aca="false">ROUND(C4646*K4646,2)</f>
        <v>163.2</v>
      </c>
      <c r="M4646" s="22" t="n">
        <f aca="false">IF(E4646&gt;0,ROUND(E4646*'UCO e Filme'!$A$8,2),0)</f>
        <v>328.09</v>
      </c>
      <c r="N4646" s="22" t="n">
        <f aca="false">IF(I4646&gt;0,ROUND(I4646*'UCO e Filme'!$A$11,2),0)</f>
        <v>60.74</v>
      </c>
      <c r="O4646" s="22" t="n">
        <f aca="false">ROUND(L4646+M4646+N4646,2)</f>
        <v>552.03</v>
      </c>
      <c r="P4646" s="36"/>
      <c r="Q4646" s="36"/>
    </row>
    <row r="4647" customFormat="false" ht="10.5" hidden="false" customHeight="true" outlineLevel="0" collapsed="false">
      <c r="A4647" s="17" t="n">
        <v>41001184</v>
      </c>
      <c r="B4647" s="17" t="s">
        <v>4652</v>
      </c>
      <c r="C4647" s="23" t="n">
        <v>1</v>
      </c>
      <c r="D4647" s="23" t="s">
        <v>69</v>
      </c>
      <c r="E4647" s="19" t="n">
        <v>22.38</v>
      </c>
      <c r="F4647" s="21"/>
      <c r="G4647" s="21"/>
      <c r="H4647" s="21"/>
      <c r="I4647" s="19" t="n">
        <v>1.5</v>
      </c>
      <c r="J4647" s="21" t="n">
        <v>1</v>
      </c>
      <c r="K4647" s="22" t="n">
        <f aca="false">INDEX('Porte Honorário'!B:D,MATCH(TabJud!D4647,'Porte Honorário'!A:A,0),3)</f>
        <v>163.2</v>
      </c>
      <c r="L4647" s="22" t="n">
        <f aca="false">ROUND(C4647*K4647,2)</f>
        <v>163.2</v>
      </c>
      <c r="M4647" s="22" t="n">
        <f aca="false">IF(E4647&gt;0,ROUND(E4647*'UCO e Filme'!$A$8,2),0)</f>
        <v>328.09</v>
      </c>
      <c r="N4647" s="22" t="n">
        <f aca="false">IF(I4647&gt;0,ROUND(I4647*'UCO e Filme'!$A$11,2),0)</f>
        <v>60.74</v>
      </c>
      <c r="O4647" s="22" t="n">
        <f aca="false">ROUND(L4647+M4647+N4647,2)</f>
        <v>552.03</v>
      </c>
      <c r="P4647" s="36"/>
      <c r="Q4647" s="36"/>
    </row>
    <row r="4648" customFormat="false" ht="10.5" hidden="false" customHeight="true" outlineLevel="0" collapsed="false">
      <c r="A4648" s="17" t="n">
        <v>41001192</v>
      </c>
      <c r="B4648" s="17" t="s">
        <v>4653</v>
      </c>
      <c r="C4648" s="23" t="n">
        <v>1</v>
      </c>
      <c r="D4648" s="23" t="s">
        <v>82</v>
      </c>
      <c r="E4648" s="19" t="n">
        <v>8.25</v>
      </c>
      <c r="F4648" s="16"/>
      <c r="G4648" s="16"/>
      <c r="H4648" s="21"/>
      <c r="I4648" s="19" t="n">
        <v>0.5</v>
      </c>
      <c r="J4648" s="21" t="n">
        <v>1</v>
      </c>
      <c r="K4648" s="22" t="n">
        <f aca="false">INDEX('Porte Honorário'!B:D,MATCH(TabJud!D4648,'Porte Honorário'!A:A,0),3)</f>
        <v>68.85</v>
      </c>
      <c r="L4648" s="22" t="n">
        <f aca="false">ROUND(C4648*K4648,2)</f>
        <v>68.85</v>
      </c>
      <c r="M4648" s="22" t="n">
        <f aca="false">IF(E4648&gt;0,ROUND(E4648*'UCO e Filme'!$A$8,2),0)</f>
        <v>120.95</v>
      </c>
      <c r="N4648" s="22" t="n">
        <f aca="false">IF(I4648&gt;0,ROUND(I4648*'UCO e Filme'!$A$11,2),0)</f>
        <v>20.25</v>
      </c>
      <c r="O4648" s="22" t="n">
        <f aca="false">ROUND(L4648+M4648+N4648,2)</f>
        <v>210.05</v>
      </c>
      <c r="P4648" s="36"/>
      <c r="Q4648" s="36"/>
    </row>
    <row r="4649" customFormat="false" ht="10.5" hidden="false" customHeight="true" outlineLevel="0" collapsed="false">
      <c r="A4649" s="17" t="n">
        <v>41001206</v>
      </c>
      <c r="B4649" s="17" t="s">
        <v>4654</v>
      </c>
      <c r="C4649" s="23" t="n">
        <v>1</v>
      </c>
      <c r="D4649" s="23" t="s">
        <v>99</v>
      </c>
      <c r="E4649" s="19" t="n">
        <v>6.45</v>
      </c>
      <c r="F4649" s="16"/>
      <c r="G4649" s="16"/>
      <c r="H4649" s="21"/>
      <c r="I4649" s="19" t="n">
        <v>0.5</v>
      </c>
      <c r="J4649" s="21" t="n">
        <v>1</v>
      </c>
      <c r="K4649" s="22" t="n">
        <f aca="false">INDEX('Porte Honorário'!B:D,MATCH(TabJud!D4649,'Porte Honorário'!A:A,0),3)</f>
        <v>38.26</v>
      </c>
      <c r="L4649" s="22" t="n">
        <f aca="false">ROUND(C4649*K4649,2)</f>
        <v>38.26</v>
      </c>
      <c r="M4649" s="22" t="n">
        <f aca="false">IF(E4649&gt;0,ROUND(E4649*'UCO e Filme'!$A$8,2),0)</f>
        <v>94.56</v>
      </c>
      <c r="N4649" s="22" t="n">
        <f aca="false">IF(I4649&gt;0,ROUND(I4649*'UCO e Filme'!$A$11,2),0)</f>
        <v>20.25</v>
      </c>
      <c r="O4649" s="22" t="n">
        <f aca="false">ROUND(L4649+M4649+N4649,2)</f>
        <v>153.07</v>
      </c>
      <c r="P4649" s="36"/>
      <c r="Q4649" s="36"/>
    </row>
    <row r="4650" customFormat="false" ht="10.5" hidden="false" customHeight="true" outlineLevel="0" collapsed="false">
      <c r="A4650" s="17" t="n">
        <v>41001214</v>
      </c>
      <c r="B4650" s="17" t="s">
        <v>4655</v>
      </c>
      <c r="C4650" s="23" t="n">
        <v>1</v>
      </c>
      <c r="D4650" s="33" t="s">
        <v>99</v>
      </c>
      <c r="E4650" s="19" t="n">
        <v>6.45</v>
      </c>
      <c r="F4650" s="21"/>
      <c r="G4650" s="21"/>
      <c r="H4650" s="21"/>
      <c r="I4650" s="19" t="n">
        <v>0.5</v>
      </c>
      <c r="J4650" s="21" t="n">
        <v>1</v>
      </c>
      <c r="K4650" s="22" t="n">
        <f aca="false">INDEX('Porte Honorário'!B:D,MATCH(TabJud!D4650,'Porte Honorário'!A:A,0),3)</f>
        <v>38.26</v>
      </c>
      <c r="L4650" s="22" t="n">
        <f aca="false">ROUND(C4650*K4650,2)</f>
        <v>38.26</v>
      </c>
      <c r="M4650" s="22" t="n">
        <f aca="false">IF(E4650&gt;0,ROUND(E4650*'UCO e Filme'!$A$8,2),0)</f>
        <v>94.56</v>
      </c>
      <c r="N4650" s="22" t="n">
        <f aca="false">IF(I4650&gt;0,ROUND(I4650*'UCO e Filme'!$A$11,2),0)</f>
        <v>20.25</v>
      </c>
      <c r="O4650" s="22" t="n">
        <f aca="false">ROUND(L4650+M4650+N4650,2)</f>
        <v>153.07</v>
      </c>
      <c r="P4650" s="36"/>
      <c r="Q4650" s="36"/>
    </row>
    <row r="4651" customFormat="false" ht="10.5" hidden="false" customHeight="true" outlineLevel="0" collapsed="false">
      <c r="A4651" s="17" t="n">
        <v>41001222</v>
      </c>
      <c r="B4651" s="17" t="s">
        <v>4656</v>
      </c>
      <c r="C4651" s="23" t="n">
        <v>1</v>
      </c>
      <c r="D4651" s="23" t="s">
        <v>141</v>
      </c>
      <c r="E4651" s="19" t="n">
        <v>44.077</v>
      </c>
      <c r="F4651" s="16"/>
      <c r="G4651" s="16"/>
      <c r="H4651" s="21"/>
      <c r="I4651" s="19" t="n">
        <v>1.5</v>
      </c>
      <c r="J4651" s="21" t="n">
        <v>1</v>
      </c>
      <c r="K4651" s="22" t="n">
        <f aca="false">INDEX('Porte Honorário'!B:D,MATCH(TabJud!D4651,'Porte Honorário'!A:A,0),3)</f>
        <v>260.11</v>
      </c>
      <c r="L4651" s="22" t="n">
        <f aca="false">ROUND(C4651*K4651,2)</f>
        <v>260.11</v>
      </c>
      <c r="M4651" s="22" t="n">
        <f aca="false">IF(E4651&gt;0,ROUND(E4651*'UCO e Filme'!$A$8,2),0)</f>
        <v>646.17</v>
      </c>
      <c r="N4651" s="22" t="n">
        <f aca="false">IF(I4651&gt;0,ROUND(I4651*'UCO e Filme'!$A$11,2),0)</f>
        <v>60.74</v>
      </c>
      <c r="O4651" s="22" t="n">
        <f aca="false">ROUND(L4651+M4651+N4651,2)</f>
        <v>967.02</v>
      </c>
      <c r="P4651" s="36"/>
      <c r="Q4651" s="36"/>
    </row>
    <row r="4652" customFormat="false" ht="10.5" hidden="false" customHeight="true" outlineLevel="0" collapsed="false">
      <c r="A4652" s="17" t="n">
        <v>41001230</v>
      </c>
      <c r="B4652" s="17" t="s">
        <v>4657</v>
      </c>
      <c r="C4652" s="23" t="n">
        <v>1</v>
      </c>
      <c r="D4652" s="23" t="s">
        <v>69</v>
      </c>
      <c r="E4652" s="19" t="n">
        <v>33.57</v>
      </c>
      <c r="F4652" s="21"/>
      <c r="G4652" s="21"/>
      <c r="H4652" s="21"/>
      <c r="I4652" s="19" t="n">
        <v>2.5</v>
      </c>
      <c r="J4652" s="21" t="n">
        <v>1</v>
      </c>
      <c r="K4652" s="22" t="n">
        <f aca="false">INDEX('Porte Honorário'!B:D,MATCH(TabJud!D4652,'Porte Honorário'!A:A,0),3)</f>
        <v>163.2</v>
      </c>
      <c r="L4652" s="22" t="n">
        <f aca="false">ROUND(C4652*K4652,2)</f>
        <v>163.2</v>
      </c>
      <c r="M4652" s="22" t="n">
        <f aca="false">IF(E4652&gt;0,ROUND(E4652*'UCO e Filme'!$A$8,2),0)</f>
        <v>492.14</v>
      </c>
      <c r="N4652" s="22" t="n">
        <f aca="false">IF(I4652&gt;0,ROUND(I4652*'UCO e Filme'!$A$11,2),0)</f>
        <v>101.23</v>
      </c>
      <c r="O4652" s="22" t="n">
        <f aca="false">ROUND(L4652+M4652+N4652,2)</f>
        <v>756.57</v>
      </c>
      <c r="P4652" s="36"/>
      <c r="Q4652" s="36"/>
    </row>
    <row r="4653" customFormat="false" ht="10.5" hidden="false" customHeight="true" outlineLevel="0" collapsed="false">
      <c r="A4653" s="17" t="n">
        <v>41001362</v>
      </c>
      <c r="B4653" s="17" t="s">
        <v>4658</v>
      </c>
      <c r="C4653" s="23" t="n">
        <v>1</v>
      </c>
      <c r="D4653" s="23" t="s">
        <v>93</v>
      </c>
      <c r="E4653" s="19" t="n">
        <v>44</v>
      </c>
      <c r="F4653" s="21"/>
      <c r="G4653" s="21"/>
      <c r="H4653" s="21"/>
      <c r="I4653" s="19" t="n">
        <v>5</v>
      </c>
      <c r="J4653" s="21" t="n">
        <v>1</v>
      </c>
      <c r="K4653" s="22" t="n">
        <f aca="false">INDEX('Porte Honorário'!B:D,MATCH(TabJud!D4653,'Porte Honorário'!A:A,0),3)</f>
        <v>195.07</v>
      </c>
      <c r="L4653" s="22" t="n">
        <f aca="false">ROUND(C4653*K4653,2)</f>
        <v>195.07</v>
      </c>
      <c r="M4653" s="22" t="n">
        <f aca="false">IF(E4653&gt;0,ROUND(E4653*'UCO e Filme'!$A$8,2),0)</f>
        <v>645.04</v>
      </c>
      <c r="N4653" s="22" t="n">
        <f aca="false">IF(I4653&gt;0,ROUND(I4653*'UCO e Filme'!$A$11,2),0)</f>
        <v>202.45</v>
      </c>
      <c r="O4653" s="22" t="n">
        <f aca="false">ROUND(L4653+M4653+N4653,2)</f>
        <v>1042.56</v>
      </c>
      <c r="P4653" s="36"/>
      <c r="Q4653" s="36"/>
    </row>
    <row r="4654" customFormat="false" ht="10.5" hidden="false" customHeight="true" outlineLevel="0" collapsed="false">
      <c r="A4654" s="17" t="n">
        <v>41001370</v>
      </c>
      <c r="B4654" s="17" t="s">
        <v>4659</v>
      </c>
      <c r="C4654" s="23" t="n">
        <v>1</v>
      </c>
      <c r="D4654" s="23" t="s">
        <v>69</v>
      </c>
      <c r="E4654" s="19" t="n">
        <v>22.38</v>
      </c>
      <c r="F4654" s="21"/>
      <c r="G4654" s="21"/>
      <c r="H4654" s="21"/>
      <c r="I4654" s="19" t="n">
        <v>1.5</v>
      </c>
      <c r="J4654" s="21" t="n">
        <v>1</v>
      </c>
      <c r="K4654" s="22" t="n">
        <f aca="false">INDEX('Porte Honorário'!B:D,MATCH(TabJud!D4654,'Porte Honorário'!A:A,0),3)</f>
        <v>163.2</v>
      </c>
      <c r="L4654" s="22" t="n">
        <f aca="false">ROUND(C4654*K4654,2)</f>
        <v>163.2</v>
      </c>
      <c r="M4654" s="22" t="n">
        <f aca="false">IF(E4654&gt;0,ROUND(E4654*'UCO e Filme'!$A$8,2),0)</f>
        <v>328.09</v>
      </c>
      <c r="N4654" s="22" t="n">
        <f aca="false">IF(I4654&gt;0,ROUND(I4654*'UCO e Filme'!$A$11,2),0)</f>
        <v>60.74</v>
      </c>
      <c r="O4654" s="22" t="n">
        <f aca="false">ROUND(L4654+M4654+N4654,2)</f>
        <v>552.03</v>
      </c>
      <c r="P4654" s="36"/>
      <c r="Q4654" s="36"/>
    </row>
    <row r="4655" customFormat="false" ht="10.5" hidden="false" customHeight="true" outlineLevel="0" collapsed="false">
      <c r="A4655" s="17" t="n">
        <v>41001389</v>
      </c>
      <c r="B4655" s="17" t="s">
        <v>4660</v>
      </c>
      <c r="C4655" s="23" t="n">
        <v>1</v>
      </c>
      <c r="D4655" s="23" t="s">
        <v>69</v>
      </c>
      <c r="E4655" s="19" t="n">
        <v>22.38</v>
      </c>
      <c r="F4655" s="21"/>
      <c r="G4655" s="21"/>
      <c r="H4655" s="21"/>
      <c r="I4655" s="19" t="n">
        <v>1.5</v>
      </c>
      <c r="J4655" s="21" t="n">
        <v>1</v>
      </c>
      <c r="K4655" s="22" t="n">
        <f aca="false">INDEX('Porte Honorário'!B:D,MATCH(TabJud!D4655,'Porte Honorário'!A:A,0),3)</f>
        <v>163.2</v>
      </c>
      <c r="L4655" s="22" t="n">
        <f aca="false">ROUND(C4655*K4655,2)</f>
        <v>163.2</v>
      </c>
      <c r="M4655" s="22" t="n">
        <f aca="false">IF(E4655&gt;0,ROUND(E4655*'UCO e Filme'!$A$8,2),0)</f>
        <v>328.09</v>
      </c>
      <c r="N4655" s="22" t="n">
        <f aca="false">IF(I4655&gt;0,ROUND(I4655*'UCO e Filme'!$A$11,2),0)</f>
        <v>60.74</v>
      </c>
      <c r="O4655" s="22" t="n">
        <f aca="false">ROUND(L4655+M4655+N4655,2)</f>
        <v>552.03</v>
      </c>
      <c r="P4655" s="36"/>
      <c r="Q4655" s="36"/>
    </row>
    <row r="4656" customFormat="false" ht="10.5" hidden="false" customHeight="true" outlineLevel="0" collapsed="false">
      <c r="A4656" s="17" t="n">
        <v>41001397</v>
      </c>
      <c r="B4656" s="17" t="s">
        <v>4661</v>
      </c>
      <c r="C4656" s="23" t="n">
        <v>1</v>
      </c>
      <c r="D4656" s="23" t="s">
        <v>69</v>
      </c>
      <c r="E4656" s="19" t="n">
        <v>22.38</v>
      </c>
      <c r="F4656" s="21"/>
      <c r="G4656" s="21"/>
      <c r="H4656" s="21"/>
      <c r="I4656" s="19" t="n">
        <v>1.5</v>
      </c>
      <c r="J4656" s="21" t="n">
        <v>1</v>
      </c>
      <c r="K4656" s="22" t="n">
        <f aca="false">INDEX('Porte Honorário'!B:D,MATCH(TabJud!D4656,'Porte Honorário'!A:A,0),3)</f>
        <v>163.2</v>
      </c>
      <c r="L4656" s="22" t="n">
        <f aca="false">ROUND(C4656*K4656,2)</f>
        <v>163.2</v>
      </c>
      <c r="M4656" s="22" t="n">
        <f aca="false">IF(E4656&gt;0,ROUND(E4656*'UCO e Filme'!$A$8,2),0)</f>
        <v>328.09</v>
      </c>
      <c r="N4656" s="22" t="n">
        <f aca="false">IF(I4656&gt;0,ROUND(I4656*'UCO e Filme'!$A$11,2),0)</f>
        <v>60.74</v>
      </c>
      <c r="O4656" s="22" t="n">
        <f aca="false">ROUND(L4656+M4656+N4656,2)</f>
        <v>552.03</v>
      </c>
      <c r="P4656" s="36"/>
      <c r="Q4656" s="36"/>
    </row>
    <row r="4657" customFormat="false" ht="10.5" hidden="false" customHeight="true" outlineLevel="0" collapsed="false">
      <c r="A4657" s="17" t="n">
        <v>41001400</v>
      </c>
      <c r="B4657" s="17" t="s">
        <v>4662</v>
      </c>
      <c r="C4657" s="23" t="n">
        <v>1</v>
      </c>
      <c r="D4657" s="23" t="s">
        <v>69</v>
      </c>
      <c r="E4657" s="19" t="n">
        <v>22.38</v>
      </c>
      <c r="F4657" s="21"/>
      <c r="G4657" s="21"/>
      <c r="H4657" s="21"/>
      <c r="I4657" s="19" t="n">
        <v>1.5</v>
      </c>
      <c r="J4657" s="21" t="n">
        <v>1</v>
      </c>
      <c r="K4657" s="22" t="n">
        <f aca="false">INDEX('Porte Honorário'!B:D,MATCH(TabJud!D4657,'Porte Honorário'!A:A,0),3)</f>
        <v>163.2</v>
      </c>
      <c r="L4657" s="22" t="n">
        <f aca="false">ROUND(C4657*K4657,2)</f>
        <v>163.2</v>
      </c>
      <c r="M4657" s="22" t="n">
        <f aca="false">IF(E4657&gt;0,ROUND(E4657*'UCO e Filme'!$A$8,2),0)</f>
        <v>328.09</v>
      </c>
      <c r="N4657" s="22" t="n">
        <f aca="false">IF(I4657&gt;0,ROUND(I4657*'UCO e Filme'!$A$11,2),0)</f>
        <v>60.74</v>
      </c>
      <c r="O4657" s="22" t="n">
        <f aca="false">ROUND(L4657+M4657+N4657,2)</f>
        <v>552.03</v>
      </c>
      <c r="P4657" s="36"/>
      <c r="Q4657" s="36"/>
    </row>
    <row r="4658" customFormat="false" ht="10.5" hidden="false" customHeight="true" outlineLevel="0" collapsed="false">
      <c r="A4658" s="17" t="n">
        <v>41001419</v>
      </c>
      <c r="B4658" s="17" t="s">
        <v>4663</v>
      </c>
      <c r="C4658" s="23" t="n">
        <v>1</v>
      </c>
      <c r="D4658" s="23" t="s">
        <v>69</v>
      </c>
      <c r="E4658" s="19" t="n">
        <v>22.38</v>
      </c>
      <c r="F4658" s="21"/>
      <c r="G4658" s="21"/>
      <c r="H4658" s="21"/>
      <c r="I4658" s="19" t="n">
        <v>1.5</v>
      </c>
      <c r="J4658" s="21" t="n">
        <v>1</v>
      </c>
      <c r="K4658" s="22" t="n">
        <f aca="false">INDEX('Porte Honorário'!B:D,MATCH(TabJud!D4658,'Porte Honorário'!A:A,0),3)</f>
        <v>163.2</v>
      </c>
      <c r="L4658" s="22" t="n">
        <f aca="false">ROUND(C4658*K4658,2)</f>
        <v>163.2</v>
      </c>
      <c r="M4658" s="22" t="n">
        <f aca="false">IF(E4658&gt;0,ROUND(E4658*'UCO e Filme'!$A$8,2),0)</f>
        <v>328.09</v>
      </c>
      <c r="N4658" s="22" t="n">
        <f aca="false">IF(I4658&gt;0,ROUND(I4658*'UCO e Filme'!$A$11,2),0)</f>
        <v>60.74</v>
      </c>
      <c r="O4658" s="22" t="n">
        <f aca="false">ROUND(L4658+M4658+N4658,2)</f>
        <v>552.03</v>
      </c>
      <c r="P4658" s="36"/>
      <c r="Q4658" s="36"/>
    </row>
    <row r="4659" customFormat="false" ht="10.5" hidden="false" customHeight="true" outlineLevel="0" collapsed="false">
      <c r="A4659" s="17" t="n">
        <v>41001427</v>
      </c>
      <c r="B4659" s="17" t="s">
        <v>4664</v>
      </c>
      <c r="C4659" s="23" t="n">
        <v>1</v>
      </c>
      <c r="D4659" s="23" t="s">
        <v>69</v>
      </c>
      <c r="E4659" s="19" t="n">
        <v>22.38</v>
      </c>
      <c r="F4659" s="21"/>
      <c r="G4659" s="21"/>
      <c r="H4659" s="21"/>
      <c r="I4659" s="19" t="n">
        <v>1.5</v>
      </c>
      <c r="J4659" s="21" t="n">
        <v>1</v>
      </c>
      <c r="K4659" s="22" t="n">
        <f aca="false">INDEX('Porte Honorário'!B:D,MATCH(TabJud!D4659,'Porte Honorário'!A:A,0),3)</f>
        <v>163.2</v>
      </c>
      <c r="L4659" s="22" t="n">
        <f aca="false">ROUND(C4659*K4659,2)</f>
        <v>163.2</v>
      </c>
      <c r="M4659" s="22" t="n">
        <f aca="false">IF(E4659&gt;0,ROUND(E4659*'UCO e Filme'!$A$8,2),0)</f>
        <v>328.09</v>
      </c>
      <c r="N4659" s="22" t="n">
        <f aca="false">IF(I4659&gt;0,ROUND(I4659*'UCO e Filme'!$A$11,2),0)</f>
        <v>60.74</v>
      </c>
      <c r="O4659" s="22" t="n">
        <f aca="false">ROUND(L4659+M4659+N4659,2)</f>
        <v>552.03</v>
      </c>
      <c r="P4659" s="36"/>
      <c r="Q4659" s="36"/>
    </row>
    <row r="4660" customFormat="false" ht="10.5" hidden="false" customHeight="true" outlineLevel="0" collapsed="false">
      <c r="A4660" s="17" t="n">
        <v>41001435</v>
      </c>
      <c r="B4660" s="17" t="s">
        <v>4665</v>
      </c>
      <c r="C4660" s="23" t="n">
        <v>1</v>
      </c>
      <c r="D4660" s="23" t="s">
        <v>69</v>
      </c>
      <c r="E4660" s="19" t="n">
        <v>22.38</v>
      </c>
      <c r="F4660" s="21"/>
      <c r="G4660" s="21"/>
      <c r="H4660" s="21"/>
      <c r="I4660" s="19" t="n">
        <v>1.5</v>
      </c>
      <c r="J4660" s="21" t="n">
        <v>1</v>
      </c>
      <c r="K4660" s="22" t="n">
        <f aca="false">INDEX('Porte Honorário'!B:D,MATCH(TabJud!D4660,'Porte Honorário'!A:A,0),3)</f>
        <v>163.2</v>
      </c>
      <c r="L4660" s="22" t="n">
        <f aca="false">ROUND(C4660*K4660,2)</f>
        <v>163.2</v>
      </c>
      <c r="M4660" s="22" t="n">
        <f aca="false">IF(E4660&gt;0,ROUND(E4660*'UCO e Filme'!$A$8,2),0)</f>
        <v>328.09</v>
      </c>
      <c r="N4660" s="22" t="n">
        <f aca="false">IF(I4660&gt;0,ROUND(I4660*'UCO e Filme'!$A$11,2),0)</f>
        <v>60.74</v>
      </c>
      <c r="O4660" s="22" t="n">
        <f aca="false">ROUND(L4660+M4660+N4660,2)</f>
        <v>552.03</v>
      </c>
      <c r="P4660" s="36"/>
      <c r="Q4660" s="36"/>
    </row>
    <row r="4661" customFormat="false" ht="10.5" hidden="false" customHeight="true" outlineLevel="0" collapsed="false">
      <c r="A4661" s="17" t="n">
        <v>41001443</v>
      </c>
      <c r="B4661" s="17" t="s">
        <v>4666</v>
      </c>
      <c r="C4661" s="23" t="n">
        <v>1</v>
      </c>
      <c r="D4661" s="23" t="s">
        <v>69</v>
      </c>
      <c r="E4661" s="19" t="n">
        <v>22.38</v>
      </c>
      <c r="F4661" s="21"/>
      <c r="G4661" s="21"/>
      <c r="H4661" s="21"/>
      <c r="I4661" s="19" t="n">
        <v>1.5</v>
      </c>
      <c r="J4661" s="21" t="n">
        <v>1</v>
      </c>
      <c r="K4661" s="22" t="n">
        <f aca="false">INDEX('Porte Honorário'!B:D,MATCH(TabJud!D4661,'Porte Honorário'!A:A,0),3)</f>
        <v>163.2</v>
      </c>
      <c r="L4661" s="22" t="n">
        <f aca="false">ROUND(C4661*K4661,2)</f>
        <v>163.2</v>
      </c>
      <c r="M4661" s="22" t="n">
        <f aca="false">IF(E4661&gt;0,ROUND(E4661*'UCO e Filme'!$A$8,2),0)</f>
        <v>328.09</v>
      </c>
      <c r="N4661" s="22" t="n">
        <f aca="false">IF(I4661&gt;0,ROUND(I4661*'UCO e Filme'!$A$11,2),0)</f>
        <v>60.74</v>
      </c>
      <c r="O4661" s="22" t="n">
        <f aca="false">ROUND(L4661+M4661+N4661,2)</f>
        <v>552.03</v>
      </c>
      <c r="P4661" s="36"/>
      <c r="Q4661" s="36"/>
    </row>
    <row r="4662" customFormat="false" ht="10.5" hidden="false" customHeight="true" outlineLevel="0" collapsed="false">
      <c r="A4662" s="17" t="n">
        <v>41001451</v>
      </c>
      <c r="B4662" s="17" t="s">
        <v>4667</v>
      </c>
      <c r="C4662" s="23" t="n">
        <v>1</v>
      </c>
      <c r="D4662" s="23" t="s">
        <v>69</v>
      </c>
      <c r="E4662" s="19" t="n">
        <v>22.38</v>
      </c>
      <c r="F4662" s="21"/>
      <c r="G4662" s="21"/>
      <c r="H4662" s="21"/>
      <c r="I4662" s="19" t="n">
        <v>1.5</v>
      </c>
      <c r="J4662" s="21" t="n">
        <v>1</v>
      </c>
      <c r="K4662" s="22" t="n">
        <f aca="false">INDEX('Porte Honorário'!B:D,MATCH(TabJud!D4662,'Porte Honorário'!A:A,0),3)</f>
        <v>163.2</v>
      </c>
      <c r="L4662" s="22" t="n">
        <f aca="false">ROUND(C4662*K4662,2)</f>
        <v>163.2</v>
      </c>
      <c r="M4662" s="22" t="n">
        <f aca="false">IF(E4662&gt;0,ROUND(E4662*'UCO e Filme'!$A$8,2),0)</f>
        <v>328.09</v>
      </c>
      <c r="N4662" s="22" t="n">
        <f aca="false">IF(I4662&gt;0,ROUND(I4662*'UCO e Filme'!$A$11,2),0)</f>
        <v>60.74</v>
      </c>
      <c r="O4662" s="22" t="n">
        <f aca="false">ROUND(L4662+M4662+N4662,2)</f>
        <v>552.03</v>
      </c>
      <c r="P4662" s="36"/>
      <c r="Q4662" s="36"/>
    </row>
    <row r="4663" customFormat="false" ht="10.5" hidden="false" customHeight="true" outlineLevel="0" collapsed="false">
      <c r="A4663" s="17" t="n">
        <v>41001460</v>
      </c>
      <c r="B4663" s="17" t="s">
        <v>4668</v>
      </c>
      <c r="C4663" s="23" t="n">
        <v>1</v>
      </c>
      <c r="D4663" s="23" t="s">
        <v>69</v>
      </c>
      <c r="E4663" s="19" t="n">
        <v>22.38</v>
      </c>
      <c r="F4663" s="21"/>
      <c r="G4663" s="21"/>
      <c r="H4663" s="21"/>
      <c r="I4663" s="19" t="n">
        <v>1.5</v>
      </c>
      <c r="J4663" s="21" t="n">
        <v>1</v>
      </c>
      <c r="K4663" s="22" t="n">
        <f aca="false">INDEX('Porte Honorário'!B:D,MATCH(TabJud!D4663,'Porte Honorário'!A:A,0),3)</f>
        <v>163.2</v>
      </c>
      <c r="L4663" s="22" t="n">
        <f aca="false">ROUND(C4663*K4663,2)</f>
        <v>163.2</v>
      </c>
      <c r="M4663" s="22" t="n">
        <f aca="false">IF(E4663&gt;0,ROUND(E4663*'UCO e Filme'!$A$8,2),0)</f>
        <v>328.09</v>
      </c>
      <c r="N4663" s="22" t="n">
        <f aca="false">IF(I4663&gt;0,ROUND(I4663*'UCO e Filme'!$A$11,2),0)</f>
        <v>60.74</v>
      </c>
      <c r="O4663" s="22" t="n">
        <f aca="false">ROUND(L4663+M4663+N4663,2)</f>
        <v>552.03</v>
      </c>
      <c r="P4663" s="36"/>
      <c r="Q4663" s="36"/>
    </row>
    <row r="4664" customFormat="false" ht="10.5" hidden="false" customHeight="true" outlineLevel="0" collapsed="false">
      <c r="A4664" s="17" t="n">
        <v>41001478</v>
      </c>
      <c r="B4664" s="17" t="s">
        <v>4669</v>
      </c>
      <c r="C4664" s="23" t="n">
        <v>1</v>
      </c>
      <c r="D4664" s="23" t="s">
        <v>69</v>
      </c>
      <c r="E4664" s="19" t="n">
        <v>22.38</v>
      </c>
      <c r="F4664" s="21"/>
      <c r="G4664" s="21"/>
      <c r="H4664" s="21"/>
      <c r="I4664" s="19" t="n">
        <v>1.5</v>
      </c>
      <c r="J4664" s="21" t="n">
        <v>1</v>
      </c>
      <c r="K4664" s="22" t="n">
        <f aca="false">INDEX('Porte Honorário'!B:D,MATCH(TabJud!D4664,'Porte Honorário'!A:A,0),3)</f>
        <v>163.2</v>
      </c>
      <c r="L4664" s="22" t="n">
        <f aca="false">ROUND(C4664*K4664,2)</f>
        <v>163.2</v>
      </c>
      <c r="M4664" s="22" t="n">
        <f aca="false">IF(E4664&gt;0,ROUND(E4664*'UCO e Filme'!$A$8,2),0)</f>
        <v>328.09</v>
      </c>
      <c r="N4664" s="22" t="n">
        <f aca="false">IF(I4664&gt;0,ROUND(I4664*'UCO e Filme'!$A$11,2),0)</f>
        <v>60.74</v>
      </c>
      <c r="O4664" s="22" t="n">
        <f aca="false">ROUND(L4664+M4664+N4664,2)</f>
        <v>552.03</v>
      </c>
      <c r="P4664" s="36"/>
      <c r="Q4664" s="36"/>
    </row>
    <row r="4665" customFormat="false" ht="10.5" hidden="false" customHeight="true" outlineLevel="0" collapsed="false">
      <c r="A4665" s="17" t="n">
        <v>41001486</v>
      </c>
      <c r="B4665" s="17" t="s">
        <v>4670</v>
      </c>
      <c r="C4665" s="23" t="n">
        <v>1</v>
      </c>
      <c r="D4665" s="23" t="s">
        <v>69</v>
      </c>
      <c r="E4665" s="19" t="n">
        <v>22.38</v>
      </c>
      <c r="F4665" s="21"/>
      <c r="G4665" s="21"/>
      <c r="H4665" s="21"/>
      <c r="I4665" s="19" t="n">
        <v>1.5</v>
      </c>
      <c r="J4665" s="21" t="n">
        <v>1</v>
      </c>
      <c r="K4665" s="22" t="n">
        <f aca="false">INDEX('Porte Honorário'!B:D,MATCH(TabJud!D4665,'Porte Honorário'!A:A,0),3)</f>
        <v>163.2</v>
      </c>
      <c r="L4665" s="22" t="n">
        <f aca="false">ROUND(C4665*K4665,2)</f>
        <v>163.2</v>
      </c>
      <c r="M4665" s="22" t="n">
        <f aca="false">IF(E4665&gt;0,ROUND(E4665*'UCO e Filme'!$A$8,2),0)</f>
        <v>328.09</v>
      </c>
      <c r="N4665" s="22" t="n">
        <f aca="false">IF(I4665&gt;0,ROUND(I4665*'UCO e Filme'!$A$11,2),0)</f>
        <v>60.74</v>
      </c>
      <c r="O4665" s="22" t="n">
        <f aca="false">ROUND(L4665+M4665+N4665,2)</f>
        <v>552.03</v>
      </c>
      <c r="P4665" s="36"/>
      <c r="Q4665" s="36"/>
    </row>
    <row r="4666" customFormat="false" ht="10.5" hidden="false" customHeight="true" outlineLevel="0" collapsed="false">
      <c r="A4666" s="17" t="n">
        <v>41001494</v>
      </c>
      <c r="B4666" s="17" t="s">
        <v>4671</v>
      </c>
      <c r="C4666" s="23" t="n">
        <v>1</v>
      </c>
      <c r="D4666" s="23" t="s">
        <v>69</v>
      </c>
      <c r="E4666" s="19" t="n">
        <v>22.38</v>
      </c>
      <c r="F4666" s="21"/>
      <c r="G4666" s="21"/>
      <c r="H4666" s="21"/>
      <c r="I4666" s="19" t="n">
        <v>1.5</v>
      </c>
      <c r="J4666" s="21" t="n">
        <v>1</v>
      </c>
      <c r="K4666" s="22" t="n">
        <f aca="false">INDEX('Porte Honorário'!B:D,MATCH(TabJud!D4666,'Porte Honorário'!A:A,0),3)</f>
        <v>163.2</v>
      </c>
      <c r="L4666" s="22" t="n">
        <f aca="false">ROUND(C4666*K4666,2)</f>
        <v>163.2</v>
      </c>
      <c r="M4666" s="22" t="n">
        <f aca="false">IF(E4666&gt;0,ROUND(E4666*'UCO e Filme'!$A$8,2),0)</f>
        <v>328.09</v>
      </c>
      <c r="N4666" s="22" t="n">
        <f aca="false">IF(I4666&gt;0,ROUND(I4666*'UCO e Filme'!$A$11,2),0)</f>
        <v>60.74</v>
      </c>
      <c r="O4666" s="22" t="n">
        <f aca="false">ROUND(L4666+M4666+N4666,2)</f>
        <v>552.03</v>
      </c>
      <c r="P4666" s="36"/>
      <c r="Q4666" s="36"/>
    </row>
    <row r="4667" customFormat="false" ht="10.5" hidden="false" customHeight="true" outlineLevel="0" collapsed="false">
      <c r="A4667" s="17" t="n">
        <v>41001508</v>
      </c>
      <c r="B4667" s="17" t="s">
        <v>4672</v>
      </c>
      <c r="C4667" s="23" t="n">
        <v>1</v>
      </c>
      <c r="D4667" s="23" t="s">
        <v>69</v>
      </c>
      <c r="E4667" s="19" t="n">
        <v>22.38</v>
      </c>
      <c r="F4667" s="21"/>
      <c r="G4667" s="21"/>
      <c r="H4667" s="21"/>
      <c r="I4667" s="19" t="n">
        <v>1.5</v>
      </c>
      <c r="J4667" s="21" t="n">
        <v>1</v>
      </c>
      <c r="K4667" s="22" t="n">
        <f aca="false">INDEX('Porte Honorário'!B:D,MATCH(TabJud!D4667,'Porte Honorário'!A:A,0),3)</f>
        <v>163.2</v>
      </c>
      <c r="L4667" s="22" t="n">
        <f aca="false">ROUND(C4667*K4667,2)</f>
        <v>163.2</v>
      </c>
      <c r="M4667" s="22" t="n">
        <f aca="false">IF(E4667&gt;0,ROUND(E4667*'UCO e Filme'!$A$8,2),0)</f>
        <v>328.09</v>
      </c>
      <c r="N4667" s="22" t="n">
        <f aca="false">IF(I4667&gt;0,ROUND(I4667*'UCO e Filme'!$A$11,2),0)</f>
        <v>60.74</v>
      </c>
      <c r="O4667" s="22" t="n">
        <f aca="false">ROUND(L4667+M4667+N4667,2)</f>
        <v>552.03</v>
      </c>
      <c r="P4667" s="36"/>
      <c r="Q4667" s="36"/>
    </row>
    <row r="4668" customFormat="false" ht="10.5" hidden="false" customHeight="true" outlineLevel="0" collapsed="false">
      <c r="A4668" s="17" t="n">
        <v>41001516</v>
      </c>
      <c r="B4668" s="17" t="s">
        <v>4673</v>
      </c>
      <c r="C4668" s="23" t="n">
        <v>1</v>
      </c>
      <c r="D4668" s="23" t="s">
        <v>69</v>
      </c>
      <c r="E4668" s="19" t="n">
        <v>22.38</v>
      </c>
      <c r="F4668" s="21"/>
      <c r="G4668" s="21"/>
      <c r="H4668" s="21"/>
      <c r="I4668" s="19" t="n">
        <v>1.5</v>
      </c>
      <c r="J4668" s="21" t="n">
        <v>1</v>
      </c>
      <c r="K4668" s="22" t="n">
        <f aca="false">INDEX('Porte Honorário'!B:D,MATCH(TabJud!D4668,'Porte Honorário'!A:A,0),3)</f>
        <v>163.2</v>
      </c>
      <c r="L4668" s="22" t="n">
        <f aca="false">ROUND(C4668*K4668,2)</f>
        <v>163.2</v>
      </c>
      <c r="M4668" s="22" t="n">
        <f aca="false">IF(E4668&gt;0,ROUND(E4668*'UCO e Filme'!$A$8,2),0)</f>
        <v>328.09</v>
      </c>
      <c r="N4668" s="22" t="n">
        <f aca="false">IF(I4668&gt;0,ROUND(I4668*'UCO e Filme'!$A$11,2),0)</f>
        <v>60.74</v>
      </c>
      <c r="O4668" s="22" t="n">
        <f aca="false">ROUND(L4668+M4668+N4668,2)</f>
        <v>552.03</v>
      </c>
      <c r="P4668" s="36"/>
      <c r="Q4668" s="36"/>
    </row>
    <row r="4669" customFormat="false" ht="10.5" hidden="false" customHeight="true" outlineLevel="0" collapsed="false">
      <c r="A4669" s="17" t="n">
        <v>41001524</v>
      </c>
      <c r="B4669" s="17" t="s">
        <v>4674</v>
      </c>
      <c r="C4669" s="23" t="n">
        <v>1</v>
      </c>
      <c r="D4669" s="23" t="s">
        <v>69</v>
      </c>
      <c r="E4669" s="19" t="n">
        <v>22.38</v>
      </c>
      <c r="F4669" s="21"/>
      <c r="G4669" s="21"/>
      <c r="H4669" s="21"/>
      <c r="I4669" s="19" t="n">
        <v>1.5</v>
      </c>
      <c r="J4669" s="21" t="n">
        <v>1</v>
      </c>
      <c r="K4669" s="22" t="n">
        <f aca="false">INDEX('Porte Honorário'!B:D,MATCH(TabJud!D4669,'Porte Honorário'!A:A,0),3)</f>
        <v>163.2</v>
      </c>
      <c r="L4669" s="22" t="n">
        <f aca="false">ROUND(C4669*K4669,2)</f>
        <v>163.2</v>
      </c>
      <c r="M4669" s="22" t="n">
        <f aca="false">IF(E4669&gt;0,ROUND(E4669*'UCO e Filme'!$A$8,2),0)</f>
        <v>328.09</v>
      </c>
      <c r="N4669" s="22" t="n">
        <f aca="false">IF(I4669&gt;0,ROUND(I4669*'UCO e Filme'!$A$11,2),0)</f>
        <v>60.74</v>
      </c>
      <c r="O4669" s="22" t="n">
        <f aca="false">ROUND(L4669+M4669+N4669,2)</f>
        <v>552.03</v>
      </c>
      <c r="P4669" s="36"/>
      <c r="Q4669" s="36"/>
    </row>
    <row r="4670" customFormat="false" ht="10.5" hidden="false" customHeight="true" outlineLevel="0" collapsed="false">
      <c r="A4670" s="17" t="n">
        <v>41001532</v>
      </c>
      <c r="B4670" s="17" t="s">
        <v>4675</v>
      </c>
      <c r="C4670" s="23" t="n">
        <v>1</v>
      </c>
      <c r="D4670" s="23" t="s">
        <v>103</v>
      </c>
      <c r="E4670" s="19" t="n">
        <v>25.737</v>
      </c>
      <c r="F4670" s="21"/>
      <c r="G4670" s="21"/>
      <c r="H4670" s="21"/>
      <c r="I4670" s="19" t="n">
        <v>1.5</v>
      </c>
      <c r="J4670" s="21" t="n">
        <v>1</v>
      </c>
      <c r="K4670" s="22" t="n">
        <f aca="false">INDEX('Porte Honorário'!B:D,MATCH(TabJud!D4670,'Porte Honorário'!A:A,0),3)</f>
        <v>142.8</v>
      </c>
      <c r="L4670" s="22" t="n">
        <f aca="false">ROUND(C4670*K4670,2)</f>
        <v>142.8</v>
      </c>
      <c r="M4670" s="22" t="n">
        <f aca="false">IF(E4670&gt;0,ROUND(E4670*'UCO e Filme'!$A$8,2),0)</f>
        <v>377.3</v>
      </c>
      <c r="N4670" s="22" t="n">
        <f aca="false">IF(I4670&gt;0,ROUND(I4670*'UCO e Filme'!$A$11,2),0)</f>
        <v>60.74</v>
      </c>
      <c r="O4670" s="22" t="n">
        <f aca="false">ROUND(L4670+M4670+N4670,2)</f>
        <v>580.84</v>
      </c>
      <c r="P4670" s="36"/>
      <c r="Q4670" s="36"/>
    </row>
    <row r="4671" customFormat="false" ht="31.5" hidden="false" customHeight="true" outlineLevel="0" collapsed="false">
      <c r="A4671" s="14" t="s">
        <v>4676</v>
      </c>
      <c r="B4671" s="14"/>
      <c r="C4671" s="14"/>
      <c r="D4671" s="14"/>
      <c r="E4671" s="14"/>
      <c r="F4671" s="14"/>
      <c r="G4671" s="14"/>
      <c r="H4671" s="14"/>
      <c r="I4671" s="14"/>
      <c r="J4671" s="14"/>
      <c r="K4671" s="14"/>
      <c r="L4671" s="14"/>
      <c r="M4671" s="14"/>
      <c r="N4671" s="14"/>
      <c r="O4671" s="14"/>
      <c r="P4671" s="36"/>
      <c r="Q4671" s="36"/>
    </row>
    <row r="4672" customFormat="false" ht="34.5" hidden="false" customHeight="true" outlineLevel="0" collapsed="false">
      <c r="A4672" s="17" t="n">
        <v>41002016</v>
      </c>
      <c r="B4672" s="17" t="s">
        <v>4677</v>
      </c>
      <c r="C4672" s="23" t="n">
        <v>1</v>
      </c>
      <c r="D4672" s="23" t="s">
        <v>64</v>
      </c>
      <c r="E4672" s="19"/>
      <c r="F4672" s="16"/>
      <c r="G4672" s="16"/>
      <c r="H4672" s="21"/>
      <c r="I4672" s="19"/>
      <c r="J4672" s="21"/>
      <c r="K4672" s="22" t="n">
        <f aca="false">INDEX('Porte Honorário'!B:D,MATCH(TabJud!D4672,'Porte Honorário'!A:A,0),3)</f>
        <v>50.99</v>
      </c>
      <c r="L4672" s="22" t="n">
        <f aca="false">ROUND(C4672*K4672,2)</f>
        <v>50.99</v>
      </c>
      <c r="M4672" s="22" t="n">
        <f aca="false">IF(E4672&gt;0,ROUND(E4672*'UCO e Filme'!$A$8,2),0)</f>
        <v>0</v>
      </c>
      <c r="N4672" s="22" t="n">
        <f aca="false">IF(I4672&gt;0,ROUND(I4672*'UCO e Filme'!$A$11,2),0)</f>
        <v>0</v>
      </c>
      <c r="O4672" s="22" t="n">
        <f aca="false">ROUND(L4672+M4672+N4672,2)</f>
        <v>50.99</v>
      </c>
      <c r="P4672" s="36"/>
      <c r="Q4672" s="36"/>
    </row>
    <row r="4673" customFormat="false" ht="10.5" hidden="false" customHeight="true" outlineLevel="0" collapsed="false">
      <c r="A4673" s="17" t="n">
        <v>41002032</v>
      </c>
      <c r="B4673" s="17" t="s">
        <v>4678</v>
      </c>
      <c r="C4673" s="23" t="n">
        <v>1</v>
      </c>
      <c r="D4673" s="23" t="s">
        <v>141</v>
      </c>
      <c r="E4673" s="19"/>
      <c r="F4673" s="16"/>
      <c r="G4673" s="16"/>
      <c r="H4673" s="21"/>
      <c r="I4673" s="19"/>
      <c r="J4673" s="21"/>
      <c r="K4673" s="22" t="n">
        <f aca="false">INDEX('Porte Honorário'!B:D,MATCH(TabJud!D4673,'Porte Honorário'!A:A,0),3)</f>
        <v>260.11</v>
      </c>
      <c r="L4673" s="22" t="n">
        <f aca="false">ROUND(C4673*K4673,2)</f>
        <v>260.11</v>
      </c>
      <c r="M4673" s="22" t="n">
        <f aca="false">IF(E4673&gt;0,ROUND(E4673*'UCO e Filme'!$A$8,2),0)</f>
        <v>0</v>
      </c>
      <c r="N4673" s="22" t="n">
        <f aca="false">IF(I4673&gt;0,ROUND(I4673*'UCO e Filme'!$A$11,2),0)</f>
        <v>0</v>
      </c>
      <c r="O4673" s="22" t="n">
        <f aca="false">ROUND(L4673+M4673+N4673,2)</f>
        <v>260.11</v>
      </c>
      <c r="P4673" s="36"/>
      <c r="Q4673" s="36"/>
    </row>
    <row r="4674" customFormat="false" ht="10.5" hidden="false" customHeight="true" outlineLevel="0" collapsed="false">
      <c r="A4674" s="17" t="n">
        <v>41002040</v>
      </c>
      <c r="B4674" s="17" t="s">
        <v>4679</v>
      </c>
      <c r="C4674" s="23" t="n">
        <v>1</v>
      </c>
      <c r="D4674" s="23" t="s">
        <v>52</v>
      </c>
      <c r="E4674" s="19"/>
      <c r="F4674" s="16"/>
      <c r="G4674" s="16"/>
      <c r="H4674" s="21"/>
      <c r="I4674" s="19"/>
      <c r="J4674" s="21"/>
      <c r="K4674" s="22" t="n">
        <f aca="false">INDEX('Porte Honorário'!B:D,MATCH(TabJud!D4674,'Porte Honorário'!A:A,0),3)</f>
        <v>112.2</v>
      </c>
      <c r="L4674" s="22" t="n">
        <f aca="false">ROUND(C4674*K4674,2)</f>
        <v>112.2</v>
      </c>
      <c r="M4674" s="22" t="n">
        <f aca="false">IF(E4674&gt;0,ROUND(E4674*'UCO e Filme'!$A$8,2),0)</f>
        <v>0</v>
      </c>
      <c r="N4674" s="22" t="n">
        <f aca="false">IF(I4674&gt;0,ROUND(I4674*'UCO e Filme'!$A$11,2),0)</f>
        <v>0</v>
      </c>
      <c r="O4674" s="22" t="n">
        <f aca="false">ROUND(L4674+M4674+N4674,2)</f>
        <v>112.2</v>
      </c>
      <c r="P4674" s="36"/>
      <c r="Q4674" s="36"/>
    </row>
    <row r="4675" customFormat="false" ht="15" hidden="false" customHeight="true" outlineLevel="0" collapsed="false">
      <c r="A4675" s="15" t="s">
        <v>4680</v>
      </c>
      <c r="B4675" s="15"/>
      <c r="C4675" s="15"/>
      <c r="D4675" s="15"/>
      <c r="E4675" s="15"/>
      <c r="F4675" s="15"/>
      <c r="G4675" s="15"/>
      <c r="H4675" s="15"/>
      <c r="I4675" s="15"/>
      <c r="J4675" s="15"/>
      <c r="K4675" s="15"/>
      <c r="L4675" s="15"/>
      <c r="M4675" s="15"/>
      <c r="N4675" s="15"/>
      <c r="O4675" s="15"/>
      <c r="P4675" s="36"/>
      <c r="Q4675" s="36"/>
    </row>
    <row r="4676" customFormat="false" ht="15" hidden="false" customHeight="true" outlineLevel="0" collapsed="false">
      <c r="A4676" s="15" t="s">
        <v>4681</v>
      </c>
      <c r="B4676" s="15"/>
      <c r="C4676" s="15"/>
      <c r="D4676" s="15"/>
      <c r="E4676" s="15"/>
      <c r="F4676" s="15"/>
      <c r="G4676" s="15"/>
      <c r="H4676" s="15"/>
      <c r="I4676" s="15"/>
      <c r="J4676" s="15"/>
      <c r="K4676" s="15"/>
      <c r="L4676" s="15"/>
      <c r="M4676" s="15"/>
      <c r="N4676" s="15"/>
      <c r="O4676" s="15"/>
      <c r="P4676" s="36"/>
      <c r="Q4676" s="36"/>
    </row>
    <row r="4677" customFormat="false" ht="15" hidden="false" customHeight="true" outlineLevel="0" collapsed="false">
      <c r="A4677" s="15" t="s">
        <v>4682</v>
      </c>
      <c r="B4677" s="15"/>
      <c r="C4677" s="15"/>
      <c r="D4677" s="15"/>
      <c r="E4677" s="15"/>
      <c r="F4677" s="15"/>
      <c r="G4677" s="15"/>
      <c r="H4677" s="15"/>
      <c r="I4677" s="15"/>
      <c r="J4677" s="15"/>
      <c r="K4677" s="15"/>
      <c r="L4677" s="15"/>
      <c r="M4677" s="15"/>
      <c r="N4677" s="15"/>
      <c r="O4677" s="15"/>
      <c r="P4677" s="36"/>
      <c r="Q4677" s="36"/>
    </row>
    <row r="4678" customFormat="false" ht="15" hidden="false" customHeight="true" outlineLevel="0" collapsed="false">
      <c r="A4678" s="15" t="s">
        <v>4683</v>
      </c>
      <c r="B4678" s="15"/>
      <c r="C4678" s="15"/>
      <c r="D4678" s="15"/>
      <c r="E4678" s="15"/>
      <c r="F4678" s="15"/>
      <c r="G4678" s="15"/>
      <c r="H4678" s="15"/>
      <c r="I4678" s="15"/>
      <c r="J4678" s="15"/>
      <c r="K4678" s="15"/>
      <c r="L4678" s="15"/>
      <c r="M4678" s="15"/>
      <c r="N4678" s="15"/>
      <c r="O4678" s="15"/>
      <c r="P4678" s="36"/>
      <c r="Q4678" s="36"/>
    </row>
    <row r="4679" customFormat="false" ht="15" hidden="false" customHeight="true" outlineLevel="0" collapsed="false">
      <c r="A4679" s="15" t="s">
        <v>4684</v>
      </c>
      <c r="B4679" s="15"/>
      <c r="C4679" s="15"/>
      <c r="D4679" s="15"/>
      <c r="E4679" s="15"/>
      <c r="F4679" s="15"/>
      <c r="G4679" s="15"/>
      <c r="H4679" s="15"/>
      <c r="I4679" s="15"/>
      <c r="J4679" s="15"/>
      <c r="K4679" s="15"/>
      <c r="L4679" s="15"/>
      <c r="M4679" s="15"/>
      <c r="N4679" s="15"/>
      <c r="O4679" s="15"/>
      <c r="P4679" s="36"/>
      <c r="Q4679" s="36"/>
    </row>
    <row r="4680" customFormat="false" ht="23.25" hidden="false" customHeight="true" outlineLevel="0" collapsed="false">
      <c r="A4680" s="15" t="s">
        <v>4685</v>
      </c>
      <c r="B4680" s="15"/>
      <c r="C4680" s="15"/>
      <c r="D4680" s="15"/>
      <c r="E4680" s="15"/>
      <c r="F4680" s="15"/>
      <c r="G4680" s="15"/>
      <c r="H4680" s="15"/>
      <c r="I4680" s="15"/>
      <c r="J4680" s="15"/>
      <c r="K4680" s="15"/>
      <c r="L4680" s="15"/>
      <c r="M4680" s="15"/>
      <c r="N4680" s="15"/>
      <c r="O4680" s="15"/>
      <c r="P4680" s="36"/>
      <c r="Q4680" s="36"/>
    </row>
    <row r="4681" customFormat="false" ht="16.5" hidden="false" customHeight="true" outlineLevel="0" collapsed="false">
      <c r="A4681" s="15" t="s">
        <v>4686</v>
      </c>
      <c r="B4681" s="15"/>
      <c r="C4681" s="15"/>
      <c r="D4681" s="15"/>
      <c r="E4681" s="15"/>
      <c r="F4681" s="15"/>
      <c r="G4681" s="15"/>
      <c r="H4681" s="15"/>
      <c r="I4681" s="15"/>
      <c r="J4681" s="15"/>
      <c r="K4681" s="15"/>
      <c r="L4681" s="15"/>
      <c r="M4681" s="15"/>
      <c r="N4681" s="15"/>
      <c r="O4681" s="15"/>
      <c r="P4681" s="36"/>
      <c r="Q4681" s="36"/>
    </row>
    <row r="4682" customFormat="false" ht="24" hidden="false" customHeight="true" outlineLevel="0" collapsed="false">
      <c r="A4682" s="15" t="s">
        <v>4687</v>
      </c>
      <c r="B4682" s="15"/>
      <c r="C4682" s="15"/>
      <c r="D4682" s="15"/>
      <c r="E4682" s="15"/>
      <c r="F4682" s="15"/>
      <c r="G4682" s="15"/>
      <c r="H4682" s="15"/>
      <c r="I4682" s="15"/>
      <c r="J4682" s="15"/>
      <c r="K4682" s="15"/>
      <c r="L4682" s="15"/>
      <c r="M4682" s="15"/>
      <c r="N4682" s="15"/>
      <c r="O4682" s="15"/>
      <c r="P4682" s="36"/>
      <c r="Q4682" s="36"/>
    </row>
    <row r="4683" customFormat="false" ht="26.25" hidden="false" customHeight="true" outlineLevel="0" collapsed="false">
      <c r="A4683" s="15" t="s">
        <v>4688</v>
      </c>
      <c r="B4683" s="15"/>
      <c r="C4683" s="15"/>
      <c r="D4683" s="15"/>
      <c r="E4683" s="15"/>
      <c r="F4683" s="15"/>
      <c r="G4683" s="15"/>
      <c r="H4683" s="15"/>
      <c r="I4683" s="15"/>
      <c r="J4683" s="15"/>
      <c r="K4683" s="15"/>
      <c r="L4683" s="15"/>
      <c r="M4683" s="15"/>
      <c r="N4683" s="15"/>
      <c r="O4683" s="15"/>
      <c r="P4683" s="36"/>
      <c r="Q4683" s="36"/>
    </row>
    <row r="4684" customFormat="false" ht="31.5" hidden="false" customHeight="true" outlineLevel="0" collapsed="false">
      <c r="A4684" s="14" t="s">
        <v>4689</v>
      </c>
      <c r="B4684" s="14"/>
      <c r="C4684" s="14"/>
      <c r="D4684" s="14"/>
      <c r="E4684" s="14"/>
      <c r="F4684" s="14"/>
      <c r="G4684" s="14"/>
      <c r="H4684" s="14"/>
      <c r="I4684" s="14"/>
      <c r="J4684" s="14"/>
      <c r="K4684" s="14"/>
      <c r="L4684" s="14"/>
      <c r="M4684" s="14"/>
      <c r="N4684" s="14"/>
      <c r="O4684" s="14"/>
      <c r="P4684" s="36"/>
      <c r="Q4684" s="36"/>
    </row>
    <row r="4685" customFormat="false" ht="29.25" hidden="false" customHeight="true" outlineLevel="0" collapsed="false">
      <c r="A4685" s="17" t="n">
        <v>41101014</v>
      </c>
      <c r="B4685" s="17" t="s">
        <v>4690</v>
      </c>
      <c r="C4685" s="23" t="n">
        <v>1</v>
      </c>
      <c r="D4685" s="23" t="s">
        <v>69</v>
      </c>
      <c r="E4685" s="19" t="n">
        <v>47.24</v>
      </c>
      <c r="F4685" s="16"/>
      <c r="G4685" s="16"/>
      <c r="H4685" s="21"/>
      <c r="I4685" s="19" t="n">
        <v>4</v>
      </c>
      <c r="J4685" s="21" t="n">
        <v>1</v>
      </c>
      <c r="K4685" s="22" t="n">
        <f aca="false">INDEX('Porte Honorário'!B:D,MATCH(TabJud!D4685,'Porte Honorário'!A:A,0),3)</f>
        <v>163.2</v>
      </c>
      <c r="L4685" s="22" t="n">
        <f aca="false">ROUND(C4685*K4685,2)</f>
        <v>163.2</v>
      </c>
      <c r="M4685" s="22" t="n">
        <f aca="false">IF(E4685&gt;0,ROUND(E4685*'UCO e Filme'!$A$8,2),0)</f>
        <v>692.54</v>
      </c>
      <c r="N4685" s="22" t="n">
        <f aca="false">IF(I4685&gt;0,ROUND(I4685*'UCO e Filme'!$A$11,2),0)</f>
        <v>161.96</v>
      </c>
      <c r="O4685" s="22" t="n">
        <f aca="false">ROUND(L4685+M4685+N4685,2)</f>
        <v>1017.7</v>
      </c>
      <c r="P4685" s="36"/>
      <c r="Q4685" s="36"/>
    </row>
    <row r="4686" customFormat="false" ht="10.5" hidden="false" customHeight="true" outlineLevel="0" collapsed="false">
      <c r="A4686" s="17" t="n">
        <v>41101022</v>
      </c>
      <c r="B4686" s="17" t="s">
        <v>4691</v>
      </c>
      <c r="C4686" s="23" t="n">
        <v>1</v>
      </c>
      <c r="D4686" s="23" t="s">
        <v>69</v>
      </c>
      <c r="E4686" s="19" t="n">
        <v>47.24</v>
      </c>
      <c r="F4686" s="16"/>
      <c r="G4686" s="16"/>
      <c r="H4686" s="21"/>
      <c r="I4686" s="19" t="n">
        <v>4</v>
      </c>
      <c r="J4686" s="21" t="n">
        <v>1</v>
      </c>
      <c r="K4686" s="22" t="n">
        <f aca="false">INDEX('Porte Honorário'!B:D,MATCH(TabJud!D4686,'Porte Honorário'!A:A,0),3)</f>
        <v>163.2</v>
      </c>
      <c r="L4686" s="22" t="n">
        <f aca="false">ROUND(C4686*K4686,2)</f>
        <v>163.2</v>
      </c>
      <c r="M4686" s="22" t="n">
        <f aca="false">IF(E4686&gt;0,ROUND(E4686*'UCO e Filme'!$A$8,2),0)</f>
        <v>692.54</v>
      </c>
      <c r="N4686" s="22" t="n">
        <f aca="false">IF(I4686&gt;0,ROUND(I4686*'UCO e Filme'!$A$11,2),0)</f>
        <v>161.96</v>
      </c>
      <c r="O4686" s="22" t="n">
        <f aca="false">ROUND(L4686+M4686+N4686,2)</f>
        <v>1017.7</v>
      </c>
      <c r="P4686" s="36"/>
      <c r="Q4686" s="36"/>
    </row>
    <row r="4687" customFormat="false" ht="10.5" hidden="false" customHeight="true" outlineLevel="0" collapsed="false">
      <c r="A4687" s="17" t="n">
        <v>41101030</v>
      </c>
      <c r="B4687" s="17" t="s">
        <v>4692</v>
      </c>
      <c r="C4687" s="23" t="n">
        <v>1</v>
      </c>
      <c r="D4687" s="23" t="s">
        <v>69</v>
      </c>
      <c r="E4687" s="19" t="n">
        <v>47.24</v>
      </c>
      <c r="F4687" s="16"/>
      <c r="G4687" s="16"/>
      <c r="H4687" s="21"/>
      <c r="I4687" s="19" t="n">
        <v>4</v>
      </c>
      <c r="J4687" s="21" t="n">
        <v>1</v>
      </c>
      <c r="K4687" s="22" t="n">
        <f aca="false">INDEX('Porte Honorário'!B:D,MATCH(TabJud!D4687,'Porte Honorário'!A:A,0),3)</f>
        <v>163.2</v>
      </c>
      <c r="L4687" s="22" t="n">
        <f aca="false">ROUND(C4687*K4687,2)</f>
        <v>163.2</v>
      </c>
      <c r="M4687" s="22" t="n">
        <f aca="false">IF(E4687&gt;0,ROUND(E4687*'UCO e Filme'!$A$8,2),0)</f>
        <v>692.54</v>
      </c>
      <c r="N4687" s="22" t="n">
        <f aca="false">IF(I4687&gt;0,ROUND(I4687*'UCO e Filme'!$A$11,2),0)</f>
        <v>161.96</v>
      </c>
      <c r="O4687" s="22" t="n">
        <f aca="false">ROUND(L4687+M4687+N4687,2)</f>
        <v>1017.7</v>
      </c>
      <c r="P4687" s="36"/>
      <c r="Q4687" s="36"/>
    </row>
    <row r="4688" customFormat="false" ht="10.5" hidden="false" customHeight="true" outlineLevel="0" collapsed="false">
      <c r="A4688" s="17" t="n">
        <v>41101049</v>
      </c>
      <c r="B4688" s="17" t="s">
        <v>4693</v>
      </c>
      <c r="C4688" s="23" t="n">
        <v>1</v>
      </c>
      <c r="D4688" s="23" t="s">
        <v>103</v>
      </c>
      <c r="E4688" s="19" t="n">
        <v>11.95</v>
      </c>
      <c r="F4688" s="16"/>
      <c r="G4688" s="16"/>
      <c r="H4688" s="21"/>
      <c r="I4688" s="19" t="n">
        <v>1</v>
      </c>
      <c r="J4688" s="21" t="n">
        <v>1</v>
      </c>
      <c r="K4688" s="22" t="n">
        <f aca="false">INDEX('Porte Honorário'!B:D,MATCH(TabJud!D4688,'Porte Honorário'!A:A,0),3)</f>
        <v>142.8</v>
      </c>
      <c r="L4688" s="22" t="n">
        <f aca="false">ROUND(C4688*K4688,2)</f>
        <v>142.8</v>
      </c>
      <c r="M4688" s="22" t="n">
        <f aca="false">IF(E4688&gt;0,ROUND(E4688*'UCO e Filme'!$A$8,2),0)</f>
        <v>175.19</v>
      </c>
      <c r="N4688" s="22" t="n">
        <f aca="false">IF(I4688&gt;0,ROUND(I4688*'UCO e Filme'!$A$11,2),0)</f>
        <v>40.49</v>
      </c>
      <c r="O4688" s="22" t="n">
        <f aca="false">ROUND(L4688+M4688+N4688,2)</f>
        <v>358.48</v>
      </c>
      <c r="P4688" s="36"/>
      <c r="Q4688" s="36"/>
    </row>
    <row r="4689" customFormat="false" ht="10.5" hidden="false" customHeight="true" outlineLevel="0" collapsed="false">
      <c r="A4689" s="17" t="n">
        <v>41101057</v>
      </c>
      <c r="B4689" s="17" t="s">
        <v>4694</v>
      </c>
      <c r="C4689" s="23" t="n">
        <v>1</v>
      </c>
      <c r="D4689" s="23" t="s">
        <v>103</v>
      </c>
      <c r="E4689" s="19" t="n">
        <v>11.95</v>
      </c>
      <c r="F4689" s="16"/>
      <c r="G4689" s="16"/>
      <c r="H4689" s="21"/>
      <c r="I4689" s="19" t="n">
        <v>1</v>
      </c>
      <c r="J4689" s="21" t="n">
        <v>1</v>
      </c>
      <c r="K4689" s="22" t="n">
        <f aca="false">INDEX('Porte Honorário'!B:D,MATCH(TabJud!D4689,'Porte Honorário'!A:A,0),3)</f>
        <v>142.8</v>
      </c>
      <c r="L4689" s="22" t="n">
        <f aca="false">ROUND(C4689*K4689,2)</f>
        <v>142.8</v>
      </c>
      <c r="M4689" s="22" t="n">
        <f aca="false">IF(E4689&gt;0,ROUND(E4689*'UCO e Filme'!$A$8,2),0)</f>
        <v>175.19</v>
      </c>
      <c r="N4689" s="22" t="n">
        <f aca="false">IF(I4689&gt;0,ROUND(I4689*'UCO e Filme'!$A$11,2),0)</f>
        <v>40.49</v>
      </c>
      <c r="O4689" s="22" t="n">
        <f aca="false">ROUND(L4689+M4689+N4689,2)</f>
        <v>358.48</v>
      </c>
      <c r="P4689" s="36"/>
      <c r="Q4689" s="36"/>
    </row>
    <row r="4690" customFormat="false" ht="10.5" hidden="false" customHeight="true" outlineLevel="0" collapsed="false">
      <c r="A4690" s="17" t="n">
        <v>41101065</v>
      </c>
      <c r="B4690" s="17" t="s">
        <v>4695</v>
      </c>
      <c r="C4690" s="23" t="n">
        <v>1</v>
      </c>
      <c r="D4690" s="23" t="s">
        <v>103</v>
      </c>
      <c r="E4690" s="19" t="n">
        <v>11.95</v>
      </c>
      <c r="F4690" s="16"/>
      <c r="G4690" s="16"/>
      <c r="H4690" s="21"/>
      <c r="I4690" s="19" t="n">
        <v>1</v>
      </c>
      <c r="J4690" s="21" t="n">
        <v>1</v>
      </c>
      <c r="K4690" s="22" t="n">
        <f aca="false">INDEX('Porte Honorário'!B:D,MATCH(TabJud!D4690,'Porte Honorário'!A:A,0),3)</f>
        <v>142.8</v>
      </c>
      <c r="L4690" s="22" t="n">
        <f aca="false">ROUND(C4690*K4690,2)</f>
        <v>142.8</v>
      </c>
      <c r="M4690" s="22" t="n">
        <f aca="false">IF(E4690&gt;0,ROUND(E4690*'UCO e Filme'!$A$8,2),0)</f>
        <v>175.19</v>
      </c>
      <c r="N4690" s="22" t="n">
        <f aca="false">IF(I4690&gt;0,ROUND(I4690*'UCO e Filme'!$A$11,2),0)</f>
        <v>40.49</v>
      </c>
      <c r="O4690" s="22" t="n">
        <f aca="false">ROUND(L4690+M4690+N4690,2)</f>
        <v>358.48</v>
      </c>
      <c r="P4690" s="36"/>
      <c r="Q4690" s="36"/>
    </row>
    <row r="4691" customFormat="false" ht="10.5" hidden="false" customHeight="true" outlineLevel="0" collapsed="false">
      <c r="A4691" s="17" t="n">
        <v>41101073</v>
      </c>
      <c r="B4691" s="17" t="s">
        <v>4696</v>
      </c>
      <c r="C4691" s="23" t="n">
        <v>1</v>
      </c>
      <c r="D4691" s="23" t="s">
        <v>69</v>
      </c>
      <c r="E4691" s="19" t="n">
        <v>47.24</v>
      </c>
      <c r="F4691" s="16"/>
      <c r="G4691" s="16"/>
      <c r="H4691" s="21"/>
      <c r="I4691" s="19" t="n">
        <v>4</v>
      </c>
      <c r="J4691" s="21" t="n">
        <v>1</v>
      </c>
      <c r="K4691" s="22" t="n">
        <f aca="false">INDEX('Porte Honorário'!B:D,MATCH(TabJud!D4691,'Porte Honorário'!A:A,0),3)</f>
        <v>163.2</v>
      </c>
      <c r="L4691" s="22" t="n">
        <f aca="false">ROUND(C4691*K4691,2)</f>
        <v>163.2</v>
      </c>
      <c r="M4691" s="22" t="n">
        <f aca="false">IF(E4691&gt;0,ROUND(E4691*'UCO e Filme'!$A$8,2),0)</f>
        <v>692.54</v>
      </c>
      <c r="N4691" s="22" t="n">
        <f aca="false">IF(I4691&gt;0,ROUND(I4691*'UCO e Filme'!$A$11,2),0)</f>
        <v>161.96</v>
      </c>
      <c r="O4691" s="22" t="n">
        <f aca="false">ROUND(L4691+M4691+N4691,2)</f>
        <v>1017.7</v>
      </c>
      <c r="P4691" s="36"/>
      <c r="Q4691" s="36"/>
    </row>
    <row r="4692" customFormat="false" ht="10.5" hidden="false" customHeight="true" outlineLevel="0" collapsed="false">
      <c r="A4692" s="17" t="n">
        <v>41101081</v>
      </c>
      <c r="B4692" s="17" t="s">
        <v>4697</v>
      </c>
      <c r="C4692" s="23" t="n">
        <v>1</v>
      </c>
      <c r="D4692" s="23" t="s">
        <v>69</v>
      </c>
      <c r="E4692" s="19" t="n">
        <v>47.24</v>
      </c>
      <c r="F4692" s="16"/>
      <c r="G4692" s="16"/>
      <c r="H4692" s="21"/>
      <c r="I4692" s="19" t="n">
        <v>4</v>
      </c>
      <c r="J4692" s="21" t="n">
        <v>1</v>
      </c>
      <c r="K4692" s="22" t="n">
        <f aca="false">INDEX('Porte Honorário'!B:D,MATCH(TabJud!D4692,'Porte Honorário'!A:A,0),3)</f>
        <v>163.2</v>
      </c>
      <c r="L4692" s="22" t="n">
        <f aca="false">ROUND(C4692*K4692,2)</f>
        <v>163.2</v>
      </c>
      <c r="M4692" s="22" t="n">
        <f aca="false">IF(E4692&gt;0,ROUND(E4692*'UCO e Filme'!$A$8,2),0)</f>
        <v>692.54</v>
      </c>
      <c r="N4692" s="22" t="n">
        <f aca="false">IF(I4692&gt;0,ROUND(I4692*'UCO e Filme'!$A$11,2),0)</f>
        <v>161.96</v>
      </c>
      <c r="O4692" s="22" t="n">
        <f aca="false">ROUND(L4692+M4692+N4692,2)</f>
        <v>1017.7</v>
      </c>
      <c r="P4692" s="36"/>
      <c r="Q4692" s="36"/>
    </row>
    <row r="4693" customFormat="false" ht="10.5" hidden="false" customHeight="true" outlineLevel="0" collapsed="false">
      <c r="A4693" s="17" t="n">
        <v>41101090</v>
      </c>
      <c r="B4693" s="17" t="s">
        <v>4698</v>
      </c>
      <c r="C4693" s="23" t="n">
        <v>1</v>
      </c>
      <c r="D4693" s="23" t="s">
        <v>69</v>
      </c>
      <c r="E4693" s="19" t="n">
        <v>47.24</v>
      </c>
      <c r="F4693" s="16"/>
      <c r="G4693" s="16"/>
      <c r="H4693" s="21"/>
      <c r="I4693" s="19" t="n">
        <v>4</v>
      </c>
      <c r="J4693" s="21" t="n">
        <v>1</v>
      </c>
      <c r="K4693" s="22" t="n">
        <f aca="false">INDEX('Porte Honorário'!B:D,MATCH(TabJud!D4693,'Porte Honorário'!A:A,0),3)</f>
        <v>163.2</v>
      </c>
      <c r="L4693" s="22" t="n">
        <f aca="false">ROUND(C4693*K4693,2)</f>
        <v>163.2</v>
      </c>
      <c r="M4693" s="22" t="n">
        <f aca="false">IF(E4693&gt;0,ROUND(E4693*'UCO e Filme'!$A$8,2),0)</f>
        <v>692.54</v>
      </c>
      <c r="N4693" s="22" t="n">
        <f aca="false">IF(I4693&gt;0,ROUND(I4693*'UCO e Filme'!$A$11,2),0)</f>
        <v>161.96</v>
      </c>
      <c r="O4693" s="22" t="n">
        <f aca="false">ROUND(L4693+M4693+N4693,2)</f>
        <v>1017.7</v>
      </c>
      <c r="P4693" s="36"/>
      <c r="Q4693" s="36"/>
    </row>
    <row r="4694" customFormat="false" ht="10.5" hidden="false" customHeight="true" outlineLevel="0" collapsed="false">
      <c r="A4694" s="17" t="n">
        <v>41101103</v>
      </c>
      <c r="B4694" s="17" t="s">
        <v>4699</v>
      </c>
      <c r="C4694" s="23" t="n">
        <v>1</v>
      </c>
      <c r="D4694" s="23" t="s">
        <v>103</v>
      </c>
      <c r="E4694" s="19" t="n">
        <v>47.24</v>
      </c>
      <c r="F4694" s="16"/>
      <c r="G4694" s="16"/>
      <c r="H4694" s="21"/>
      <c r="I4694" s="19" t="n">
        <v>4</v>
      </c>
      <c r="J4694" s="21" t="n">
        <v>1</v>
      </c>
      <c r="K4694" s="22" t="n">
        <f aca="false">INDEX('Porte Honorário'!B:D,MATCH(TabJud!D4694,'Porte Honorário'!A:A,0),3)</f>
        <v>142.8</v>
      </c>
      <c r="L4694" s="22" t="n">
        <f aca="false">ROUND(C4694*K4694,2)</f>
        <v>142.8</v>
      </c>
      <c r="M4694" s="22" t="n">
        <f aca="false">IF(E4694&gt;0,ROUND(E4694*'UCO e Filme'!$A$8,2),0)</f>
        <v>692.54</v>
      </c>
      <c r="N4694" s="22" t="n">
        <f aca="false">IF(I4694&gt;0,ROUND(I4694*'UCO e Filme'!$A$11,2),0)</f>
        <v>161.96</v>
      </c>
      <c r="O4694" s="22" t="n">
        <f aca="false">ROUND(L4694+M4694+N4694,2)</f>
        <v>997.3</v>
      </c>
      <c r="P4694" s="36"/>
      <c r="Q4694" s="36"/>
    </row>
    <row r="4695" customFormat="false" ht="10.5" hidden="false" customHeight="true" outlineLevel="0" collapsed="false">
      <c r="A4695" s="17" t="n">
        <v>41101111</v>
      </c>
      <c r="B4695" s="17" t="s">
        <v>4700</v>
      </c>
      <c r="C4695" s="23" t="n">
        <v>1</v>
      </c>
      <c r="D4695" s="23" t="s">
        <v>69</v>
      </c>
      <c r="E4695" s="19" t="n">
        <v>47.24</v>
      </c>
      <c r="F4695" s="16"/>
      <c r="G4695" s="16"/>
      <c r="H4695" s="21"/>
      <c r="I4695" s="19" t="n">
        <v>4</v>
      </c>
      <c r="J4695" s="21" t="n">
        <v>1</v>
      </c>
      <c r="K4695" s="22" t="n">
        <f aca="false">INDEX('Porte Honorário'!B:D,MATCH(TabJud!D4695,'Porte Honorário'!A:A,0),3)</f>
        <v>163.2</v>
      </c>
      <c r="L4695" s="22" t="n">
        <f aca="false">ROUND(C4695*K4695,2)</f>
        <v>163.2</v>
      </c>
      <c r="M4695" s="22" t="n">
        <f aca="false">IF(E4695&gt;0,ROUND(E4695*'UCO e Filme'!$A$8,2),0)</f>
        <v>692.54</v>
      </c>
      <c r="N4695" s="22" t="n">
        <f aca="false">IF(I4695&gt;0,ROUND(I4695*'UCO e Filme'!$A$11,2),0)</f>
        <v>161.96</v>
      </c>
      <c r="O4695" s="22" t="n">
        <f aca="false">ROUND(L4695+M4695+N4695,2)</f>
        <v>1017.7</v>
      </c>
      <c r="P4695" s="36"/>
      <c r="Q4695" s="36"/>
    </row>
    <row r="4696" customFormat="false" ht="10.5" hidden="false" customHeight="true" outlineLevel="0" collapsed="false">
      <c r="A4696" s="17" t="n">
        <v>41101120</v>
      </c>
      <c r="B4696" s="17" t="s">
        <v>4701</v>
      </c>
      <c r="C4696" s="23" t="n">
        <v>1</v>
      </c>
      <c r="D4696" s="23" t="s">
        <v>69</v>
      </c>
      <c r="E4696" s="19" t="n">
        <v>50.78</v>
      </c>
      <c r="F4696" s="16"/>
      <c r="G4696" s="16"/>
      <c r="H4696" s="21"/>
      <c r="I4696" s="19" t="n">
        <v>4</v>
      </c>
      <c r="J4696" s="21" t="n">
        <v>1</v>
      </c>
      <c r="K4696" s="22" t="n">
        <f aca="false">INDEX('Porte Honorário'!B:D,MATCH(TabJud!D4696,'Porte Honorário'!A:A,0),3)</f>
        <v>163.2</v>
      </c>
      <c r="L4696" s="22" t="n">
        <f aca="false">ROUND(C4696*K4696,2)</f>
        <v>163.2</v>
      </c>
      <c r="M4696" s="22" t="n">
        <f aca="false">IF(E4696&gt;0,ROUND(E4696*'UCO e Filme'!$A$8,2),0)</f>
        <v>744.43</v>
      </c>
      <c r="N4696" s="22" t="n">
        <f aca="false">IF(I4696&gt;0,ROUND(I4696*'UCO e Filme'!$A$11,2),0)</f>
        <v>161.96</v>
      </c>
      <c r="O4696" s="22" t="n">
        <f aca="false">ROUND(L4696+M4696+N4696,2)</f>
        <v>1069.59</v>
      </c>
      <c r="P4696" s="36"/>
      <c r="Q4696" s="36"/>
    </row>
    <row r="4697" customFormat="false" ht="10.5" hidden="false" customHeight="true" outlineLevel="0" collapsed="false">
      <c r="A4697" s="17" t="n">
        <v>41101138</v>
      </c>
      <c r="B4697" s="17" t="s">
        <v>4702</v>
      </c>
      <c r="C4697" s="23" t="n">
        <v>1</v>
      </c>
      <c r="D4697" s="23" t="s">
        <v>69</v>
      </c>
      <c r="E4697" s="19" t="n">
        <v>50.78</v>
      </c>
      <c r="F4697" s="16"/>
      <c r="G4697" s="16"/>
      <c r="H4697" s="21"/>
      <c r="I4697" s="19" t="n">
        <v>4</v>
      </c>
      <c r="J4697" s="21" t="n">
        <v>1</v>
      </c>
      <c r="K4697" s="22" t="n">
        <f aca="false">INDEX('Porte Honorário'!B:D,MATCH(TabJud!D4697,'Porte Honorário'!A:A,0),3)</f>
        <v>163.2</v>
      </c>
      <c r="L4697" s="22" t="n">
        <f aca="false">ROUND(C4697*K4697,2)</f>
        <v>163.2</v>
      </c>
      <c r="M4697" s="22" t="n">
        <f aca="false">IF(E4697&gt;0,ROUND(E4697*'UCO e Filme'!$A$8,2),0)</f>
        <v>744.43</v>
      </c>
      <c r="N4697" s="22" t="n">
        <f aca="false">IF(I4697&gt;0,ROUND(I4697*'UCO e Filme'!$A$11,2),0)</f>
        <v>161.96</v>
      </c>
      <c r="O4697" s="22" t="n">
        <f aca="false">ROUND(L4697+M4697+N4697,2)</f>
        <v>1069.59</v>
      </c>
      <c r="P4697" s="36"/>
      <c r="Q4697" s="36"/>
    </row>
    <row r="4698" customFormat="false" ht="10.5" hidden="false" customHeight="true" outlineLevel="0" collapsed="false">
      <c r="A4698" s="17" t="n">
        <v>41101146</v>
      </c>
      <c r="B4698" s="17" t="s">
        <v>4703</v>
      </c>
      <c r="C4698" s="23" t="n">
        <v>1</v>
      </c>
      <c r="D4698" s="23" t="s">
        <v>69</v>
      </c>
      <c r="E4698" s="19" t="n">
        <v>53.78</v>
      </c>
      <c r="F4698" s="16"/>
      <c r="G4698" s="16"/>
      <c r="H4698" s="21"/>
      <c r="I4698" s="19" t="n">
        <v>5</v>
      </c>
      <c r="J4698" s="21" t="n">
        <v>1</v>
      </c>
      <c r="K4698" s="22" t="n">
        <f aca="false">INDEX('Porte Honorário'!B:D,MATCH(TabJud!D4698,'Porte Honorário'!A:A,0),3)</f>
        <v>163.2</v>
      </c>
      <c r="L4698" s="22" t="n">
        <f aca="false">ROUND(C4698*K4698,2)</f>
        <v>163.2</v>
      </c>
      <c r="M4698" s="22" t="n">
        <f aca="false">IF(E4698&gt;0,ROUND(E4698*'UCO e Filme'!$A$8,2),0)</f>
        <v>788.41</v>
      </c>
      <c r="N4698" s="22" t="n">
        <f aca="false">IF(I4698&gt;0,ROUND(I4698*'UCO e Filme'!$A$11,2),0)</f>
        <v>202.45</v>
      </c>
      <c r="O4698" s="22" t="n">
        <f aca="false">ROUND(L4698+M4698+N4698,2)</f>
        <v>1154.06</v>
      </c>
      <c r="P4698" s="36"/>
      <c r="Q4698" s="36"/>
    </row>
    <row r="4699" customFormat="false" ht="10.5" hidden="false" customHeight="true" outlineLevel="0" collapsed="false">
      <c r="A4699" s="17" t="n">
        <v>41101154</v>
      </c>
      <c r="B4699" s="17" t="s">
        <v>4704</v>
      </c>
      <c r="C4699" s="23" t="n">
        <v>1</v>
      </c>
      <c r="D4699" s="23" t="s">
        <v>69</v>
      </c>
      <c r="E4699" s="19" t="n">
        <v>59.62</v>
      </c>
      <c r="F4699" s="16"/>
      <c r="G4699" s="16"/>
      <c r="H4699" s="21"/>
      <c r="I4699" s="19" t="n">
        <v>5</v>
      </c>
      <c r="J4699" s="21" t="n">
        <v>1</v>
      </c>
      <c r="K4699" s="22" t="n">
        <f aca="false">INDEX('Porte Honorário'!B:D,MATCH(TabJud!D4699,'Porte Honorário'!A:A,0),3)</f>
        <v>163.2</v>
      </c>
      <c r="L4699" s="22" t="n">
        <f aca="false">ROUND(C4699*K4699,2)</f>
        <v>163.2</v>
      </c>
      <c r="M4699" s="22" t="n">
        <f aca="false">IF(E4699&gt;0,ROUND(E4699*'UCO e Filme'!$A$8,2),0)</f>
        <v>874.03</v>
      </c>
      <c r="N4699" s="22" t="n">
        <f aca="false">IF(I4699&gt;0,ROUND(I4699*'UCO e Filme'!$A$11,2),0)</f>
        <v>202.45</v>
      </c>
      <c r="O4699" s="22" t="n">
        <f aca="false">ROUND(L4699+M4699+N4699,2)</f>
        <v>1239.68</v>
      </c>
      <c r="P4699" s="36"/>
      <c r="Q4699" s="36"/>
    </row>
    <row r="4700" customFormat="false" ht="10.5" hidden="false" customHeight="true" outlineLevel="0" collapsed="false">
      <c r="A4700" s="17" t="n">
        <v>41101170</v>
      </c>
      <c r="B4700" s="17" t="s">
        <v>4705</v>
      </c>
      <c r="C4700" s="23" t="n">
        <v>1</v>
      </c>
      <c r="D4700" s="23" t="s">
        <v>69</v>
      </c>
      <c r="E4700" s="19" t="n">
        <v>50.78</v>
      </c>
      <c r="F4700" s="16"/>
      <c r="G4700" s="16"/>
      <c r="H4700" s="21"/>
      <c r="I4700" s="19" t="n">
        <v>4</v>
      </c>
      <c r="J4700" s="21" t="n">
        <v>1</v>
      </c>
      <c r="K4700" s="22" t="n">
        <f aca="false">INDEX('Porte Honorário'!B:D,MATCH(TabJud!D4700,'Porte Honorário'!A:A,0),3)</f>
        <v>163.2</v>
      </c>
      <c r="L4700" s="22" t="n">
        <f aca="false">ROUND(C4700*K4700,2)</f>
        <v>163.2</v>
      </c>
      <c r="M4700" s="22" t="n">
        <f aca="false">IF(E4700&gt;0,ROUND(E4700*'UCO e Filme'!$A$8,2),0)</f>
        <v>744.43</v>
      </c>
      <c r="N4700" s="22" t="n">
        <f aca="false">IF(I4700&gt;0,ROUND(I4700*'UCO e Filme'!$A$11,2),0)</f>
        <v>161.96</v>
      </c>
      <c r="O4700" s="22" t="n">
        <f aca="false">ROUND(L4700+M4700+N4700,2)</f>
        <v>1069.59</v>
      </c>
      <c r="P4700" s="36"/>
      <c r="Q4700" s="36"/>
    </row>
    <row r="4701" customFormat="false" ht="10.5" hidden="false" customHeight="true" outlineLevel="0" collapsed="false">
      <c r="A4701" s="17" t="n">
        <v>41101189</v>
      </c>
      <c r="B4701" s="17" t="s">
        <v>4706</v>
      </c>
      <c r="C4701" s="23" t="n">
        <v>1</v>
      </c>
      <c r="D4701" s="23" t="s">
        <v>69</v>
      </c>
      <c r="E4701" s="19" t="n">
        <v>47.24</v>
      </c>
      <c r="F4701" s="16"/>
      <c r="G4701" s="16"/>
      <c r="H4701" s="21"/>
      <c r="I4701" s="19" t="n">
        <v>4</v>
      </c>
      <c r="J4701" s="21" t="n">
        <v>1</v>
      </c>
      <c r="K4701" s="22" t="n">
        <f aca="false">INDEX('Porte Honorário'!B:D,MATCH(TabJud!D4701,'Porte Honorário'!A:A,0),3)</f>
        <v>163.2</v>
      </c>
      <c r="L4701" s="22" t="n">
        <f aca="false">ROUND(C4701*K4701,2)</f>
        <v>163.2</v>
      </c>
      <c r="M4701" s="22" t="n">
        <f aca="false">IF(E4701&gt;0,ROUND(E4701*'UCO e Filme'!$A$8,2),0)</f>
        <v>692.54</v>
      </c>
      <c r="N4701" s="22" t="n">
        <f aca="false">IF(I4701&gt;0,ROUND(I4701*'UCO e Filme'!$A$11,2),0)</f>
        <v>161.96</v>
      </c>
      <c r="O4701" s="22" t="n">
        <f aca="false">ROUND(L4701+M4701+N4701,2)</f>
        <v>1017.7</v>
      </c>
      <c r="P4701" s="36"/>
      <c r="Q4701" s="36"/>
    </row>
    <row r="4702" customFormat="false" ht="10.5" hidden="false" customHeight="true" outlineLevel="0" collapsed="false">
      <c r="A4702" s="17" t="n">
        <v>41101197</v>
      </c>
      <c r="B4702" s="17" t="s">
        <v>4707</v>
      </c>
      <c r="C4702" s="23" t="n">
        <v>1</v>
      </c>
      <c r="D4702" s="23" t="s">
        <v>69</v>
      </c>
      <c r="E4702" s="19" t="n">
        <v>50.78</v>
      </c>
      <c r="F4702" s="16"/>
      <c r="G4702" s="16"/>
      <c r="H4702" s="21"/>
      <c r="I4702" s="19" t="n">
        <v>4</v>
      </c>
      <c r="J4702" s="21" t="n">
        <v>1</v>
      </c>
      <c r="K4702" s="22" t="n">
        <f aca="false">INDEX('Porte Honorário'!B:D,MATCH(TabJud!D4702,'Porte Honorário'!A:A,0),3)</f>
        <v>163.2</v>
      </c>
      <c r="L4702" s="22" t="n">
        <f aca="false">ROUND(C4702*K4702,2)</f>
        <v>163.2</v>
      </c>
      <c r="M4702" s="22" t="n">
        <f aca="false">IF(E4702&gt;0,ROUND(E4702*'UCO e Filme'!$A$8,2),0)</f>
        <v>744.43</v>
      </c>
      <c r="N4702" s="22" t="n">
        <f aca="false">IF(I4702&gt;0,ROUND(I4702*'UCO e Filme'!$A$11,2),0)</f>
        <v>161.96</v>
      </c>
      <c r="O4702" s="22" t="n">
        <f aca="false">ROUND(L4702+M4702+N4702,2)</f>
        <v>1069.59</v>
      </c>
      <c r="P4702" s="36"/>
      <c r="Q4702" s="36"/>
    </row>
    <row r="4703" customFormat="false" ht="10.5" hidden="false" customHeight="true" outlineLevel="0" collapsed="false">
      <c r="A4703" s="17" t="n">
        <v>41101200</v>
      </c>
      <c r="B4703" s="17" t="s">
        <v>4708</v>
      </c>
      <c r="C4703" s="23" t="n">
        <v>1</v>
      </c>
      <c r="D4703" s="23" t="s">
        <v>103</v>
      </c>
      <c r="E4703" s="19" t="n">
        <v>47.24</v>
      </c>
      <c r="F4703" s="16"/>
      <c r="G4703" s="16"/>
      <c r="H4703" s="21"/>
      <c r="I4703" s="19" t="n">
        <v>4</v>
      </c>
      <c r="J4703" s="21" t="n">
        <v>1</v>
      </c>
      <c r="K4703" s="22" t="n">
        <f aca="false">INDEX('Porte Honorário'!B:D,MATCH(TabJud!D4703,'Porte Honorário'!A:A,0),3)</f>
        <v>142.8</v>
      </c>
      <c r="L4703" s="22" t="n">
        <f aca="false">ROUND(C4703*K4703,2)</f>
        <v>142.8</v>
      </c>
      <c r="M4703" s="22" t="n">
        <f aca="false">IF(E4703&gt;0,ROUND(E4703*'UCO e Filme'!$A$8,2),0)</f>
        <v>692.54</v>
      </c>
      <c r="N4703" s="22" t="n">
        <f aca="false">IF(I4703&gt;0,ROUND(I4703*'UCO e Filme'!$A$11,2),0)</f>
        <v>161.96</v>
      </c>
      <c r="O4703" s="22" t="n">
        <f aca="false">ROUND(L4703+M4703+N4703,2)</f>
        <v>997.3</v>
      </c>
      <c r="P4703" s="36"/>
      <c r="Q4703" s="36"/>
    </row>
    <row r="4704" customFormat="false" ht="10.5" hidden="false" customHeight="true" outlineLevel="0" collapsed="false">
      <c r="A4704" s="17" t="n">
        <v>41101219</v>
      </c>
      <c r="B4704" s="17" t="s">
        <v>4709</v>
      </c>
      <c r="C4704" s="23" t="n">
        <v>1</v>
      </c>
      <c r="D4704" s="23" t="s">
        <v>103</v>
      </c>
      <c r="E4704" s="19" t="n">
        <v>47.24</v>
      </c>
      <c r="F4704" s="16"/>
      <c r="G4704" s="16"/>
      <c r="H4704" s="21"/>
      <c r="I4704" s="19" t="n">
        <v>4</v>
      </c>
      <c r="J4704" s="21" t="n">
        <v>1</v>
      </c>
      <c r="K4704" s="22" t="n">
        <f aca="false">INDEX('Porte Honorário'!B:D,MATCH(TabJud!D4704,'Porte Honorário'!A:A,0),3)</f>
        <v>142.8</v>
      </c>
      <c r="L4704" s="22" t="n">
        <f aca="false">ROUND(C4704*K4704,2)</f>
        <v>142.8</v>
      </c>
      <c r="M4704" s="22" t="n">
        <f aca="false">IF(E4704&gt;0,ROUND(E4704*'UCO e Filme'!$A$8,2),0)</f>
        <v>692.54</v>
      </c>
      <c r="N4704" s="22" t="n">
        <f aca="false">IF(I4704&gt;0,ROUND(I4704*'UCO e Filme'!$A$11,2),0)</f>
        <v>161.96</v>
      </c>
      <c r="O4704" s="22" t="n">
        <f aca="false">ROUND(L4704+M4704+N4704,2)</f>
        <v>997.3</v>
      </c>
      <c r="P4704" s="36"/>
      <c r="Q4704" s="36"/>
    </row>
    <row r="4705" customFormat="false" ht="10.5" hidden="false" customHeight="true" outlineLevel="0" collapsed="false">
      <c r="A4705" s="17" t="n">
        <v>41101227</v>
      </c>
      <c r="B4705" s="17" t="s">
        <v>4710</v>
      </c>
      <c r="C4705" s="23" t="n">
        <v>1</v>
      </c>
      <c r="D4705" s="23" t="s">
        <v>69</v>
      </c>
      <c r="E4705" s="19" t="n">
        <v>47.24</v>
      </c>
      <c r="F4705" s="16"/>
      <c r="G4705" s="16"/>
      <c r="H4705" s="21"/>
      <c r="I4705" s="19" t="n">
        <v>4</v>
      </c>
      <c r="J4705" s="21" t="n">
        <v>1</v>
      </c>
      <c r="K4705" s="22" t="n">
        <f aca="false">INDEX('Porte Honorário'!B:D,MATCH(TabJud!D4705,'Porte Honorário'!A:A,0),3)</f>
        <v>163.2</v>
      </c>
      <c r="L4705" s="22" t="n">
        <f aca="false">ROUND(C4705*K4705,2)</f>
        <v>163.2</v>
      </c>
      <c r="M4705" s="22" t="n">
        <f aca="false">IF(E4705&gt;0,ROUND(E4705*'UCO e Filme'!$A$8,2),0)</f>
        <v>692.54</v>
      </c>
      <c r="N4705" s="22" t="n">
        <f aca="false">IF(I4705&gt;0,ROUND(I4705*'UCO e Filme'!$A$11,2),0)</f>
        <v>161.96</v>
      </c>
      <c r="O4705" s="22" t="n">
        <f aca="false">ROUND(L4705+M4705+N4705,2)</f>
        <v>1017.7</v>
      </c>
      <c r="P4705" s="36"/>
      <c r="Q4705" s="36"/>
    </row>
    <row r="4706" s="24" customFormat="true" ht="10.5" hidden="false" customHeight="true" outlineLevel="0" collapsed="false">
      <c r="A4706" s="17" t="n">
        <v>41101235</v>
      </c>
      <c r="B4706" s="17" t="s">
        <v>4711</v>
      </c>
      <c r="C4706" s="23" t="n">
        <v>1</v>
      </c>
      <c r="D4706" s="23" t="s">
        <v>146</v>
      </c>
      <c r="E4706" s="19" t="n">
        <v>11.95</v>
      </c>
      <c r="F4706" s="16"/>
      <c r="G4706" s="16"/>
      <c r="H4706" s="21"/>
      <c r="I4706" s="19" t="n">
        <v>0.5</v>
      </c>
      <c r="J4706" s="21" t="n">
        <v>1</v>
      </c>
      <c r="K4706" s="22" t="n">
        <f aca="false">INDEX('Porte Honorário'!B:D,MATCH(TabJud!D4706,'Porte Honorário'!A:A,0),3)</f>
        <v>81.6</v>
      </c>
      <c r="L4706" s="22" t="n">
        <f aca="false">ROUND(C4706*K4706,2)</f>
        <v>81.6</v>
      </c>
      <c r="M4706" s="22" t="n">
        <f aca="false">IF(E4706&gt;0,ROUND(E4706*'UCO e Filme'!$A$8,2),0)</f>
        <v>175.19</v>
      </c>
      <c r="N4706" s="22" t="n">
        <f aca="false">IF(I4706&gt;0,ROUND(I4706*'UCO e Filme'!$A$11,2),0)</f>
        <v>20.25</v>
      </c>
      <c r="O4706" s="22" t="n">
        <f aca="false">ROUND(L4706+M4706+N4706,2)</f>
        <v>277.04</v>
      </c>
      <c r="P4706" s="36"/>
      <c r="Q4706" s="36"/>
    </row>
    <row r="4707" customFormat="false" ht="10.5" hidden="false" customHeight="true" outlineLevel="0" collapsed="false">
      <c r="A4707" s="17" t="n">
        <v>41101243</v>
      </c>
      <c r="B4707" s="17" t="s">
        <v>4712</v>
      </c>
      <c r="C4707" s="23" t="n">
        <v>1</v>
      </c>
      <c r="D4707" s="23" t="s">
        <v>69</v>
      </c>
      <c r="E4707" s="19" t="n">
        <v>50.78</v>
      </c>
      <c r="F4707" s="16"/>
      <c r="G4707" s="16"/>
      <c r="H4707" s="21"/>
      <c r="I4707" s="19" t="n">
        <v>4</v>
      </c>
      <c r="J4707" s="21" t="n">
        <v>1</v>
      </c>
      <c r="K4707" s="22" t="n">
        <f aca="false">INDEX('Porte Honorário'!B:D,MATCH(TabJud!D4707,'Porte Honorário'!A:A,0),3)</f>
        <v>163.2</v>
      </c>
      <c r="L4707" s="22" t="n">
        <f aca="false">ROUND(C4707*K4707,2)</f>
        <v>163.2</v>
      </c>
      <c r="M4707" s="22" t="n">
        <f aca="false">IF(E4707&gt;0,ROUND(E4707*'UCO e Filme'!$A$8,2),0)</f>
        <v>744.43</v>
      </c>
      <c r="N4707" s="22" t="n">
        <f aca="false">IF(I4707&gt;0,ROUND(I4707*'UCO e Filme'!$A$11,2),0)</f>
        <v>161.96</v>
      </c>
      <c r="O4707" s="22" t="n">
        <f aca="false">ROUND(L4707+M4707+N4707,2)</f>
        <v>1069.59</v>
      </c>
      <c r="P4707" s="36"/>
      <c r="Q4707" s="36"/>
    </row>
    <row r="4708" customFormat="false" ht="10.5" hidden="false" customHeight="true" outlineLevel="0" collapsed="false">
      <c r="A4708" s="17" t="n">
        <v>41101251</v>
      </c>
      <c r="B4708" s="17" t="s">
        <v>4713</v>
      </c>
      <c r="C4708" s="23" t="n">
        <v>1</v>
      </c>
      <c r="D4708" s="23" t="s">
        <v>69</v>
      </c>
      <c r="E4708" s="19" t="n">
        <v>47.24</v>
      </c>
      <c r="F4708" s="16"/>
      <c r="G4708" s="16"/>
      <c r="H4708" s="21"/>
      <c r="I4708" s="19" t="n">
        <v>4</v>
      </c>
      <c r="J4708" s="21" t="n">
        <v>1</v>
      </c>
      <c r="K4708" s="22" t="n">
        <f aca="false">INDEX('Porte Honorário'!B:D,MATCH(TabJud!D4708,'Porte Honorário'!A:A,0),3)</f>
        <v>163.2</v>
      </c>
      <c r="L4708" s="22" t="n">
        <f aca="false">ROUND(C4708*K4708,2)</f>
        <v>163.2</v>
      </c>
      <c r="M4708" s="22" t="n">
        <f aca="false">IF(E4708&gt;0,ROUND(E4708*'UCO e Filme'!$A$8,2),0)</f>
        <v>692.54</v>
      </c>
      <c r="N4708" s="22" t="n">
        <f aca="false">IF(I4708&gt;0,ROUND(I4708*'UCO e Filme'!$A$11,2),0)</f>
        <v>161.96</v>
      </c>
      <c r="O4708" s="22" t="n">
        <f aca="false">ROUND(L4708+M4708+N4708,2)</f>
        <v>1017.7</v>
      </c>
      <c r="P4708" s="36"/>
      <c r="Q4708" s="36"/>
    </row>
    <row r="4709" customFormat="false" ht="10.5" hidden="false" customHeight="true" outlineLevel="0" collapsed="false">
      <c r="A4709" s="17" t="n">
        <v>41101260</v>
      </c>
      <c r="B4709" s="17" t="s">
        <v>4714</v>
      </c>
      <c r="C4709" s="23" t="n">
        <v>1</v>
      </c>
      <c r="D4709" s="23" t="s">
        <v>69</v>
      </c>
      <c r="E4709" s="19" t="n">
        <v>47.24</v>
      </c>
      <c r="F4709" s="16"/>
      <c r="G4709" s="16"/>
      <c r="H4709" s="21"/>
      <c r="I4709" s="19" t="n">
        <v>4</v>
      </c>
      <c r="J4709" s="21" t="n">
        <v>1</v>
      </c>
      <c r="K4709" s="22" t="n">
        <f aca="false">INDEX('Porte Honorário'!B:D,MATCH(TabJud!D4709,'Porte Honorário'!A:A,0),3)</f>
        <v>163.2</v>
      </c>
      <c r="L4709" s="22" t="n">
        <f aca="false">ROUND(C4709*K4709,2)</f>
        <v>163.2</v>
      </c>
      <c r="M4709" s="22" t="n">
        <f aca="false">IF(E4709&gt;0,ROUND(E4709*'UCO e Filme'!$A$8,2),0)</f>
        <v>692.54</v>
      </c>
      <c r="N4709" s="22" t="n">
        <f aca="false">IF(I4709&gt;0,ROUND(I4709*'UCO e Filme'!$A$11,2),0)</f>
        <v>161.96</v>
      </c>
      <c r="O4709" s="22" t="n">
        <f aca="false">ROUND(L4709+M4709+N4709,2)</f>
        <v>1017.7</v>
      </c>
      <c r="P4709" s="36"/>
      <c r="Q4709" s="36"/>
    </row>
    <row r="4710" customFormat="false" ht="10.5" hidden="false" customHeight="true" outlineLevel="0" collapsed="false">
      <c r="A4710" s="17" t="n">
        <v>41101278</v>
      </c>
      <c r="B4710" s="17" t="s">
        <v>4715</v>
      </c>
      <c r="C4710" s="23" t="n">
        <v>1</v>
      </c>
      <c r="D4710" s="23" t="s">
        <v>69</v>
      </c>
      <c r="E4710" s="19" t="n">
        <v>47.24</v>
      </c>
      <c r="F4710" s="16"/>
      <c r="G4710" s="16"/>
      <c r="H4710" s="21"/>
      <c r="I4710" s="19" t="n">
        <v>4</v>
      </c>
      <c r="J4710" s="21" t="n">
        <v>1</v>
      </c>
      <c r="K4710" s="22" t="n">
        <f aca="false">INDEX('Porte Honorário'!B:D,MATCH(TabJud!D4710,'Porte Honorário'!A:A,0),3)</f>
        <v>163.2</v>
      </c>
      <c r="L4710" s="22" t="n">
        <f aca="false">ROUND(C4710*K4710,2)</f>
        <v>163.2</v>
      </c>
      <c r="M4710" s="22" t="n">
        <f aca="false">IF(E4710&gt;0,ROUND(E4710*'UCO e Filme'!$A$8,2),0)</f>
        <v>692.54</v>
      </c>
      <c r="N4710" s="22" t="n">
        <f aca="false">IF(I4710&gt;0,ROUND(I4710*'UCO e Filme'!$A$11,2),0)</f>
        <v>161.96</v>
      </c>
      <c r="O4710" s="22" t="n">
        <f aca="false">ROUND(L4710+M4710+N4710,2)</f>
        <v>1017.7</v>
      </c>
      <c r="P4710" s="36"/>
      <c r="Q4710" s="36"/>
    </row>
    <row r="4711" customFormat="false" ht="10.5" hidden="false" customHeight="true" outlineLevel="0" collapsed="false">
      <c r="A4711" s="17" t="n">
        <v>41101286</v>
      </c>
      <c r="B4711" s="17" t="s">
        <v>4716</v>
      </c>
      <c r="C4711" s="23" t="n">
        <v>1</v>
      </c>
      <c r="D4711" s="23" t="s">
        <v>69</v>
      </c>
      <c r="E4711" s="19" t="n">
        <v>47.24</v>
      </c>
      <c r="F4711" s="16"/>
      <c r="G4711" s="16"/>
      <c r="H4711" s="21"/>
      <c r="I4711" s="19" t="n">
        <v>4</v>
      </c>
      <c r="J4711" s="21" t="n">
        <v>1</v>
      </c>
      <c r="K4711" s="22" t="n">
        <f aca="false">INDEX('Porte Honorário'!B:D,MATCH(TabJud!D4711,'Porte Honorário'!A:A,0),3)</f>
        <v>163.2</v>
      </c>
      <c r="L4711" s="22" t="n">
        <f aca="false">ROUND(C4711*K4711,2)</f>
        <v>163.2</v>
      </c>
      <c r="M4711" s="22" t="n">
        <f aca="false">IF(E4711&gt;0,ROUND(E4711*'UCO e Filme'!$A$8,2),0)</f>
        <v>692.54</v>
      </c>
      <c r="N4711" s="22" t="n">
        <f aca="false">IF(I4711&gt;0,ROUND(I4711*'UCO e Filme'!$A$11,2),0)</f>
        <v>161.96</v>
      </c>
      <c r="O4711" s="22" t="n">
        <f aca="false">ROUND(L4711+M4711+N4711,2)</f>
        <v>1017.7</v>
      </c>
      <c r="P4711" s="36"/>
      <c r="Q4711" s="36"/>
    </row>
    <row r="4712" customFormat="false" ht="10.5" hidden="false" customHeight="true" outlineLevel="0" collapsed="false">
      <c r="A4712" s="17" t="n">
        <v>41101294</v>
      </c>
      <c r="B4712" s="17" t="s">
        <v>4717</v>
      </c>
      <c r="C4712" s="23" t="n">
        <v>1</v>
      </c>
      <c r="D4712" s="23" t="s">
        <v>69</v>
      </c>
      <c r="E4712" s="19" t="n">
        <v>47.24</v>
      </c>
      <c r="F4712" s="16"/>
      <c r="G4712" s="16"/>
      <c r="H4712" s="21"/>
      <c r="I4712" s="19" t="n">
        <v>4</v>
      </c>
      <c r="J4712" s="21" t="n">
        <v>1</v>
      </c>
      <c r="K4712" s="22" t="n">
        <f aca="false">INDEX('Porte Honorário'!B:D,MATCH(TabJud!D4712,'Porte Honorário'!A:A,0),3)</f>
        <v>163.2</v>
      </c>
      <c r="L4712" s="22" t="n">
        <f aca="false">ROUND(C4712*K4712,2)</f>
        <v>163.2</v>
      </c>
      <c r="M4712" s="22" t="n">
        <f aca="false">IF(E4712&gt;0,ROUND(E4712*'UCO e Filme'!$A$8,2),0)</f>
        <v>692.54</v>
      </c>
      <c r="N4712" s="22" t="n">
        <f aca="false">IF(I4712&gt;0,ROUND(I4712*'UCO e Filme'!$A$11,2),0)</f>
        <v>161.96</v>
      </c>
      <c r="O4712" s="22" t="n">
        <f aca="false">ROUND(L4712+M4712+N4712,2)</f>
        <v>1017.7</v>
      </c>
      <c r="P4712" s="36"/>
      <c r="Q4712" s="36"/>
    </row>
    <row r="4713" customFormat="false" ht="10.5" hidden="false" customHeight="true" outlineLevel="0" collapsed="false">
      <c r="A4713" s="17" t="n">
        <v>41101308</v>
      </c>
      <c r="B4713" s="17" t="s">
        <v>4718</v>
      </c>
      <c r="C4713" s="23" t="n">
        <v>1</v>
      </c>
      <c r="D4713" s="23" t="s">
        <v>69</v>
      </c>
      <c r="E4713" s="19" t="n">
        <v>47.24</v>
      </c>
      <c r="F4713" s="16"/>
      <c r="G4713" s="16"/>
      <c r="H4713" s="21"/>
      <c r="I4713" s="19" t="n">
        <v>4</v>
      </c>
      <c r="J4713" s="21" t="n">
        <v>1</v>
      </c>
      <c r="K4713" s="22" t="n">
        <f aca="false">INDEX('Porte Honorário'!B:D,MATCH(TabJud!D4713,'Porte Honorário'!A:A,0),3)</f>
        <v>163.2</v>
      </c>
      <c r="L4713" s="22" t="n">
        <f aca="false">ROUND(C4713*K4713,2)</f>
        <v>163.2</v>
      </c>
      <c r="M4713" s="22" t="n">
        <f aca="false">IF(E4713&gt;0,ROUND(E4713*'UCO e Filme'!$A$8,2),0)</f>
        <v>692.54</v>
      </c>
      <c r="N4713" s="22" t="n">
        <f aca="false">IF(I4713&gt;0,ROUND(I4713*'UCO e Filme'!$A$11,2),0)</f>
        <v>161.96</v>
      </c>
      <c r="O4713" s="22" t="n">
        <f aca="false">ROUND(L4713+M4713+N4713,2)</f>
        <v>1017.7</v>
      </c>
      <c r="P4713" s="36"/>
      <c r="Q4713" s="36"/>
    </row>
    <row r="4714" customFormat="false" ht="10.5" hidden="false" customHeight="true" outlineLevel="0" collapsed="false">
      <c r="A4714" s="17" t="n">
        <v>41101316</v>
      </c>
      <c r="B4714" s="17" t="s">
        <v>4571</v>
      </c>
      <c r="C4714" s="23" t="n">
        <v>1</v>
      </c>
      <c r="D4714" s="23" t="s">
        <v>69</v>
      </c>
      <c r="E4714" s="19" t="n">
        <v>47.24</v>
      </c>
      <c r="F4714" s="16"/>
      <c r="G4714" s="16"/>
      <c r="H4714" s="21"/>
      <c r="I4714" s="19" t="n">
        <v>4</v>
      </c>
      <c r="J4714" s="21" t="n">
        <v>1</v>
      </c>
      <c r="K4714" s="22" t="n">
        <f aca="false">INDEX('Porte Honorário'!B:D,MATCH(TabJud!D4714,'Porte Honorário'!A:A,0),3)</f>
        <v>163.2</v>
      </c>
      <c r="L4714" s="22" t="n">
        <f aca="false">ROUND(C4714*K4714,2)</f>
        <v>163.2</v>
      </c>
      <c r="M4714" s="22" t="n">
        <f aca="false">IF(E4714&gt;0,ROUND(E4714*'UCO e Filme'!$A$8,2),0)</f>
        <v>692.54</v>
      </c>
      <c r="N4714" s="22" t="n">
        <f aca="false">IF(I4714&gt;0,ROUND(I4714*'UCO e Filme'!$A$11,2),0)</f>
        <v>161.96</v>
      </c>
      <c r="O4714" s="22" t="n">
        <f aca="false">ROUND(L4714+M4714+N4714,2)</f>
        <v>1017.7</v>
      </c>
      <c r="P4714" s="36"/>
      <c r="Q4714" s="36"/>
    </row>
    <row r="4715" customFormat="false" ht="10.5" hidden="false" customHeight="true" outlineLevel="0" collapsed="false">
      <c r="A4715" s="17" t="n">
        <v>41101332</v>
      </c>
      <c r="B4715" s="17" t="s">
        <v>4719</v>
      </c>
      <c r="C4715" s="23" t="n">
        <v>1</v>
      </c>
      <c r="D4715" s="23" t="s">
        <v>69</v>
      </c>
      <c r="E4715" s="19" t="n">
        <v>50.78</v>
      </c>
      <c r="F4715" s="16"/>
      <c r="G4715" s="16"/>
      <c r="H4715" s="21"/>
      <c r="I4715" s="19" t="n">
        <v>4</v>
      </c>
      <c r="J4715" s="21" t="n">
        <v>1</v>
      </c>
      <c r="K4715" s="22" t="n">
        <f aca="false">INDEX('Porte Honorário'!B:D,MATCH(TabJud!D4715,'Porte Honorário'!A:A,0),3)</f>
        <v>163.2</v>
      </c>
      <c r="L4715" s="22" t="n">
        <f aca="false">ROUND(C4715*K4715,2)</f>
        <v>163.2</v>
      </c>
      <c r="M4715" s="22" t="n">
        <f aca="false">IF(E4715&gt;0,ROUND(E4715*'UCO e Filme'!$A$8,2),0)</f>
        <v>744.43</v>
      </c>
      <c r="N4715" s="22" t="n">
        <f aca="false">IF(I4715&gt;0,ROUND(I4715*'UCO e Filme'!$A$11,2),0)</f>
        <v>161.96</v>
      </c>
      <c r="O4715" s="22" t="n">
        <f aca="false">ROUND(L4715+M4715+N4715,2)</f>
        <v>1069.59</v>
      </c>
      <c r="P4715" s="36"/>
      <c r="Q4715" s="36"/>
    </row>
    <row r="4716" customFormat="false" ht="10.5" hidden="false" customHeight="true" outlineLevel="0" collapsed="false">
      <c r="A4716" s="17" t="n">
        <v>41101340</v>
      </c>
      <c r="B4716" s="17" t="s">
        <v>4720</v>
      </c>
      <c r="C4716" s="23" t="n">
        <v>1</v>
      </c>
      <c r="D4716" s="23" t="s">
        <v>69</v>
      </c>
      <c r="E4716" s="19" t="n">
        <v>50.78</v>
      </c>
      <c r="F4716" s="16"/>
      <c r="G4716" s="16"/>
      <c r="H4716" s="21"/>
      <c r="I4716" s="19" t="n">
        <v>4</v>
      </c>
      <c r="J4716" s="21" t="n">
        <v>1</v>
      </c>
      <c r="K4716" s="22" t="n">
        <f aca="false">INDEX('Porte Honorário'!B:D,MATCH(TabJud!D4716,'Porte Honorário'!A:A,0),3)</f>
        <v>163.2</v>
      </c>
      <c r="L4716" s="22" t="n">
        <f aca="false">ROUND(C4716*K4716,2)</f>
        <v>163.2</v>
      </c>
      <c r="M4716" s="22" t="n">
        <f aca="false">IF(E4716&gt;0,ROUND(E4716*'UCO e Filme'!$A$8,2),0)</f>
        <v>744.43</v>
      </c>
      <c r="N4716" s="22" t="n">
        <f aca="false">IF(I4716&gt;0,ROUND(I4716*'UCO e Filme'!$A$11,2),0)</f>
        <v>161.96</v>
      </c>
      <c r="O4716" s="22" t="n">
        <f aca="false">ROUND(L4716+M4716+N4716,2)</f>
        <v>1069.59</v>
      </c>
      <c r="P4716" s="36"/>
      <c r="Q4716" s="36"/>
    </row>
    <row r="4717" customFormat="false" ht="10.5" hidden="false" customHeight="true" outlineLevel="0" collapsed="false">
      <c r="A4717" s="17" t="n">
        <v>41101359</v>
      </c>
      <c r="B4717" s="17" t="s">
        <v>4721</v>
      </c>
      <c r="C4717" s="23" t="n">
        <v>1</v>
      </c>
      <c r="D4717" s="23" t="s">
        <v>69</v>
      </c>
      <c r="E4717" s="19" t="n">
        <v>47.24</v>
      </c>
      <c r="F4717" s="16"/>
      <c r="G4717" s="16"/>
      <c r="H4717" s="21"/>
      <c r="I4717" s="19" t="n">
        <v>4</v>
      </c>
      <c r="J4717" s="21" t="n">
        <v>1</v>
      </c>
      <c r="K4717" s="22" t="n">
        <f aca="false">INDEX('Porte Honorário'!B:D,MATCH(TabJud!D4717,'Porte Honorário'!A:A,0),3)</f>
        <v>163.2</v>
      </c>
      <c r="L4717" s="22" t="n">
        <f aca="false">ROUND(C4717*K4717,2)</f>
        <v>163.2</v>
      </c>
      <c r="M4717" s="22" t="n">
        <f aca="false">IF(E4717&gt;0,ROUND(E4717*'UCO e Filme'!$A$8,2),0)</f>
        <v>692.54</v>
      </c>
      <c r="N4717" s="22" t="n">
        <f aca="false">IF(I4717&gt;0,ROUND(I4717*'UCO e Filme'!$A$11,2),0)</f>
        <v>161.96</v>
      </c>
      <c r="O4717" s="22" t="n">
        <f aca="false">ROUND(L4717+M4717+N4717,2)</f>
        <v>1017.7</v>
      </c>
      <c r="P4717" s="36"/>
      <c r="Q4717" s="36"/>
    </row>
    <row r="4718" customFormat="false" ht="10.5" hidden="false" customHeight="true" outlineLevel="0" collapsed="false">
      <c r="A4718" s="17" t="n">
        <v>41101375</v>
      </c>
      <c r="B4718" s="17" t="s">
        <v>4722</v>
      </c>
      <c r="C4718" s="23" t="n">
        <v>1</v>
      </c>
      <c r="D4718" s="23" t="s">
        <v>146</v>
      </c>
      <c r="E4718" s="19" t="n">
        <v>11.95</v>
      </c>
      <c r="F4718" s="16"/>
      <c r="G4718" s="16"/>
      <c r="H4718" s="21"/>
      <c r="I4718" s="19" t="n">
        <v>1</v>
      </c>
      <c r="J4718" s="21" t="n">
        <v>1</v>
      </c>
      <c r="K4718" s="22" t="n">
        <f aca="false">INDEX('Porte Honorário'!B:D,MATCH(TabJud!D4718,'Porte Honorário'!A:A,0),3)</f>
        <v>81.6</v>
      </c>
      <c r="L4718" s="22" t="n">
        <f aca="false">ROUND(C4718*K4718,2)</f>
        <v>81.6</v>
      </c>
      <c r="M4718" s="22" t="n">
        <f aca="false">IF(E4718&gt;0,ROUND(E4718*'UCO e Filme'!$A$8,2),0)</f>
        <v>175.19</v>
      </c>
      <c r="N4718" s="22" t="n">
        <f aca="false">IF(I4718&gt;0,ROUND(I4718*'UCO e Filme'!$A$11,2),0)</f>
        <v>40.49</v>
      </c>
      <c r="O4718" s="22" t="n">
        <f aca="false">ROUND(L4718+M4718+N4718,2)</f>
        <v>297.28</v>
      </c>
      <c r="P4718" s="36"/>
      <c r="Q4718" s="36"/>
    </row>
    <row r="4719" customFormat="false" ht="10.5" hidden="false" customHeight="true" outlineLevel="0" collapsed="false">
      <c r="A4719" s="17" t="n">
        <v>41101383</v>
      </c>
      <c r="B4719" s="17" t="s">
        <v>4723</v>
      </c>
      <c r="C4719" s="23" t="n">
        <v>1</v>
      </c>
      <c r="D4719" s="23" t="s">
        <v>146</v>
      </c>
      <c r="E4719" s="19" t="n">
        <v>11.95</v>
      </c>
      <c r="F4719" s="16"/>
      <c r="G4719" s="16"/>
      <c r="H4719" s="21"/>
      <c r="I4719" s="19" t="n">
        <v>0.5</v>
      </c>
      <c r="J4719" s="21" t="n">
        <v>1</v>
      </c>
      <c r="K4719" s="22" t="n">
        <f aca="false">INDEX('Porte Honorário'!B:D,MATCH(TabJud!D4719,'Porte Honorário'!A:A,0),3)</f>
        <v>81.6</v>
      </c>
      <c r="L4719" s="22" t="n">
        <f aca="false">ROUND(C4719*K4719,2)</f>
        <v>81.6</v>
      </c>
      <c r="M4719" s="22" t="n">
        <f aca="false">IF(E4719&gt;0,ROUND(E4719*'UCO e Filme'!$A$8,2),0)</f>
        <v>175.19</v>
      </c>
      <c r="N4719" s="22" t="n">
        <f aca="false">IF(I4719&gt;0,ROUND(I4719*'UCO e Filme'!$A$11,2),0)</f>
        <v>20.25</v>
      </c>
      <c r="O4719" s="22" t="n">
        <f aca="false">ROUND(L4719+M4719+N4719,2)</f>
        <v>277.04</v>
      </c>
      <c r="P4719" s="36"/>
      <c r="Q4719" s="36"/>
    </row>
    <row r="4720" customFormat="false" ht="10.5" hidden="false" customHeight="true" outlineLevel="0" collapsed="false">
      <c r="A4720" s="17" t="n">
        <v>41101480</v>
      </c>
      <c r="B4720" s="17" t="s">
        <v>4724</v>
      </c>
      <c r="C4720" s="23" t="n">
        <v>1</v>
      </c>
      <c r="D4720" s="23" t="s">
        <v>337</v>
      </c>
      <c r="E4720" s="19" t="n">
        <v>80.376</v>
      </c>
      <c r="F4720" s="16"/>
      <c r="G4720" s="16"/>
      <c r="H4720" s="21"/>
      <c r="I4720" s="19" t="n">
        <v>4</v>
      </c>
      <c r="J4720" s="21" t="n">
        <v>1</v>
      </c>
      <c r="K4720" s="22" t="n">
        <f aca="false">INDEX('Porte Honorário'!B:D,MATCH(TabJud!D4720,'Porte Honorário'!A:A,0),3)</f>
        <v>325.15</v>
      </c>
      <c r="L4720" s="22" t="n">
        <f aca="false">ROUND(C4720*K4720,2)</f>
        <v>325.15</v>
      </c>
      <c r="M4720" s="22" t="n">
        <f aca="false">IF(E4720&gt;0,ROUND(E4720*'UCO e Filme'!$A$8,2),0)</f>
        <v>1178.31</v>
      </c>
      <c r="N4720" s="22" t="n">
        <f aca="false">IF(I4720&gt;0,ROUND(I4720*'UCO e Filme'!$A$11,2),0)</f>
        <v>161.96</v>
      </c>
      <c r="O4720" s="22" t="n">
        <f aca="false">ROUND(L4720+M4720+N4720,2)</f>
        <v>1665.42</v>
      </c>
      <c r="P4720" s="36"/>
      <c r="Q4720" s="36"/>
    </row>
    <row r="4721" customFormat="false" ht="10.5" hidden="false" customHeight="true" outlineLevel="0" collapsed="false">
      <c r="A4721" s="17" t="n">
        <v>41101499</v>
      </c>
      <c r="B4721" s="17" t="s">
        <v>4725</v>
      </c>
      <c r="C4721" s="23" t="n">
        <v>1</v>
      </c>
      <c r="D4721" s="23" t="s">
        <v>69</v>
      </c>
      <c r="E4721" s="19" t="n">
        <v>47.24</v>
      </c>
      <c r="F4721" s="16"/>
      <c r="G4721" s="16"/>
      <c r="H4721" s="21"/>
      <c r="I4721" s="19" t="n">
        <v>4</v>
      </c>
      <c r="J4721" s="21" t="n">
        <v>1</v>
      </c>
      <c r="K4721" s="22" t="n">
        <f aca="false">INDEX('Porte Honorário'!B:D,MATCH(TabJud!D4721,'Porte Honorário'!A:A,0),3)</f>
        <v>163.2</v>
      </c>
      <c r="L4721" s="22" t="n">
        <f aca="false">ROUND(C4721*K4721,2)</f>
        <v>163.2</v>
      </c>
      <c r="M4721" s="22" t="n">
        <f aca="false">IF(E4721&gt;0,ROUND(E4721*'UCO e Filme'!$A$8,2),0)</f>
        <v>692.54</v>
      </c>
      <c r="N4721" s="22" t="n">
        <f aca="false">IF(I4721&gt;0,ROUND(I4721*'UCO e Filme'!$A$11,2),0)</f>
        <v>161.96</v>
      </c>
      <c r="O4721" s="22" t="n">
        <f aca="false">ROUND(L4721+M4721+N4721,2)</f>
        <v>1017.7</v>
      </c>
      <c r="P4721" s="36"/>
      <c r="Q4721" s="36"/>
    </row>
    <row r="4722" customFormat="false" ht="10.5" hidden="false" customHeight="true" outlineLevel="0" collapsed="false">
      <c r="A4722" s="17" t="n">
        <v>41101502</v>
      </c>
      <c r="B4722" s="17" t="s">
        <v>4726</v>
      </c>
      <c r="C4722" s="23" t="n">
        <v>1</v>
      </c>
      <c r="D4722" s="23" t="s">
        <v>69</v>
      </c>
      <c r="E4722" s="19" t="n">
        <v>47.24</v>
      </c>
      <c r="F4722" s="16"/>
      <c r="G4722" s="16"/>
      <c r="H4722" s="21"/>
      <c r="I4722" s="19" t="n">
        <v>4</v>
      </c>
      <c r="J4722" s="21" t="n">
        <v>1</v>
      </c>
      <c r="K4722" s="22" t="n">
        <f aca="false">INDEX('Porte Honorário'!B:D,MATCH(TabJud!D4722,'Porte Honorário'!A:A,0),3)</f>
        <v>163.2</v>
      </c>
      <c r="L4722" s="22" t="n">
        <f aca="false">ROUND(C4722*K4722,2)</f>
        <v>163.2</v>
      </c>
      <c r="M4722" s="22" t="n">
        <f aca="false">IF(E4722&gt;0,ROUND(E4722*'UCO e Filme'!$A$8,2),0)</f>
        <v>692.54</v>
      </c>
      <c r="N4722" s="22" t="n">
        <f aca="false">IF(I4722&gt;0,ROUND(I4722*'UCO e Filme'!$A$11,2),0)</f>
        <v>161.96</v>
      </c>
      <c r="O4722" s="22" t="n">
        <f aca="false">ROUND(L4722+M4722+N4722,2)</f>
        <v>1017.7</v>
      </c>
      <c r="P4722" s="36"/>
      <c r="Q4722" s="36"/>
    </row>
    <row r="4723" customFormat="false" ht="10.5" hidden="false" customHeight="true" outlineLevel="0" collapsed="false">
      <c r="A4723" s="17" t="n">
        <v>41101510</v>
      </c>
      <c r="B4723" s="17" t="s">
        <v>4727</v>
      </c>
      <c r="C4723" s="23" t="n">
        <v>1</v>
      </c>
      <c r="D4723" s="23" t="s">
        <v>69</v>
      </c>
      <c r="E4723" s="19" t="n">
        <v>47.24</v>
      </c>
      <c r="F4723" s="16"/>
      <c r="G4723" s="16"/>
      <c r="H4723" s="21"/>
      <c r="I4723" s="19" t="n">
        <v>4</v>
      </c>
      <c r="J4723" s="21" t="n">
        <v>1</v>
      </c>
      <c r="K4723" s="22" t="n">
        <f aca="false">INDEX('Porte Honorário'!B:D,MATCH(TabJud!D4723,'Porte Honorário'!A:A,0),3)</f>
        <v>163.2</v>
      </c>
      <c r="L4723" s="22" t="n">
        <f aca="false">ROUND(C4723*K4723,2)</f>
        <v>163.2</v>
      </c>
      <c r="M4723" s="22" t="n">
        <f aca="false">IF(E4723&gt;0,ROUND(E4723*'UCO e Filme'!$A$8,2),0)</f>
        <v>692.54</v>
      </c>
      <c r="N4723" s="22" t="n">
        <f aca="false">IF(I4723&gt;0,ROUND(I4723*'UCO e Filme'!$A$11,2),0)</f>
        <v>161.96</v>
      </c>
      <c r="O4723" s="22" t="n">
        <f aca="false">ROUND(L4723+M4723+N4723,2)</f>
        <v>1017.7</v>
      </c>
      <c r="P4723" s="36"/>
      <c r="Q4723" s="36"/>
    </row>
    <row r="4724" customFormat="false" ht="10.5" hidden="false" customHeight="true" outlineLevel="0" collapsed="false">
      <c r="A4724" s="17" t="n">
        <v>41101529</v>
      </c>
      <c r="B4724" s="17" t="s">
        <v>4728</v>
      </c>
      <c r="C4724" s="23" t="n">
        <v>1</v>
      </c>
      <c r="D4724" s="23" t="s">
        <v>69</v>
      </c>
      <c r="E4724" s="19" t="n">
        <v>47.24</v>
      </c>
      <c r="F4724" s="16"/>
      <c r="G4724" s="16"/>
      <c r="H4724" s="21"/>
      <c r="I4724" s="19" t="n">
        <v>4</v>
      </c>
      <c r="J4724" s="21" t="n">
        <v>1</v>
      </c>
      <c r="K4724" s="22" t="n">
        <f aca="false">INDEX('Porte Honorário'!B:D,MATCH(TabJud!D4724,'Porte Honorário'!A:A,0),3)</f>
        <v>163.2</v>
      </c>
      <c r="L4724" s="22" t="n">
        <f aca="false">ROUND(C4724*K4724,2)</f>
        <v>163.2</v>
      </c>
      <c r="M4724" s="22" t="n">
        <f aca="false">IF(E4724&gt;0,ROUND(E4724*'UCO e Filme'!$A$8,2),0)</f>
        <v>692.54</v>
      </c>
      <c r="N4724" s="22" t="n">
        <f aca="false">IF(I4724&gt;0,ROUND(I4724*'UCO e Filme'!$A$11,2),0)</f>
        <v>161.96</v>
      </c>
      <c r="O4724" s="22" t="n">
        <f aca="false">ROUND(L4724+M4724+N4724,2)</f>
        <v>1017.7</v>
      </c>
      <c r="P4724" s="36"/>
      <c r="Q4724" s="36"/>
    </row>
    <row r="4725" customFormat="false" ht="10.5" hidden="false" customHeight="true" outlineLevel="0" collapsed="false">
      <c r="A4725" s="17" t="n">
        <v>41101537</v>
      </c>
      <c r="B4725" s="17" t="s">
        <v>4729</v>
      </c>
      <c r="C4725" s="23" t="n">
        <v>1</v>
      </c>
      <c r="D4725" s="23" t="s">
        <v>69</v>
      </c>
      <c r="E4725" s="19" t="n">
        <v>47.24</v>
      </c>
      <c r="F4725" s="16"/>
      <c r="G4725" s="16"/>
      <c r="H4725" s="21"/>
      <c r="I4725" s="19" t="n">
        <v>4</v>
      </c>
      <c r="J4725" s="21" t="n">
        <v>1</v>
      </c>
      <c r="K4725" s="22" t="n">
        <f aca="false">INDEX('Porte Honorário'!B:D,MATCH(TabJud!D4725,'Porte Honorário'!A:A,0),3)</f>
        <v>163.2</v>
      </c>
      <c r="L4725" s="22" t="n">
        <f aca="false">ROUND(C4725*K4725,2)</f>
        <v>163.2</v>
      </c>
      <c r="M4725" s="22" t="n">
        <f aca="false">IF(E4725&gt;0,ROUND(E4725*'UCO e Filme'!$A$8,2),0)</f>
        <v>692.54</v>
      </c>
      <c r="N4725" s="22" t="n">
        <f aca="false">IF(I4725&gt;0,ROUND(I4725*'UCO e Filme'!$A$11,2),0)</f>
        <v>161.96</v>
      </c>
      <c r="O4725" s="22" t="n">
        <f aca="false">ROUND(L4725+M4725+N4725,2)</f>
        <v>1017.7</v>
      </c>
      <c r="P4725" s="36"/>
      <c r="Q4725" s="36"/>
    </row>
    <row r="4726" customFormat="false" ht="10.5" hidden="false" customHeight="true" outlineLevel="0" collapsed="false">
      <c r="A4726" s="17" t="n">
        <v>41101545</v>
      </c>
      <c r="B4726" s="17" t="s">
        <v>4730</v>
      </c>
      <c r="C4726" s="23" t="n">
        <v>1</v>
      </c>
      <c r="D4726" s="23" t="s">
        <v>69</v>
      </c>
      <c r="E4726" s="19" t="n">
        <v>47.24</v>
      </c>
      <c r="F4726" s="16"/>
      <c r="G4726" s="16"/>
      <c r="H4726" s="21"/>
      <c r="I4726" s="19" t="n">
        <v>4</v>
      </c>
      <c r="J4726" s="21" t="n">
        <v>1</v>
      </c>
      <c r="K4726" s="22" t="n">
        <f aca="false">INDEX('Porte Honorário'!B:D,MATCH(TabJud!D4726,'Porte Honorário'!A:A,0),3)</f>
        <v>163.2</v>
      </c>
      <c r="L4726" s="22" t="n">
        <f aca="false">ROUND(C4726*K4726,2)</f>
        <v>163.2</v>
      </c>
      <c r="M4726" s="22" t="n">
        <f aca="false">IF(E4726&gt;0,ROUND(E4726*'UCO e Filme'!$A$8,2),0)</f>
        <v>692.54</v>
      </c>
      <c r="N4726" s="22" t="n">
        <f aca="false">IF(I4726&gt;0,ROUND(I4726*'UCO e Filme'!$A$11,2),0)</f>
        <v>161.96</v>
      </c>
      <c r="O4726" s="22" t="n">
        <f aca="false">ROUND(L4726+M4726+N4726,2)</f>
        <v>1017.7</v>
      </c>
      <c r="P4726" s="36"/>
      <c r="Q4726" s="36"/>
    </row>
    <row r="4727" customFormat="false" ht="10.5" hidden="false" customHeight="true" outlineLevel="0" collapsed="false">
      <c r="A4727" s="17" t="n">
        <v>41101553</v>
      </c>
      <c r="B4727" s="17" t="s">
        <v>4731</v>
      </c>
      <c r="C4727" s="23" t="n">
        <v>1</v>
      </c>
      <c r="D4727" s="23" t="s">
        <v>69</v>
      </c>
      <c r="E4727" s="19" t="n">
        <v>47.24</v>
      </c>
      <c r="F4727" s="16"/>
      <c r="G4727" s="16"/>
      <c r="H4727" s="21"/>
      <c r="I4727" s="19" t="n">
        <v>4</v>
      </c>
      <c r="J4727" s="21" t="n">
        <v>1</v>
      </c>
      <c r="K4727" s="22" t="n">
        <f aca="false">INDEX('Porte Honorário'!B:D,MATCH(TabJud!D4727,'Porte Honorário'!A:A,0),3)</f>
        <v>163.2</v>
      </c>
      <c r="L4727" s="22" t="n">
        <f aca="false">ROUND(C4727*K4727,2)</f>
        <v>163.2</v>
      </c>
      <c r="M4727" s="22" t="n">
        <f aca="false">IF(E4727&gt;0,ROUND(E4727*'UCO e Filme'!$A$8,2),0)</f>
        <v>692.54</v>
      </c>
      <c r="N4727" s="22" t="n">
        <f aca="false">IF(I4727&gt;0,ROUND(I4727*'UCO e Filme'!$A$11,2),0)</f>
        <v>161.96</v>
      </c>
      <c r="O4727" s="22" t="n">
        <f aca="false">ROUND(L4727+M4727+N4727,2)</f>
        <v>1017.7</v>
      </c>
      <c r="P4727" s="36"/>
      <c r="Q4727" s="36"/>
    </row>
    <row r="4728" customFormat="false" ht="10.5" hidden="false" customHeight="true" outlineLevel="0" collapsed="false">
      <c r="A4728" s="17" t="n">
        <v>41101561</v>
      </c>
      <c r="B4728" s="17" t="s">
        <v>4732</v>
      </c>
      <c r="C4728" s="23" t="n">
        <v>1</v>
      </c>
      <c r="D4728" s="23" t="s">
        <v>69</v>
      </c>
      <c r="E4728" s="19" t="n">
        <v>47.24</v>
      </c>
      <c r="F4728" s="16"/>
      <c r="G4728" s="16"/>
      <c r="H4728" s="21"/>
      <c r="I4728" s="19" t="n">
        <v>4</v>
      </c>
      <c r="J4728" s="21" t="n">
        <v>1</v>
      </c>
      <c r="K4728" s="22" t="n">
        <f aca="false">INDEX('Porte Honorário'!B:D,MATCH(TabJud!D4728,'Porte Honorário'!A:A,0),3)</f>
        <v>163.2</v>
      </c>
      <c r="L4728" s="22" t="n">
        <f aca="false">ROUND(C4728*K4728,2)</f>
        <v>163.2</v>
      </c>
      <c r="M4728" s="22" t="n">
        <f aca="false">IF(E4728&gt;0,ROUND(E4728*'UCO e Filme'!$A$8,2),0)</f>
        <v>692.54</v>
      </c>
      <c r="N4728" s="22" t="n">
        <f aca="false">IF(I4728&gt;0,ROUND(I4728*'UCO e Filme'!$A$11,2),0)</f>
        <v>161.96</v>
      </c>
      <c r="O4728" s="22" t="n">
        <f aca="false">ROUND(L4728+M4728+N4728,2)</f>
        <v>1017.7</v>
      </c>
      <c r="P4728" s="36"/>
      <c r="Q4728" s="36"/>
    </row>
    <row r="4729" customFormat="false" ht="10.5" hidden="false" customHeight="true" outlineLevel="0" collapsed="false">
      <c r="A4729" s="17" t="n">
        <v>41101570</v>
      </c>
      <c r="B4729" s="17" t="s">
        <v>4733</v>
      </c>
      <c r="C4729" s="23" t="n">
        <v>1</v>
      </c>
      <c r="D4729" s="23" t="s">
        <v>69</v>
      </c>
      <c r="E4729" s="19" t="n">
        <v>47.24</v>
      </c>
      <c r="F4729" s="16"/>
      <c r="G4729" s="16"/>
      <c r="H4729" s="21"/>
      <c r="I4729" s="19" t="n">
        <v>4</v>
      </c>
      <c r="J4729" s="21" t="n">
        <v>1</v>
      </c>
      <c r="K4729" s="22" t="n">
        <f aca="false">INDEX('Porte Honorário'!B:D,MATCH(TabJud!D4729,'Porte Honorário'!A:A,0),3)</f>
        <v>163.2</v>
      </c>
      <c r="L4729" s="22" t="n">
        <f aca="false">ROUND(C4729*K4729,2)</f>
        <v>163.2</v>
      </c>
      <c r="M4729" s="22" t="n">
        <f aca="false">IF(E4729&gt;0,ROUND(E4729*'UCO e Filme'!$A$8,2),0)</f>
        <v>692.54</v>
      </c>
      <c r="N4729" s="22" t="n">
        <f aca="false">IF(I4729&gt;0,ROUND(I4729*'UCO e Filme'!$A$11,2),0)</f>
        <v>161.96</v>
      </c>
      <c r="O4729" s="22" t="n">
        <f aca="false">ROUND(L4729+M4729+N4729,2)</f>
        <v>1017.7</v>
      </c>
      <c r="P4729" s="36"/>
      <c r="Q4729" s="36"/>
    </row>
    <row r="4730" customFormat="false" ht="10.5" hidden="false" customHeight="true" outlineLevel="0" collapsed="false">
      <c r="A4730" s="17" t="n">
        <v>41101588</v>
      </c>
      <c r="B4730" s="17" t="s">
        <v>4734</v>
      </c>
      <c r="C4730" s="23" t="n">
        <v>1</v>
      </c>
      <c r="D4730" s="23" t="s">
        <v>69</v>
      </c>
      <c r="E4730" s="19" t="n">
        <v>47.24</v>
      </c>
      <c r="F4730" s="16"/>
      <c r="G4730" s="16"/>
      <c r="H4730" s="21"/>
      <c r="I4730" s="19" t="n">
        <v>4</v>
      </c>
      <c r="J4730" s="21" t="n">
        <v>1</v>
      </c>
      <c r="K4730" s="22" t="n">
        <f aca="false">INDEX('Porte Honorário'!B:D,MATCH(TabJud!D4730,'Porte Honorário'!A:A,0),3)</f>
        <v>163.2</v>
      </c>
      <c r="L4730" s="22" t="n">
        <f aca="false">ROUND(C4730*K4730,2)</f>
        <v>163.2</v>
      </c>
      <c r="M4730" s="22" t="n">
        <f aca="false">IF(E4730&gt;0,ROUND(E4730*'UCO e Filme'!$A$8,2),0)</f>
        <v>692.54</v>
      </c>
      <c r="N4730" s="22" t="n">
        <f aca="false">IF(I4730&gt;0,ROUND(I4730*'UCO e Filme'!$A$11,2),0)</f>
        <v>161.96</v>
      </c>
      <c r="O4730" s="22" t="n">
        <f aca="false">ROUND(L4730+M4730+N4730,2)</f>
        <v>1017.7</v>
      </c>
      <c r="P4730" s="36"/>
      <c r="Q4730" s="36"/>
    </row>
    <row r="4731" customFormat="false" ht="10.5" hidden="false" customHeight="true" outlineLevel="0" collapsed="false">
      <c r="A4731" s="17" t="n">
        <v>41101596</v>
      </c>
      <c r="B4731" s="17" t="s">
        <v>4735</v>
      </c>
      <c r="C4731" s="23" t="n">
        <v>1</v>
      </c>
      <c r="D4731" s="23" t="s">
        <v>69</v>
      </c>
      <c r="E4731" s="19" t="n">
        <v>47.24</v>
      </c>
      <c r="F4731" s="16"/>
      <c r="G4731" s="16"/>
      <c r="H4731" s="21"/>
      <c r="I4731" s="19" t="n">
        <v>4</v>
      </c>
      <c r="J4731" s="21" t="n">
        <v>1</v>
      </c>
      <c r="K4731" s="22" t="n">
        <f aca="false">INDEX('Porte Honorário'!B:D,MATCH(TabJud!D4731,'Porte Honorário'!A:A,0),3)</f>
        <v>163.2</v>
      </c>
      <c r="L4731" s="22" t="n">
        <f aca="false">ROUND(C4731*K4731,2)</f>
        <v>163.2</v>
      </c>
      <c r="M4731" s="22" t="n">
        <f aca="false">IF(E4731&gt;0,ROUND(E4731*'UCO e Filme'!$A$8,2),0)</f>
        <v>692.54</v>
      </c>
      <c r="N4731" s="22" t="n">
        <f aca="false">IF(I4731&gt;0,ROUND(I4731*'UCO e Filme'!$A$11,2),0)</f>
        <v>161.96</v>
      </c>
      <c r="O4731" s="22" t="n">
        <f aca="false">ROUND(L4731+M4731+N4731,2)</f>
        <v>1017.7</v>
      </c>
      <c r="P4731" s="36"/>
      <c r="Q4731" s="36"/>
    </row>
    <row r="4732" customFormat="false" ht="10.5" hidden="false" customHeight="true" outlineLevel="0" collapsed="false">
      <c r="A4732" s="17" t="n">
        <v>41101600</v>
      </c>
      <c r="B4732" s="17" t="s">
        <v>4736</v>
      </c>
      <c r="C4732" s="23" t="n">
        <v>1</v>
      </c>
      <c r="D4732" s="23" t="s">
        <v>69</v>
      </c>
      <c r="E4732" s="19" t="n">
        <v>47.24</v>
      </c>
      <c r="F4732" s="16"/>
      <c r="G4732" s="16"/>
      <c r="H4732" s="21"/>
      <c r="I4732" s="19" t="n">
        <v>4</v>
      </c>
      <c r="J4732" s="21" t="n">
        <v>1</v>
      </c>
      <c r="K4732" s="22" t="n">
        <f aca="false">INDEX('Porte Honorário'!B:D,MATCH(TabJud!D4732,'Porte Honorário'!A:A,0),3)</f>
        <v>163.2</v>
      </c>
      <c r="L4732" s="22" t="n">
        <f aca="false">ROUND(C4732*K4732,2)</f>
        <v>163.2</v>
      </c>
      <c r="M4732" s="22" t="n">
        <f aca="false">IF(E4732&gt;0,ROUND(E4732*'UCO e Filme'!$A$8,2),0)</f>
        <v>692.54</v>
      </c>
      <c r="N4732" s="22" t="n">
        <f aca="false">IF(I4732&gt;0,ROUND(I4732*'UCO e Filme'!$A$11,2),0)</f>
        <v>161.96</v>
      </c>
      <c r="O4732" s="22" t="n">
        <f aca="false">ROUND(L4732+M4732+N4732,2)</f>
        <v>1017.7</v>
      </c>
      <c r="P4732" s="36"/>
      <c r="Q4732" s="36"/>
    </row>
    <row r="4733" customFormat="false" ht="10.5" hidden="false" customHeight="true" outlineLevel="0" collapsed="false">
      <c r="A4733" s="17" t="n">
        <v>41101618</v>
      </c>
      <c r="B4733" s="17" t="s">
        <v>4737</v>
      </c>
      <c r="C4733" s="23" t="n">
        <v>1</v>
      </c>
      <c r="D4733" s="23" t="s">
        <v>69</v>
      </c>
      <c r="E4733" s="19" t="n">
        <v>47.24</v>
      </c>
      <c r="F4733" s="16"/>
      <c r="G4733" s="16"/>
      <c r="H4733" s="21"/>
      <c r="I4733" s="19" t="n">
        <v>4</v>
      </c>
      <c r="J4733" s="21" t="n">
        <v>1</v>
      </c>
      <c r="K4733" s="22" t="n">
        <f aca="false">INDEX('Porte Honorário'!B:D,MATCH(TabJud!D4733,'Porte Honorário'!A:A,0),3)</f>
        <v>163.2</v>
      </c>
      <c r="L4733" s="22" t="n">
        <f aca="false">ROUND(C4733*K4733,2)</f>
        <v>163.2</v>
      </c>
      <c r="M4733" s="22" t="n">
        <f aca="false">IF(E4733&gt;0,ROUND(E4733*'UCO e Filme'!$A$8,2),0)</f>
        <v>692.54</v>
      </c>
      <c r="N4733" s="22" t="n">
        <f aca="false">IF(I4733&gt;0,ROUND(I4733*'UCO e Filme'!$A$11,2),0)</f>
        <v>161.96</v>
      </c>
      <c r="O4733" s="22" t="n">
        <f aca="false">ROUND(L4733+M4733+N4733,2)</f>
        <v>1017.7</v>
      </c>
      <c r="P4733" s="36"/>
      <c r="Q4733" s="36"/>
    </row>
    <row r="4734" customFormat="false" ht="10.5" hidden="false" customHeight="true" outlineLevel="0" collapsed="false">
      <c r="A4734" s="17" t="n">
        <v>41101626</v>
      </c>
      <c r="B4734" s="17" t="s">
        <v>4738</v>
      </c>
      <c r="C4734" s="23" t="n">
        <v>1</v>
      </c>
      <c r="D4734" s="23" t="s">
        <v>69</v>
      </c>
      <c r="E4734" s="19" t="n">
        <v>47.24</v>
      </c>
      <c r="F4734" s="16"/>
      <c r="G4734" s="16"/>
      <c r="H4734" s="21"/>
      <c r="I4734" s="19" t="n">
        <v>4</v>
      </c>
      <c r="J4734" s="21" t="n">
        <v>1</v>
      </c>
      <c r="K4734" s="22" t="n">
        <f aca="false">INDEX('Porte Honorário'!B:D,MATCH(TabJud!D4734,'Porte Honorário'!A:A,0),3)</f>
        <v>163.2</v>
      </c>
      <c r="L4734" s="22" t="n">
        <f aca="false">ROUND(C4734*K4734,2)</f>
        <v>163.2</v>
      </c>
      <c r="M4734" s="22" t="n">
        <f aca="false">IF(E4734&gt;0,ROUND(E4734*'UCO e Filme'!$A$8,2),0)</f>
        <v>692.54</v>
      </c>
      <c r="N4734" s="22" t="n">
        <f aca="false">IF(I4734&gt;0,ROUND(I4734*'UCO e Filme'!$A$11,2),0)</f>
        <v>161.96</v>
      </c>
      <c r="O4734" s="22" t="n">
        <f aca="false">ROUND(L4734+M4734+N4734,2)</f>
        <v>1017.7</v>
      </c>
      <c r="P4734" s="36"/>
      <c r="Q4734" s="36"/>
    </row>
    <row r="4735" customFormat="false" ht="10.5" hidden="false" customHeight="true" outlineLevel="0" collapsed="false">
      <c r="A4735" s="17" t="n">
        <v>41101634</v>
      </c>
      <c r="B4735" s="17" t="s">
        <v>4739</v>
      </c>
      <c r="C4735" s="23" t="n">
        <v>1</v>
      </c>
      <c r="D4735" s="23" t="s">
        <v>69</v>
      </c>
      <c r="E4735" s="19" t="n">
        <v>53.78</v>
      </c>
      <c r="F4735" s="16"/>
      <c r="G4735" s="16"/>
      <c r="H4735" s="21"/>
      <c r="I4735" s="19" t="n">
        <v>4</v>
      </c>
      <c r="J4735" s="21" t="n">
        <v>1</v>
      </c>
      <c r="K4735" s="22" t="n">
        <f aca="false">INDEX('Porte Honorário'!B:D,MATCH(TabJud!D4735,'Porte Honorário'!A:A,0),3)</f>
        <v>163.2</v>
      </c>
      <c r="L4735" s="22" t="n">
        <f aca="false">ROUND(C4735*K4735,2)</f>
        <v>163.2</v>
      </c>
      <c r="M4735" s="22" t="n">
        <f aca="false">IF(E4735&gt;0,ROUND(E4735*'UCO e Filme'!$A$8,2),0)</f>
        <v>788.41</v>
      </c>
      <c r="N4735" s="22" t="n">
        <f aca="false">IF(I4735&gt;0,ROUND(I4735*'UCO e Filme'!$A$11,2),0)</f>
        <v>161.96</v>
      </c>
      <c r="O4735" s="22" t="n">
        <f aca="false">ROUND(L4735+M4735+N4735,2)</f>
        <v>1113.57</v>
      </c>
      <c r="P4735" s="36"/>
      <c r="Q4735" s="36"/>
    </row>
    <row r="4736" customFormat="false" ht="10.5" hidden="false" customHeight="true" outlineLevel="0" collapsed="false">
      <c r="A4736" s="17" t="n">
        <v>41101642</v>
      </c>
      <c r="B4736" s="17" t="s">
        <v>4740</v>
      </c>
      <c r="C4736" s="23" t="n">
        <v>1</v>
      </c>
      <c r="D4736" s="23" t="s">
        <v>69</v>
      </c>
      <c r="E4736" s="19" t="n">
        <v>53.78</v>
      </c>
      <c r="F4736" s="16"/>
      <c r="G4736" s="16"/>
      <c r="H4736" s="21"/>
      <c r="I4736" s="19" t="n">
        <v>4</v>
      </c>
      <c r="J4736" s="21" t="n">
        <v>1</v>
      </c>
      <c r="K4736" s="22" t="n">
        <f aca="false">INDEX('Porte Honorário'!B:D,MATCH(TabJud!D4736,'Porte Honorário'!A:A,0),3)</f>
        <v>163.2</v>
      </c>
      <c r="L4736" s="22" t="n">
        <f aca="false">ROUND(C4736*K4736,2)</f>
        <v>163.2</v>
      </c>
      <c r="M4736" s="22" t="n">
        <f aca="false">IF(E4736&gt;0,ROUND(E4736*'UCO e Filme'!$A$8,2),0)</f>
        <v>788.41</v>
      </c>
      <c r="N4736" s="22" t="n">
        <f aca="false">IF(I4736&gt;0,ROUND(I4736*'UCO e Filme'!$A$11,2),0)</f>
        <v>161.96</v>
      </c>
      <c r="O4736" s="22" t="n">
        <f aca="false">ROUND(L4736+M4736+N4736,2)</f>
        <v>1113.57</v>
      </c>
      <c r="P4736" s="36"/>
      <c r="Q4736" s="36"/>
    </row>
    <row r="4737" customFormat="false" ht="10.5" hidden="false" customHeight="true" outlineLevel="0" collapsed="false">
      <c r="A4737" s="17" t="n">
        <v>41101669</v>
      </c>
      <c r="B4737" s="17" t="s">
        <v>4741</v>
      </c>
      <c r="C4737" s="23" t="n">
        <v>1</v>
      </c>
      <c r="D4737" s="23" t="s">
        <v>69</v>
      </c>
      <c r="E4737" s="19" t="n">
        <v>58.397</v>
      </c>
      <c r="F4737" s="21"/>
      <c r="G4737" s="21"/>
      <c r="H4737" s="21"/>
      <c r="I4737" s="19" t="n">
        <v>4</v>
      </c>
      <c r="J4737" s="21" t="n">
        <v>1</v>
      </c>
      <c r="K4737" s="22" t="n">
        <f aca="false">INDEX('Porte Honorário'!B:D,MATCH(TabJud!D4737,'Porte Honorário'!A:A,0),3)</f>
        <v>163.2</v>
      </c>
      <c r="L4737" s="22" t="n">
        <f aca="false">ROUND(C4737*K4737,2)</f>
        <v>163.2</v>
      </c>
      <c r="M4737" s="22" t="n">
        <f aca="false">IF(E4737&gt;0,ROUND(E4737*'UCO e Filme'!$A$8,2),0)</f>
        <v>856.1</v>
      </c>
      <c r="N4737" s="22" t="n">
        <f aca="false">IF(I4737&gt;0,ROUND(I4737*'UCO e Filme'!$A$11,2),0)</f>
        <v>161.96</v>
      </c>
      <c r="O4737" s="22" t="n">
        <f aca="false">ROUND(L4737+M4737+N4737,2)</f>
        <v>1181.26</v>
      </c>
      <c r="P4737" s="36"/>
      <c r="Q4737" s="36"/>
    </row>
    <row r="4738" customFormat="false" ht="31.5" hidden="false" customHeight="true" outlineLevel="0" collapsed="false">
      <c r="A4738" s="14" t="s">
        <v>4742</v>
      </c>
      <c r="B4738" s="14"/>
      <c r="C4738" s="14"/>
      <c r="D4738" s="14"/>
      <c r="E4738" s="14"/>
      <c r="F4738" s="14"/>
      <c r="G4738" s="14"/>
      <c r="H4738" s="14"/>
      <c r="I4738" s="14"/>
      <c r="J4738" s="14"/>
      <c r="K4738" s="14"/>
      <c r="L4738" s="14"/>
      <c r="M4738" s="14"/>
      <c r="N4738" s="14"/>
      <c r="O4738" s="14"/>
      <c r="P4738" s="36"/>
      <c r="Q4738" s="36"/>
    </row>
    <row r="4739" customFormat="false" ht="30.75" hidden="false" customHeight="true" outlineLevel="0" collapsed="false">
      <c r="A4739" s="17" t="n">
        <v>41102010</v>
      </c>
      <c r="B4739" s="17" t="s">
        <v>4743</v>
      </c>
      <c r="C4739" s="23" t="n">
        <v>1</v>
      </c>
      <c r="D4739" s="23" t="s">
        <v>69</v>
      </c>
      <c r="E4739" s="19" t="n">
        <v>50.78</v>
      </c>
      <c r="F4739" s="16"/>
      <c r="G4739" s="16"/>
      <c r="H4739" s="21"/>
      <c r="I4739" s="19" t="n">
        <v>4</v>
      </c>
      <c r="J4739" s="21" t="n">
        <v>1</v>
      </c>
      <c r="K4739" s="22" t="n">
        <f aca="false">INDEX('Porte Honorário'!B:D,MATCH(TabJud!D4739,'Porte Honorário'!A:A,0),3)</f>
        <v>163.2</v>
      </c>
      <c r="L4739" s="22" t="n">
        <f aca="false">ROUND(C4739*K4739,2)</f>
        <v>163.2</v>
      </c>
      <c r="M4739" s="22" t="n">
        <f aca="false">IF(E4739&gt;0,ROUND(E4739*'UCO e Filme'!$A$8,2),0)</f>
        <v>744.43</v>
      </c>
      <c r="N4739" s="22" t="n">
        <f aca="false">IF(I4739&gt;0,ROUND(I4739*'UCO e Filme'!$A$11,2),0)</f>
        <v>161.96</v>
      </c>
      <c r="O4739" s="22" t="n">
        <f aca="false">ROUND(L4739+M4739+N4739,2)</f>
        <v>1069.59</v>
      </c>
      <c r="P4739" s="36"/>
      <c r="Q4739" s="36"/>
    </row>
    <row r="4740" customFormat="false" ht="11.25" hidden="false" customHeight="true" outlineLevel="0" collapsed="false">
      <c r="A4740" s="22"/>
      <c r="B4740" s="22"/>
      <c r="C4740" s="22"/>
      <c r="D4740" s="22"/>
      <c r="E4740" s="34"/>
      <c r="F4740" s="22"/>
      <c r="G4740" s="22"/>
      <c r="H4740" s="22"/>
      <c r="I4740" s="22"/>
      <c r="J4740" s="22"/>
      <c r="K4740" s="22"/>
      <c r="L4740" s="22"/>
      <c r="M4740" s="22"/>
      <c r="N4740" s="22"/>
      <c r="O4740" s="22"/>
      <c r="P4740" s="36"/>
      <c r="Q4740" s="36"/>
    </row>
    <row r="4741" customFormat="false" ht="15" hidden="false" customHeight="true" outlineLevel="0" collapsed="false">
      <c r="A4741" s="15" t="s">
        <v>4744</v>
      </c>
      <c r="B4741" s="15"/>
      <c r="C4741" s="15"/>
      <c r="D4741" s="15"/>
      <c r="E4741" s="15"/>
      <c r="F4741" s="15"/>
      <c r="G4741" s="15"/>
      <c r="H4741" s="15"/>
      <c r="I4741" s="15"/>
      <c r="J4741" s="15"/>
      <c r="K4741" s="15"/>
      <c r="L4741" s="15"/>
      <c r="M4741" s="15"/>
      <c r="N4741" s="15"/>
      <c r="O4741" s="15"/>
      <c r="P4741" s="36"/>
      <c r="Q4741" s="36"/>
    </row>
    <row r="4742" customFormat="false" ht="15" hidden="false" customHeight="true" outlineLevel="0" collapsed="false">
      <c r="A4742" s="15" t="s">
        <v>4745</v>
      </c>
      <c r="B4742" s="15"/>
      <c r="C4742" s="15"/>
      <c r="D4742" s="15"/>
      <c r="E4742" s="15"/>
      <c r="F4742" s="15"/>
      <c r="G4742" s="15"/>
      <c r="H4742" s="15"/>
      <c r="I4742" s="15"/>
      <c r="J4742" s="15"/>
      <c r="K4742" s="15"/>
      <c r="L4742" s="15"/>
      <c r="M4742" s="15"/>
      <c r="N4742" s="15"/>
      <c r="O4742" s="15"/>
      <c r="P4742" s="36"/>
      <c r="Q4742" s="36"/>
    </row>
    <row r="4743" customFormat="false" ht="15" hidden="false" customHeight="true" outlineLevel="0" collapsed="false">
      <c r="A4743" s="15" t="s">
        <v>4682</v>
      </c>
      <c r="B4743" s="15"/>
      <c r="C4743" s="15"/>
      <c r="D4743" s="15"/>
      <c r="E4743" s="15"/>
      <c r="F4743" s="15"/>
      <c r="G4743" s="15"/>
      <c r="H4743" s="15"/>
      <c r="I4743" s="15"/>
      <c r="J4743" s="15"/>
      <c r="K4743" s="15"/>
      <c r="L4743" s="15"/>
      <c r="M4743" s="15"/>
      <c r="N4743" s="15"/>
      <c r="O4743" s="15"/>
      <c r="P4743" s="36"/>
      <c r="Q4743" s="36"/>
    </row>
    <row r="4744" customFormat="false" ht="15" hidden="false" customHeight="true" outlineLevel="0" collapsed="false">
      <c r="A4744" s="15" t="s">
        <v>4746</v>
      </c>
      <c r="B4744" s="15"/>
      <c r="C4744" s="15"/>
      <c r="D4744" s="15"/>
      <c r="E4744" s="15"/>
      <c r="F4744" s="15"/>
      <c r="G4744" s="15"/>
      <c r="H4744" s="15"/>
      <c r="I4744" s="15"/>
      <c r="J4744" s="15"/>
      <c r="K4744" s="15"/>
      <c r="L4744" s="15"/>
      <c r="M4744" s="15"/>
      <c r="N4744" s="15"/>
      <c r="O4744" s="15"/>
      <c r="P4744" s="36"/>
      <c r="Q4744" s="36"/>
    </row>
    <row r="4745" customFormat="false" ht="26.25" hidden="false" customHeight="true" outlineLevel="0" collapsed="false">
      <c r="A4745" s="15" t="s">
        <v>4747</v>
      </c>
      <c r="B4745" s="15"/>
      <c r="C4745" s="15"/>
      <c r="D4745" s="15"/>
      <c r="E4745" s="15"/>
      <c r="F4745" s="15"/>
      <c r="G4745" s="15"/>
      <c r="H4745" s="15"/>
      <c r="I4745" s="15"/>
      <c r="J4745" s="15"/>
      <c r="K4745" s="15"/>
      <c r="L4745" s="15"/>
      <c r="M4745" s="15"/>
      <c r="N4745" s="15"/>
      <c r="O4745" s="15"/>
      <c r="P4745" s="36"/>
      <c r="Q4745" s="36"/>
    </row>
    <row r="4746" customFormat="false" ht="15" hidden="false" customHeight="true" outlineLevel="0" collapsed="false">
      <c r="A4746" s="15" t="s">
        <v>4748</v>
      </c>
      <c r="B4746" s="15"/>
      <c r="C4746" s="15"/>
      <c r="D4746" s="15"/>
      <c r="E4746" s="15"/>
      <c r="F4746" s="15"/>
      <c r="G4746" s="15"/>
      <c r="H4746" s="15"/>
      <c r="I4746" s="15"/>
      <c r="J4746" s="15"/>
      <c r="K4746" s="15"/>
      <c r="L4746" s="15"/>
      <c r="M4746" s="15"/>
      <c r="N4746" s="15"/>
      <c r="O4746" s="15"/>
      <c r="P4746" s="36"/>
      <c r="Q4746" s="36"/>
    </row>
    <row r="4747" customFormat="false" ht="15" hidden="false" customHeight="true" outlineLevel="0" collapsed="false">
      <c r="A4747" s="22"/>
      <c r="B4747" s="22"/>
      <c r="C4747" s="22"/>
      <c r="D4747" s="22"/>
      <c r="E4747" s="22"/>
      <c r="F4747" s="22"/>
      <c r="G4747" s="22"/>
      <c r="H4747" s="22"/>
      <c r="I4747" s="22"/>
      <c r="J4747" s="22"/>
      <c r="K4747" s="22"/>
      <c r="L4747" s="22"/>
      <c r="M4747" s="22"/>
      <c r="N4747" s="22"/>
      <c r="O4747" s="22"/>
      <c r="P4747" s="36"/>
      <c r="Q4747" s="36"/>
    </row>
    <row r="4748" customFormat="false" ht="31.5" hidden="false" customHeight="true" outlineLevel="0" collapsed="false">
      <c r="A4748" s="14" t="s">
        <v>4749</v>
      </c>
      <c r="B4748" s="14"/>
      <c r="C4748" s="14"/>
      <c r="D4748" s="14"/>
      <c r="E4748" s="14"/>
      <c r="F4748" s="14"/>
      <c r="G4748" s="14"/>
      <c r="H4748" s="14"/>
      <c r="I4748" s="14"/>
      <c r="J4748" s="14"/>
      <c r="K4748" s="14"/>
      <c r="L4748" s="14"/>
      <c r="M4748" s="14"/>
      <c r="N4748" s="14"/>
      <c r="O4748" s="14"/>
      <c r="P4748" s="36"/>
      <c r="Q4748" s="36"/>
    </row>
    <row r="4749" customFormat="false" ht="31.5" hidden="false" customHeight="true" outlineLevel="0" collapsed="false">
      <c r="A4749" s="17" t="n">
        <v>41203011</v>
      </c>
      <c r="B4749" s="17" t="s">
        <v>4750</v>
      </c>
      <c r="C4749" s="23" t="n">
        <v>1</v>
      </c>
      <c r="D4749" s="23" t="s">
        <v>133</v>
      </c>
      <c r="E4749" s="19" t="n">
        <v>1.8</v>
      </c>
      <c r="F4749" s="21"/>
      <c r="G4749" s="21"/>
      <c r="H4749" s="21"/>
      <c r="I4749" s="21"/>
      <c r="J4749" s="21"/>
      <c r="K4749" s="22" t="n">
        <f aca="false">INDEX('Porte Honorário'!B:D,MATCH(TabJud!D4749,'Porte Honorário'!A:A,0),1)</f>
        <v>16.38</v>
      </c>
      <c r="L4749" s="22" t="n">
        <f aca="false">ROUND(C4749*K4749,2)</f>
        <v>16.38</v>
      </c>
      <c r="M4749" s="22" t="n">
        <f aca="false">IF(E4749&gt;0,ROUND(E4749*'UCO e Filme'!$A$2,2),0)</f>
        <v>33.95</v>
      </c>
      <c r="N4749" s="22" t="n">
        <f aca="false">IF(I4749&gt;0,ROUND(I4749*'UCO e Filme'!$A$11,2),0)</f>
        <v>0</v>
      </c>
      <c r="O4749" s="22" t="n">
        <f aca="false">ROUND(L4749+M4749+N4749,2)</f>
        <v>50.33</v>
      </c>
      <c r="P4749" s="36"/>
      <c r="Q4749" s="36"/>
    </row>
    <row r="4750" customFormat="false" ht="10.5" hidden="false" customHeight="true" outlineLevel="0" collapsed="false">
      <c r="A4750" s="17" t="n">
        <v>41203020</v>
      </c>
      <c r="B4750" s="17" t="s">
        <v>4751</v>
      </c>
      <c r="C4750" s="23" t="n">
        <v>1</v>
      </c>
      <c r="D4750" s="23" t="s">
        <v>274</v>
      </c>
      <c r="E4750" s="19" t="n">
        <v>756.93</v>
      </c>
      <c r="F4750" s="21"/>
      <c r="G4750" s="21"/>
      <c r="H4750" s="21"/>
      <c r="I4750" s="21"/>
      <c r="J4750" s="21"/>
      <c r="K4750" s="22" t="n">
        <f aca="false">INDEX('Porte Honorário'!B:D,MATCH(TabJud!D4750,'Porte Honorário'!A:A,0),1)</f>
        <v>3645.61</v>
      </c>
      <c r="L4750" s="22" t="n">
        <f aca="false">ROUND(C4750*K4750,2)</f>
        <v>3645.61</v>
      </c>
      <c r="M4750" s="22" t="n">
        <f aca="false">IF(E4750&gt;0,ROUND(E4750*'UCO e Filme'!$A$2,2),0)</f>
        <v>14275.7</v>
      </c>
      <c r="N4750" s="22" t="n">
        <f aca="false">IF(I4750&gt;0,ROUND(I4750*'UCO e Filme'!$A$11,2),0)</f>
        <v>0</v>
      </c>
      <c r="O4750" s="22" t="n">
        <f aca="false">ROUND(L4750+M4750+N4750,2)</f>
        <v>17921.31</v>
      </c>
      <c r="P4750" s="36"/>
      <c r="Q4750" s="36"/>
    </row>
    <row r="4751" customFormat="false" ht="10.5" hidden="false" customHeight="true" outlineLevel="0" collapsed="false">
      <c r="A4751" s="17" t="n">
        <v>41203038</v>
      </c>
      <c r="B4751" s="17" t="s">
        <v>4752</v>
      </c>
      <c r="C4751" s="23" t="n">
        <v>1</v>
      </c>
      <c r="D4751" s="23" t="s">
        <v>1691</v>
      </c>
      <c r="E4751" s="19" t="n">
        <v>908.32</v>
      </c>
      <c r="F4751" s="21"/>
      <c r="G4751" s="21"/>
      <c r="H4751" s="21"/>
      <c r="I4751" s="21"/>
      <c r="J4751" s="21"/>
      <c r="K4751" s="22" t="n">
        <f aca="false">INDEX('Porte Honorário'!B:D,MATCH(TabJud!D4751,'Porte Honorário'!A:A,0),1)</f>
        <v>3965.11</v>
      </c>
      <c r="L4751" s="22" t="n">
        <f aca="false">ROUND(C4751*K4751,2)</f>
        <v>3965.11</v>
      </c>
      <c r="M4751" s="22" t="n">
        <f aca="false">IF(E4751&gt;0,ROUND(E4751*'UCO e Filme'!$A$2,2),0)</f>
        <v>17130.92</v>
      </c>
      <c r="N4751" s="22" t="n">
        <f aca="false">IF(I4751&gt;0,ROUND(I4751*'UCO e Filme'!$A$11,2),0)</f>
        <v>0</v>
      </c>
      <c r="O4751" s="22" t="n">
        <f aca="false">ROUND(L4751+M4751+N4751,2)</f>
        <v>21096.03</v>
      </c>
      <c r="P4751" s="36"/>
      <c r="Q4751" s="36"/>
    </row>
    <row r="4752" customFormat="false" ht="10.5" hidden="false" customHeight="true" outlineLevel="0" collapsed="false">
      <c r="A4752" s="17" t="n">
        <v>41203046</v>
      </c>
      <c r="B4752" s="17" t="s">
        <v>4753</v>
      </c>
      <c r="C4752" s="23" t="n">
        <v>1</v>
      </c>
      <c r="D4752" s="23" t="s">
        <v>2756</v>
      </c>
      <c r="E4752" s="19" t="n">
        <v>1067.13</v>
      </c>
      <c r="F4752" s="21"/>
      <c r="G4752" s="21"/>
      <c r="H4752" s="21"/>
      <c r="I4752" s="21"/>
      <c r="J4752" s="21"/>
      <c r="K4752" s="22" t="n">
        <f aca="false">INDEX('Porte Honorário'!B:D,MATCH(TabJud!D4752,'Porte Honorário'!A:A,0),1)</f>
        <v>4374.73</v>
      </c>
      <c r="L4752" s="22" t="n">
        <f aca="false">ROUND(C4752*K4752,2)</f>
        <v>4374.73</v>
      </c>
      <c r="M4752" s="22" t="n">
        <f aca="false">IF(E4752&gt;0,ROUND(E4752*'UCO e Filme'!$A$2,2),0)</f>
        <v>20126.07</v>
      </c>
      <c r="N4752" s="22" t="n">
        <f aca="false">IF(I4752&gt;0,ROUND(I4752*'UCO e Filme'!$A$11,2),0)</f>
        <v>0</v>
      </c>
      <c r="O4752" s="22" t="n">
        <f aca="false">ROUND(L4752+M4752+N4752,2)</f>
        <v>24500.8</v>
      </c>
      <c r="P4752" s="36"/>
      <c r="Q4752" s="36"/>
    </row>
    <row r="4753" customFormat="false" ht="10.5" hidden="false" customHeight="true" outlineLevel="0" collapsed="false">
      <c r="A4753" s="17" t="n">
        <v>41203054</v>
      </c>
      <c r="B4753" s="17" t="s">
        <v>4754</v>
      </c>
      <c r="C4753" s="23" t="n">
        <v>1</v>
      </c>
      <c r="D4753" s="23" t="s">
        <v>2756</v>
      </c>
      <c r="E4753" s="19" t="n">
        <v>1476.21</v>
      </c>
      <c r="F4753" s="21"/>
      <c r="G4753" s="21"/>
      <c r="H4753" s="21"/>
      <c r="I4753" s="21"/>
      <c r="J4753" s="21"/>
      <c r="K4753" s="22" t="n">
        <f aca="false">INDEX('Porte Honorário'!B:D,MATCH(TabJud!D4753,'Porte Honorário'!A:A,0),1)</f>
        <v>4374.73</v>
      </c>
      <c r="L4753" s="22" t="n">
        <f aca="false">ROUND(C4753*K4753,2)</f>
        <v>4374.73</v>
      </c>
      <c r="M4753" s="22" t="n">
        <f aca="false">IF(E4753&gt;0,ROUND(E4753*'UCO e Filme'!$A$2,2),0)</f>
        <v>27841.32</v>
      </c>
      <c r="N4753" s="22" t="n">
        <f aca="false">IF(I4753&gt;0,ROUND(I4753*'UCO e Filme'!$A$11,2),0)</f>
        <v>0</v>
      </c>
      <c r="O4753" s="22" t="n">
        <f aca="false">ROUND(L4753+M4753+N4753,2)</f>
        <v>32216.05</v>
      </c>
      <c r="P4753" s="36"/>
      <c r="Q4753" s="36"/>
    </row>
    <row r="4754" customFormat="false" ht="10.5" hidden="false" customHeight="true" outlineLevel="0" collapsed="false">
      <c r="A4754" s="17" t="n">
        <v>41203062</v>
      </c>
      <c r="B4754" s="17" t="s">
        <v>4755</v>
      </c>
      <c r="C4754" s="23" t="n">
        <v>1</v>
      </c>
      <c r="D4754" s="23" t="s">
        <v>2756</v>
      </c>
      <c r="E4754" s="19" t="n">
        <v>1067.13</v>
      </c>
      <c r="F4754" s="21"/>
      <c r="G4754" s="21"/>
      <c r="H4754" s="21"/>
      <c r="I4754" s="21"/>
      <c r="J4754" s="21"/>
      <c r="K4754" s="22" t="n">
        <f aca="false">INDEX('Porte Honorário'!B:D,MATCH(TabJud!D4754,'Porte Honorário'!A:A,0),1)</f>
        <v>4374.73</v>
      </c>
      <c r="L4754" s="22" t="n">
        <f aca="false">ROUND(C4754*K4754,2)</f>
        <v>4374.73</v>
      </c>
      <c r="M4754" s="22" t="n">
        <f aca="false">IF(E4754&gt;0,ROUND(E4754*'UCO e Filme'!$A$2,2),0)</f>
        <v>20126.07</v>
      </c>
      <c r="N4754" s="22" t="n">
        <f aca="false">IF(I4754&gt;0,ROUND(I4754*'UCO e Filme'!$A$11,2),0)</f>
        <v>0</v>
      </c>
      <c r="O4754" s="22" t="n">
        <f aca="false">ROUND(L4754+M4754+N4754,2)</f>
        <v>24500.8</v>
      </c>
      <c r="P4754" s="36"/>
      <c r="Q4754" s="36"/>
    </row>
    <row r="4755" customFormat="false" ht="10.5" hidden="false" customHeight="true" outlineLevel="0" collapsed="false">
      <c r="A4755" s="17" t="n">
        <v>41203070</v>
      </c>
      <c r="B4755" s="17" t="s">
        <v>4756</v>
      </c>
      <c r="C4755" s="23" t="n">
        <v>1</v>
      </c>
      <c r="D4755" s="23" t="s">
        <v>99</v>
      </c>
      <c r="E4755" s="19" t="n">
        <v>3.61</v>
      </c>
      <c r="F4755" s="21"/>
      <c r="G4755" s="21"/>
      <c r="H4755" s="21"/>
      <c r="I4755" s="21"/>
      <c r="J4755" s="21"/>
      <c r="K4755" s="22" t="n">
        <f aca="false">INDEX('Porte Honorário'!B:D,MATCH(TabJud!D4755,'Porte Honorário'!A:A,0),1)</f>
        <v>49.16</v>
      </c>
      <c r="L4755" s="22" t="n">
        <f aca="false">ROUND(C4755*K4755,2)</f>
        <v>49.16</v>
      </c>
      <c r="M4755" s="22" t="n">
        <f aca="false">IF(E4755&gt;0,ROUND(E4755*'UCO e Filme'!$A$2,2),0)</f>
        <v>68.08</v>
      </c>
      <c r="N4755" s="22" t="n">
        <f aca="false">IF(I4755&gt;0,ROUND(I4755*'UCO e Filme'!$A$11,2),0)</f>
        <v>0</v>
      </c>
      <c r="O4755" s="22" t="n">
        <f aca="false">ROUND(L4755+M4755+N4755,2)</f>
        <v>117.24</v>
      </c>
      <c r="P4755" s="36"/>
      <c r="Q4755" s="36"/>
    </row>
    <row r="4756" customFormat="false" ht="10.5" hidden="false" customHeight="true" outlineLevel="0" collapsed="false">
      <c r="A4756" s="17" t="n">
        <v>41203089</v>
      </c>
      <c r="B4756" s="17" t="s">
        <v>4757</v>
      </c>
      <c r="C4756" s="23" t="n">
        <v>1</v>
      </c>
      <c r="D4756" s="23" t="s">
        <v>99</v>
      </c>
      <c r="E4756" s="19" t="n">
        <v>3.33</v>
      </c>
      <c r="F4756" s="21"/>
      <c r="G4756" s="21"/>
      <c r="H4756" s="21"/>
      <c r="I4756" s="21"/>
      <c r="J4756" s="21"/>
      <c r="K4756" s="22" t="n">
        <f aca="false">INDEX('Porte Honorário'!B:D,MATCH(TabJud!D4756,'Porte Honorário'!A:A,0),1)</f>
        <v>49.16</v>
      </c>
      <c r="L4756" s="22" t="n">
        <f aca="false">ROUND(C4756*K4756,2)</f>
        <v>49.16</v>
      </c>
      <c r="M4756" s="22" t="n">
        <f aca="false">IF(E4756&gt;0,ROUND(E4756*'UCO e Filme'!$A$2,2),0)</f>
        <v>62.8</v>
      </c>
      <c r="N4756" s="22" t="n">
        <f aca="false">IF(I4756&gt;0,ROUND(I4756*'UCO e Filme'!$A$11,2),0)</f>
        <v>0</v>
      </c>
      <c r="O4756" s="22" t="n">
        <f aca="false">ROUND(L4756+M4756+N4756,2)</f>
        <v>111.96</v>
      </c>
      <c r="P4756" s="36"/>
      <c r="Q4756" s="36"/>
    </row>
    <row r="4757" customFormat="false" ht="10.5" hidden="false" customHeight="true" outlineLevel="0" collapsed="false">
      <c r="A4757" s="17" t="n">
        <v>41203097</v>
      </c>
      <c r="B4757" s="17" t="s">
        <v>4758</v>
      </c>
      <c r="C4757" s="23" t="n">
        <v>1</v>
      </c>
      <c r="D4757" s="23" t="s">
        <v>133</v>
      </c>
      <c r="E4757" s="19" t="n">
        <v>2.3</v>
      </c>
      <c r="F4757" s="21"/>
      <c r="G4757" s="21"/>
      <c r="H4757" s="21"/>
      <c r="I4757" s="21"/>
      <c r="J4757" s="21"/>
      <c r="K4757" s="22" t="n">
        <f aca="false">INDEX('Porte Honorário'!B:D,MATCH(TabJud!D4757,'Porte Honorário'!A:A,0),1)</f>
        <v>16.38</v>
      </c>
      <c r="L4757" s="22" t="n">
        <f aca="false">ROUND(C4757*K4757,2)</f>
        <v>16.38</v>
      </c>
      <c r="M4757" s="22" t="n">
        <f aca="false">IF(E4757&gt;0,ROUND(E4757*'UCO e Filme'!$A$2,2),0)</f>
        <v>43.38</v>
      </c>
      <c r="N4757" s="22" t="n">
        <f aca="false">IF(I4757&gt;0,ROUND(I4757*'UCO e Filme'!$A$11,2),0)</f>
        <v>0</v>
      </c>
      <c r="O4757" s="22" t="n">
        <f aca="false">ROUND(L4757+M4757+N4757,2)</f>
        <v>59.76</v>
      </c>
      <c r="P4757" s="36"/>
      <c r="Q4757" s="36"/>
    </row>
    <row r="4758" customFormat="false" ht="10.5" hidden="false" customHeight="true" outlineLevel="0" collapsed="false">
      <c r="A4758" s="17" t="n">
        <v>41203100</v>
      </c>
      <c r="B4758" s="17" t="s">
        <v>4759</v>
      </c>
      <c r="C4758" s="23" t="n">
        <v>1</v>
      </c>
      <c r="D4758" s="23" t="s">
        <v>1001</v>
      </c>
      <c r="E4758" s="19" t="n">
        <v>217.04</v>
      </c>
      <c r="F4758" s="21"/>
      <c r="G4758" s="21"/>
      <c r="H4758" s="21"/>
      <c r="I4758" s="21"/>
      <c r="J4758" s="21"/>
      <c r="K4758" s="22" t="n">
        <f aca="false">INDEX('Porte Honorário'!B:D,MATCH(TabJud!D4758,'Porte Honorário'!A:A,0),1)</f>
        <v>2695.3</v>
      </c>
      <c r="L4758" s="22" t="n">
        <f aca="false">ROUND(C4758*K4758,2)</f>
        <v>2695.3</v>
      </c>
      <c r="M4758" s="22" t="n">
        <f aca="false">IF(E4758&gt;0,ROUND(E4758*'UCO e Filme'!$A$2,2),0)</f>
        <v>4093.37</v>
      </c>
      <c r="N4758" s="22" t="n">
        <f aca="false">IF(I4758&gt;0,ROUND(I4758*'UCO e Filme'!$A$11,2),0)</f>
        <v>0</v>
      </c>
      <c r="O4758" s="22" t="n">
        <f aca="false">ROUND(L4758+M4758+N4758,2)</f>
        <v>6788.67</v>
      </c>
      <c r="P4758" s="36"/>
      <c r="Q4758" s="36"/>
    </row>
    <row r="4759" customFormat="false" ht="10.5" hidden="false" customHeight="true" outlineLevel="0" collapsed="false">
      <c r="A4759" s="17" t="n">
        <v>41203119</v>
      </c>
      <c r="B4759" s="17" t="s">
        <v>4760</v>
      </c>
      <c r="C4759" s="23" t="n">
        <v>1</v>
      </c>
      <c r="D4759" s="23" t="s">
        <v>69</v>
      </c>
      <c r="E4759" s="19" t="n">
        <v>19.13</v>
      </c>
      <c r="F4759" s="21"/>
      <c r="G4759" s="21"/>
      <c r="H4759" s="21"/>
      <c r="I4759" s="21"/>
      <c r="J4759" s="21"/>
      <c r="K4759" s="22" t="n">
        <f aca="false">INDEX('Porte Honorário'!B:D,MATCH(TabJud!D4759,'Porte Honorário'!A:A,0),1)</f>
        <v>209.71</v>
      </c>
      <c r="L4759" s="22" t="n">
        <f aca="false">ROUND(C4759*K4759,2)</f>
        <v>209.71</v>
      </c>
      <c r="M4759" s="22" t="n">
        <f aca="false">IF(E4759&gt;0,ROUND(E4759*'UCO e Filme'!$A$2,2),0)</f>
        <v>360.79</v>
      </c>
      <c r="N4759" s="22" t="n">
        <f aca="false">IF(I4759&gt;0,ROUND(I4759*'UCO e Filme'!$A$11,2),0)</f>
        <v>0</v>
      </c>
      <c r="O4759" s="22" t="n">
        <f aca="false">ROUND(L4759+M4759+N4759,2)</f>
        <v>570.5</v>
      </c>
      <c r="P4759" s="36"/>
      <c r="Q4759" s="36"/>
    </row>
    <row r="4760" customFormat="false" ht="10.5" hidden="false" customHeight="true" outlineLevel="0" collapsed="false">
      <c r="A4760" s="17" t="n">
        <v>41203127</v>
      </c>
      <c r="B4760" s="17" t="s">
        <v>4761</v>
      </c>
      <c r="C4760" s="23" t="n">
        <v>1</v>
      </c>
      <c r="D4760" s="23" t="s">
        <v>2756</v>
      </c>
      <c r="E4760" s="19" t="n">
        <v>1067.13</v>
      </c>
      <c r="F4760" s="21"/>
      <c r="G4760" s="21"/>
      <c r="H4760" s="21"/>
      <c r="I4760" s="21"/>
      <c r="J4760" s="21"/>
      <c r="K4760" s="22" t="n">
        <f aca="false">INDEX('Porte Honorário'!B:D,MATCH(TabJud!D4760,'Porte Honorário'!A:A,0),1)</f>
        <v>4374.73</v>
      </c>
      <c r="L4760" s="22" t="n">
        <f aca="false">ROUND(C4760*K4760,2)</f>
        <v>4374.73</v>
      </c>
      <c r="M4760" s="22" t="n">
        <f aca="false">IF(E4760&gt;0,ROUND(E4760*'UCO e Filme'!$A$2,2),0)</f>
        <v>20126.07</v>
      </c>
      <c r="N4760" s="22" t="n">
        <f aca="false">IF(I4760&gt;0,ROUND(I4760*'UCO e Filme'!$A$11,2),0)</f>
        <v>0</v>
      </c>
      <c r="O4760" s="22" t="n">
        <f aca="false">ROUND(L4760+M4760+N4760,2)</f>
        <v>24500.8</v>
      </c>
      <c r="P4760" s="36"/>
      <c r="Q4760" s="36"/>
    </row>
    <row r="4761" customFormat="false" ht="10.5" hidden="false" customHeight="true" outlineLevel="0" collapsed="false">
      <c r="A4761" s="17" t="n">
        <v>41203135</v>
      </c>
      <c r="B4761" s="17" t="s">
        <v>4762</v>
      </c>
      <c r="C4761" s="23" t="n">
        <v>1</v>
      </c>
      <c r="D4761" s="23" t="s">
        <v>1691</v>
      </c>
      <c r="E4761" s="19" t="n">
        <v>524.52</v>
      </c>
      <c r="F4761" s="21"/>
      <c r="G4761" s="21"/>
      <c r="H4761" s="21"/>
      <c r="I4761" s="21"/>
      <c r="J4761" s="21"/>
      <c r="K4761" s="22" t="n">
        <f aca="false">INDEX('Porte Honorário'!B:D,MATCH(TabJud!D4761,'Porte Honorário'!A:A,0),1)</f>
        <v>3965.11</v>
      </c>
      <c r="L4761" s="22" t="n">
        <f aca="false">ROUND(C4761*K4761,2)</f>
        <v>3965.11</v>
      </c>
      <c r="M4761" s="22" t="n">
        <f aca="false">IF(E4761&gt;0,ROUND(E4761*'UCO e Filme'!$A$2,2),0)</f>
        <v>9892.45</v>
      </c>
      <c r="N4761" s="22" t="n">
        <f aca="false">IF(I4761&gt;0,ROUND(I4761*'UCO e Filme'!$A$11,2),0)</f>
        <v>0</v>
      </c>
      <c r="O4761" s="22" t="n">
        <f aca="false">ROUND(L4761+M4761+N4761,2)</f>
        <v>13857.56</v>
      </c>
      <c r="P4761" s="36"/>
      <c r="Q4761" s="36"/>
    </row>
    <row r="4762" customFormat="false" ht="10.5" hidden="false" customHeight="true" outlineLevel="0" collapsed="false">
      <c r="A4762" s="17" t="n">
        <v>41203143</v>
      </c>
      <c r="B4762" s="17" t="s">
        <v>4763</v>
      </c>
      <c r="C4762" s="23" t="n">
        <v>1</v>
      </c>
      <c r="D4762" s="23" t="s">
        <v>251</v>
      </c>
      <c r="E4762" s="19" t="n">
        <v>23.3</v>
      </c>
      <c r="F4762" s="21"/>
      <c r="G4762" s="21"/>
      <c r="H4762" s="21"/>
      <c r="I4762" s="21"/>
      <c r="J4762" s="21"/>
      <c r="K4762" s="22" t="n">
        <f aca="false">INDEX('Porte Honorário'!B:D,MATCH(TabJud!D4762,'Porte Honorário'!A:A,0),1)</f>
        <v>275.28</v>
      </c>
      <c r="L4762" s="22" t="n">
        <f aca="false">ROUND(C4762*K4762,2)</f>
        <v>275.28</v>
      </c>
      <c r="M4762" s="22" t="n">
        <f aca="false">IF(E4762&gt;0,ROUND(E4762*'UCO e Filme'!$A$2,2),0)</f>
        <v>439.44</v>
      </c>
      <c r="N4762" s="22" t="n">
        <f aca="false">IF(I4762&gt;0,ROUND(I4762*'UCO e Filme'!$A$11,2),0)</f>
        <v>0</v>
      </c>
      <c r="O4762" s="22" t="n">
        <f aca="false">ROUND(L4762+M4762+N4762,2)</f>
        <v>714.72</v>
      </c>
      <c r="P4762" s="36"/>
      <c r="Q4762" s="36"/>
    </row>
    <row r="4763" customFormat="false" ht="10.5" hidden="false" customHeight="true" outlineLevel="0" collapsed="false">
      <c r="A4763" s="17" t="n">
        <v>41203151</v>
      </c>
      <c r="B4763" s="17" t="s">
        <v>4764</v>
      </c>
      <c r="C4763" s="23" t="n">
        <v>1</v>
      </c>
      <c r="D4763" s="33" t="s">
        <v>133</v>
      </c>
      <c r="E4763" s="19" t="n">
        <v>1.8</v>
      </c>
      <c r="F4763" s="21"/>
      <c r="G4763" s="21"/>
      <c r="H4763" s="21"/>
      <c r="I4763" s="21"/>
      <c r="J4763" s="21"/>
      <c r="K4763" s="22" t="n">
        <f aca="false">INDEX('Porte Honorário'!B:D,MATCH(TabJud!D4763,'Porte Honorário'!A:A,0),1)</f>
        <v>16.38</v>
      </c>
      <c r="L4763" s="22" t="n">
        <f aca="false">ROUND(C4763*K4763,2)</f>
        <v>16.38</v>
      </c>
      <c r="M4763" s="22" t="n">
        <f aca="false">IF(E4763&gt;0,ROUND(E4763*'UCO e Filme'!$A$2,2),0)</f>
        <v>33.95</v>
      </c>
      <c r="N4763" s="22" t="n">
        <f aca="false">IF(I4763&gt;0,ROUND(I4763*'UCO e Filme'!$A$11,2),0)</f>
        <v>0</v>
      </c>
      <c r="O4763" s="22" t="n">
        <f aca="false">ROUND(L4763+M4763+N4763,2)</f>
        <v>50.33</v>
      </c>
      <c r="P4763" s="36"/>
      <c r="Q4763" s="36"/>
    </row>
    <row r="4764" customFormat="false" ht="10.5" hidden="false" customHeight="true" outlineLevel="0" collapsed="false">
      <c r="A4764" s="17" t="n">
        <v>41203160</v>
      </c>
      <c r="B4764" s="17" t="s">
        <v>4765</v>
      </c>
      <c r="C4764" s="23" t="n">
        <v>1</v>
      </c>
      <c r="D4764" s="23" t="s">
        <v>274</v>
      </c>
      <c r="E4764" s="19" t="n">
        <v>436</v>
      </c>
      <c r="F4764" s="21"/>
      <c r="G4764" s="21"/>
      <c r="H4764" s="21"/>
      <c r="I4764" s="21"/>
      <c r="J4764" s="21"/>
      <c r="K4764" s="22" t="n">
        <f aca="false">INDEX('Porte Honorário'!B:D,MATCH(TabJud!D4764,'Porte Honorário'!A:A,0),1)</f>
        <v>3645.61</v>
      </c>
      <c r="L4764" s="22" t="n">
        <f aca="false">ROUND(C4764*K4764,2)</f>
        <v>3645.61</v>
      </c>
      <c r="M4764" s="22" t="n">
        <f aca="false">IF(E4764&gt;0,ROUND(E4764*'UCO e Filme'!$A$2,2),0)</f>
        <v>8222.96</v>
      </c>
      <c r="N4764" s="22" t="n">
        <f aca="false">IF(I4764&gt;0,ROUND(I4764*'UCO e Filme'!$A$11,2),0)</f>
        <v>0</v>
      </c>
      <c r="O4764" s="22" t="n">
        <f aca="false">ROUND(L4764+M4764+N4764,2)</f>
        <v>11868.57</v>
      </c>
      <c r="P4764" s="36"/>
      <c r="Q4764" s="36"/>
    </row>
    <row r="4765" customFormat="false" ht="10.5" hidden="false" customHeight="true" outlineLevel="0" collapsed="false">
      <c r="A4765" s="17" t="n">
        <v>41203178</v>
      </c>
      <c r="B4765" s="17" t="s">
        <v>4766</v>
      </c>
      <c r="C4765" s="23" t="n">
        <v>1</v>
      </c>
      <c r="D4765" s="23" t="s">
        <v>71</v>
      </c>
      <c r="E4765" s="19" t="n">
        <v>24.69</v>
      </c>
      <c r="F4765" s="21"/>
      <c r="G4765" s="21"/>
      <c r="H4765" s="21"/>
      <c r="I4765" s="21"/>
      <c r="J4765" s="21"/>
      <c r="K4765" s="22" t="n">
        <f aca="false">INDEX('Porte Honorário'!B:D,MATCH(TabJud!D4765,'Porte Honorário'!A:A,0),1)</f>
        <v>309.68</v>
      </c>
      <c r="L4765" s="22" t="n">
        <f aca="false">ROUND(C4765*K4765,2)</f>
        <v>309.68</v>
      </c>
      <c r="M4765" s="22" t="n">
        <f aca="false">IF(E4765&gt;0,ROUND(E4765*'UCO e Filme'!$A$2,2),0)</f>
        <v>465.65</v>
      </c>
      <c r="N4765" s="22" t="n">
        <f aca="false">IF(I4765&gt;0,ROUND(I4765*'UCO e Filme'!$A$11,2),0)</f>
        <v>0</v>
      </c>
      <c r="O4765" s="22" t="n">
        <f aca="false">ROUND(L4765+M4765+N4765,2)</f>
        <v>775.33</v>
      </c>
      <c r="P4765" s="36"/>
      <c r="Q4765" s="36"/>
    </row>
    <row r="4766" customFormat="false" ht="10.5" hidden="false" customHeight="true" outlineLevel="0" collapsed="false">
      <c r="A4766" s="17" t="n">
        <v>41203186</v>
      </c>
      <c r="B4766" s="17" t="s">
        <v>4767</v>
      </c>
      <c r="C4766" s="23" t="n">
        <v>1</v>
      </c>
      <c r="D4766" s="23" t="s">
        <v>69</v>
      </c>
      <c r="E4766" s="19" t="n">
        <v>12.52</v>
      </c>
      <c r="F4766" s="21"/>
      <c r="G4766" s="21"/>
      <c r="H4766" s="21"/>
      <c r="I4766" s="21"/>
      <c r="J4766" s="21"/>
      <c r="K4766" s="22" t="n">
        <f aca="false">INDEX('Porte Honorário'!B:D,MATCH(TabJud!D4766,'Porte Honorário'!A:A,0),1)</f>
        <v>209.71</v>
      </c>
      <c r="L4766" s="22" t="n">
        <f aca="false">ROUND(C4766*K4766,2)</f>
        <v>209.71</v>
      </c>
      <c r="M4766" s="22" t="n">
        <f aca="false">IF(E4766&gt;0,ROUND(E4766*'UCO e Filme'!$A$2,2),0)</f>
        <v>236.13</v>
      </c>
      <c r="N4766" s="22" t="n">
        <f aca="false">IF(I4766&gt;0,ROUND(I4766*'UCO e Filme'!$A$11,2),0)</f>
        <v>0</v>
      </c>
      <c r="O4766" s="22" t="n">
        <f aca="false">ROUND(L4766+M4766+N4766,2)</f>
        <v>445.84</v>
      </c>
      <c r="P4766" s="36"/>
      <c r="Q4766" s="36"/>
    </row>
    <row r="4767" customFormat="false" ht="10.5" hidden="false" customHeight="true" outlineLevel="0" collapsed="false">
      <c r="A4767" s="17" t="n">
        <v>41203194</v>
      </c>
      <c r="B4767" s="17" t="s">
        <v>4768</v>
      </c>
      <c r="C4767" s="23" t="n">
        <v>1</v>
      </c>
      <c r="D4767" s="23" t="s">
        <v>52</v>
      </c>
      <c r="E4767" s="19" t="n">
        <v>12.52</v>
      </c>
      <c r="F4767" s="21"/>
      <c r="G4767" s="21"/>
      <c r="H4767" s="21"/>
      <c r="I4767" s="21"/>
      <c r="J4767" s="21"/>
      <c r="K4767" s="22" t="n">
        <f aca="false">INDEX('Porte Honorário'!B:D,MATCH(TabJud!D4767,'Porte Honorário'!A:A,0),1)</f>
        <v>144.2</v>
      </c>
      <c r="L4767" s="22" t="n">
        <f aca="false">ROUND(C4767*K4767,2)</f>
        <v>144.2</v>
      </c>
      <c r="M4767" s="22" t="n">
        <f aca="false">IF(E4767&gt;0,ROUND(E4767*'UCO e Filme'!$A$2,2),0)</f>
        <v>236.13</v>
      </c>
      <c r="N4767" s="22" t="n">
        <f aca="false">IF(I4767&gt;0,ROUND(I4767*'UCO e Filme'!$A$11,2),0)</f>
        <v>0</v>
      </c>
      <c r="O4767" s="22" t="n">
        <f aca="false">ROUND(L4767+M4767+N4767,2)</f>
        <v>380.33</v>
      </c>
      <c r="P4767" s="36"/>
      <c r="Q4767" s="36"/>
    </row>
    <row r="4768" customFormat="false" ht="10.5" hidden="false" customHeight="true" outlineLevel="0" collapsed="false">
      <c r="A4768" s="17" t="n">
        <v>41203208</v>
      </c>
      <c r="B4768" s="17" t="s">
        <v>4769</v>
      </c>
      <c r="C4768" s="23" t="n">
        <v>1</v>
      </c>
      <c r="D4768" s="23" t="s">
        <v>99</v>
      </c>
      <c r="E4768" s="19" t="n">
        <v>4.86</v>
      </c>
      <c r="F4768" s="21"/>
      <c r="G4768" s="21"/>
      <c r="H4768" s="21"/>
      <c r="I4768" s="21"/>
      <c r="J4768" s="21"/>
      <c r="K4768" s="22" t="n">
        <f aca="false">INDEX('Porte Honorário'!B:D,MATCH(TabJud!D4768,'Porte Honorário'!A:A,0),1)</f>
        <v>49.16</v>
      </c>
      <c r="L4768" s="22" t="n">
        <f aca="false">ROUND(C4768*K4768,2)</f>
        <v>49.16</v>
      </c>
      <c r="M4768" s="22" t="n">
        <f aca="false">IF(E4768&gt;0,ROUND(E4768*'UCO e Filme'!$A$2,2),0)</f>
        <v>91.66</v>
      </c>
      <c r="N4768" s="22" t="n">
        <f aca="false">IF(I4768&gt;0,ROUND(I4768*'UCO e Filme'!$A$11,2),0)</f>
        <v>0</v>
      </c>
      <c r="O4768" s="22" t="n">
        <f aca="false">ROUND(L4768+M4768+N4768,2)</f>
        <v>140.82</v>
      </c>
      <c r="P4768" s="36"/>
      <c r="Q4768" s="36"/>
    </row>
    <row r="4769" customFormat="false" ht="15" hidden="false" customHeight="true" outlineLevel="0" collapsed="false">
      <c r="A4769" s="15" t="s">
        <v>4770</v>
      </c>
      <c r="B4769" s="15"/>
      <c r="C4769" s="15"/>
      <c r="D4769" s="15"/>
      <c r="E4769" s="15"/>
      <c r="F4769" s="15"/>
      <c r="G4769" s="15"/>
      <c r="H4769" s="15"/>
      <c r="I4769" s="15"/>
      <c r="J4769" s="15"/>
      <c r="K4769" s="15"/>
      <c r="L4769" s="15"/>
      <c r="M4769" s="15"/>
      <c r="N4769" s="15"/>
      <c r="O4769" s="15"/>
      <c r="P4769" s="36"/>
      <c r="Q4769" s="36"/>
    </row>
    <row r="4770" customFormat="false" ht="15" hidden="false" customHeight="true" outlineLevel="0" collapsed="false">
      <c r="A4770" s="15" t="s">
        <v>4771</v>
      </c>
      <c r="B4770" s="15"/>
      <c r="C4770" s="15"/>
      <c r="D4770" s="15"/>
      <c r="E4770" s="15"/>
      <c r="F4770" s="15"/>
      <c r="G4770" s="15"/>
      <c r="H4770" s="15"/>
      <c r="I4770" s="15"/>
      <c r="J4770" s="15"/>
      <c r="K4770" s="15"/>
      <c r="L4770" s="15"/>
      <c r="M4770" s="15"/>
      <c r="N4770" s="15"/>
      <c r="O4770" s="15"/>
      <c r="P4770" s="36"/>
      <c r="Q4770" s="36"/>
    </row>
    <row r="4771" customFormat="false" ht="27" hidden="false" customHeight="true" outlineLevel="0" collapsed="false">
      <c r="A4771" s="14" t="s">
        <v>4772</v>
      </c>
      <c r="B4771" s="14"/>
      <c r="C4771" s="14"/>
      <c r="D4771" s="14"/>
      <c r="E4771" s="14"/>
      <c r="F4771" s="14"/>
      <c r="G4771" s="14"/>
      <c r="H4771" s="14"/>
      <c r="I4771" s="14"/>
      <c r="J4771" s="14"/>
      <c r="K4771" s="14"/>
      <c r="L4771" s="14"/>
      <c r="M4771" s="14"/>
      <c r="N4771" s="14"/>
      <c r="O4771" s="14"/>
      <c r="P4771" s="36"/>
      <c r="Q4771" s="36"/>
    </row>
    <row r="4772" customFormat="false" ht="27" hidden="false" customHeight="true" outlineLevel="0" collapsed="false">
      <c r="A4772" s="17" t="n">
        <v>41204018</v>
      </c>
      <c r="B4772" s="17" t="s">
        <v>4773</v>
      </c>
      <c r="C4772" s="23" t="n">
        <v>1</v>
      </c>
      <c r="D4772" s="23" t="s">
        <v>69</v>
      </c>
      <c r="E4772" s="19" t="n">
        <v>9.73</v>
      </c>
      <c r="F4772" s="21"/>
      <c r="G4772" s="21"/>
      <c r="H4772" s="21"/>
      <c r="I4772" s="21"/>
      <c r="J4772" s="21"/>
      <c r="K4772" s="22" t="n">
        <f aca="false">INDEX('Porte Honorário'!B:D,MATCH(TabJud!D4772,'Porte Honorário'!A:A,0),1)</f>
        <v>209.71</v>
      </c>
      <c r="L4772" s="22" t="n">
        <f aca="false">ROUND(C4772*K4772,2)</f>
        <v>209.71</v>
      </c>
      <c r="M4772" s="22" t="n">
        <f aca="false">IF(E4772&gt;0,ROUND(E4772*'UCO e Filme'!$A$2,2),0)</f>
        <v>183.51</v>
      </c>
      <c r="N4772" s="22" t="n">
        <f aca="false">IF(I4772&gt;0,ROUND(I4772*'UCO e Filme'!$A$11,2),0)</f>
        <v>0</v>
      </c>
      <c r="O4772" s="22" t="n">
        <f aca="false">ROUND(L4772+M4772+N4772,2)</f>
        <v>393.22</v>
      </c>
      <c r="P4772" s="36"/>
      <c r="Q4772" s="36"/>
    </row>
    <row r="4773" customFormat="false" ht="10.5" hidden="false" customHeight="true" outlineLevel="0" collapsed="false">
      <c r="A4773" s="17" t="n">
        <v>41204026</v>
      </c>
      <c r="B4773" s="17" t="s">
        <v>4774</v>
      </c>
      <c r="C4773" s="23" t="n">
        <v>1</v>
      </c>
      <c r="D4773" s="23" t="s">
        <v>133</v>
      </c>
      <c r="E4773" s="19" t="n">
        <v>1.8</v>
      </c>
      <c r="F4773" s="21"/>
      <c r="G4773" s="21"/>
      <c r="H4773" s="21"/>
      <c r="I4773" s="21"/>
      <c r="J4773" s="21"/>
      <c r="K4773" s="22" t="n">
        <f aca="false">INDEX('Porte Honorário'!B:D,MATCH(TabJud!D4773,'Porte Honorário'!A:A,0),1)</f>
        <v>16.38</v>
      </c>
      <c r="L4773" s="22" t="n">
        <f aca="false">ROUND(C4773*K4773,2)</f>
        <v>16.38</v>
      </c>
      <c r="M4773" s="22" t="n">
        <f aca="false">IF(E4773&gt;0,ROUND(E4773*'UCO e Filme'!$A$2,2),0)</f>
        <v>33.95</v>
      </c>
      <c r="N4773" s="22" t="n">
        <f aca="false">IF(I4773&gt;0,ROUND(I4773*'UCO e Filme'!$A$11,2),0)</f>
        <v>0</v>
      </c>
      <c r="O4773" s="22" t="n">
        <f aca="false">ROUND(L4773+M4773+N4773,2)</f>
        <v>50.33</v>
      </c>
      <c r="P4773" s="36"/>
      <c r="Q4773" s="36"/>
    </row>
    <row r="4774" customFormat="false" ht="10.5" hidden="false" customHeight="true" outlineLevel="0" collapsed="false">
      <c r="A4774" s="17" t="n">
        <v>41204034</v>
      </c>
      <c r="B4774" s="17" t="s">
        <v>4775</v>
      </c>
      <c r="C4774" s="23" t="n">
        <v>1</v>
      </c>
      <c r="D4774" s="33" t="s">
        <v>69</v>
      </c>
      <c r="E4774" s="19" t="n">
        <v>20.52</v>
      </c>
      <c r="F4774" s="21"/>
      <c r="G4774" s="21"/>
      <c r="H4774" s="21"/>
      <c r="I4774" s="21"/>
      <c r="J4774" s="21"/>
      <c r="K4774" s="22" t="n">
        <f aca="false">INDEX('Porte Honorário'!B:D,MATCH(TabJud!D4774,'Porte Honorário'!A:A,0),1)</f>
        <v>209.71</v>
      </c>
      <c r="L4774" s="22" t="n">
        <f aca="false">ROUND(C4774*K4774,2)</f>
        <v>209.71</v>
      </c>
      <c r="M4774" s="22" t="n">
        <f aca="false">IF(E4774&gt;0,ROUND(E4774*'UCO e Filme'!$A$2,2),0)</f>
        <v>387.01</v>
      </c>
      <c r="N4774" s="22" t="n">
        <f aca="false">IF(I4774&gt;0,ROUND(I4774*'UCO e Filme'!$A$11,2),0)</f>
        <v>0</v>
      </c>
      <c r="O4774" s="22" t="n">
        <f aca="false">ROUND(L4774+M4774+N4774,2)</f>
        <v>596.72</v>
      </c>
      <c r="P4774" s="36"/>
      <c r="Q4774" s="36"/>
    </row>
    <row r="4775" customFormat="false" ht="10.5" hidden="false" customHeight="true" outlineLevel="0" collapsed="false">
      <c r="A4775" s="17" t="n">
        <v>41204042</v>
      </c>
      <c r="B4775" s="17" t="s">
        <v>4776</v>
      </c>
      <c r="C4775" s="23" t="n">
        <v>1</v>
      </c>
      <c r="D4775" s="23" t="s">
        <v>264</v>
      </c>
      <c r="E4775" s="19" t="n">
        <v>72.26</v>
      </c>
      <c r="F4775" s="21"/>
      <c r="G4775" s="21"/>
      <c r="H4775" s="21"/>
      <c r="I4775" s="21"/>
      <c r="J4775" s="21"/>
      <c r="K4775" s="22" t="n">
        <f aca="false">INDEX('Porte Honorário'!B:D,MATCH(TabJud!D4775,'Porte Honorário'!A:A,0),1)</f>
        <v>852.02</v>
      </c>
      <c r="L4775" s="22" t="n">
        <f aca="false">ROUND(C4775*K4775,2)</f>
        <v>852.02</v>
      </c>
      <c r="M4775" s="22" t="n">
        <f aca="false">IF(E4775&gt;0,ROUND(E4775*'UCO e Filme'!$A$2,2),0)</f>
        <v>1362.82</v>
      </c>
      <c r="N4775" s="22" t="n">
        <f aca="false">IF(I4775&gt;0,ROUND(I4775*'UCO e Filme'!$A$11,2),0)</f>
        <v>0</v>
      </c>
      <c r="O4775" s="22" t="n">
        <f aca="false">ROUND(L4775+M4775+N4775,2)</f>
        <v>2214.84</v>
      </c>
      <c r="P4775" s="36"/>
      <c r="Q4775" s="36"/>
    </row>
    <row r="4776" customFormat="false" ht="10.5" hidden="false" customHeight="true" outlineLevel="0" collapsed="false">
      <c r="A4776" s="17" t="n">
        <v>41204050</v>
      </c>
      <c r="B4776" s="17" t="s">
        <v>4777</v>
      </c>
      <c r="C4776" s="23" t="n">
        <v>1</v>
      </c>
      <c r="D4776" s="23" t="s">
        <v>52</v>
      </c>
      <c r="E4776" s="19" t="n">
        <v>12.52</v>
      </c>
      <c r="F4776" s="21"/>
      <c r="G4776" s="21"/>
      <c r="H4776" s="21"/>
      <c r="I4776" s="21"/>
      <c r="J4776" s="21"/>
      <c r="K4776" s="22" t="n">
        <f aca="false">INDEX('Porte Honorário'!B:D,MATCH(TabJud!D4776,'Porte Honorário'!A:A,0),1)</f>
        <v>144.2</v>
      </c>
      <c r="L4776" s="22" t="n">
        <f aca="false">ROUND(C4776*K4776,2)</f>
        <v>144.2</v>
      </c>
      <c r="M4776" s="22" t="n">
        <f aca="false">IF(E4776&gt;0,ROUND(E4776*'UCO e Filme'!$A$2,2),0)</f>
        <v>236.13</v>
      </c>
      <c r="N4776" s="22" t="n">
        <f aca="false">IF(I4776&gt;0,ROUND(I4776*'UCO e Filme'!$A$11,2),0)</f>
        <v>0</v>
      </c>
      <c r="O4776" s="22" t="n">
        <f aca="false">ROUND(L4776+M4776+N4776,2)</f>
        <v>380.33</v>
      </c>
      <c r="P4776" s="36"/>
      <c r="Q4776" s="36"/>
    </row>
    <row r="4777" customFormat="false" ht="10.5" hidden="false" customHeight="true" outlineLevel="0" collapsed="false">
      <c r="A4777" s="17" t="n">
        <v>41204069</v>
      </c>
      <c r="B4777" s="17" t="s">
        <v>4778</v>
      </c>
      <c r="C4777" s="23" t="n">
        <v>1</v>
      </c>
      <c r="D4777" s="23" t="s">
        <v>69</v>
      </c>
      <c r="E4777" s="19" t="n">
        <v>16.38</v>
      </c>
      <c r="F4777" s="21"/>
      <c r="G4777" s="21"/>
      <c r="H4777" s="21"/>
      <c r="I4777" s="21"/>
      <c r="J4777" s="21"/>
      <c r="K4777" s="22" t="n">
        <f aca="false">INDEX('Porte Honorário'!B:D,MATCH(TabJud!D4777,'Porte Honorário'!A:A,0),1)</f>
        <v>209.71</v>
      </c>
      <c r="L4777" s="22" t="n">
        <f aca="false">ROUND(C4777*K4777,2)</f>
        <v>209.71</v>
      </c>
      <c r="M4777" s="22" t="n">
        <f aca="false">IF(E4777&gt;0,ROUND(E4777*'UCO e Filme'!$A$2,2),0)</f>
        <v>308.93</v>
      </c>
      <c r="N4777" s="22" t="n">
        <f aca="false">IF(I4777&gt;0,ROUND(I4777*'UCO e Filme'!$A$11,2),0)</f>
        <v>0</v>
      </c>
      <c r="O4777" s="22" t="n">
        <f aca="false">ROUND(L4777+M4777+N4777,2)</f>
        <v>518.64</v>
      </c>
      <c r="P4777" s="36"/>
      <c r="Q4777" s="36"/>
    </row>
    <row r="4778" customFormat="false" ht="10.5" hidden="false" customHeight="true" outlineLevel="0" collapsed="false">
      <c r="A4778" s="17" t="n">
        <v>41204077</v>
      </c>
      <c r="B4778" s="17" t="s">
        <v>4779</v>
      </c>
      <c r="C4778" s="23" t="n">
        <v>1</v>
      </c>
      <c r="D4778" s="23" t="s">
        <v>52</v>
      </c>
      <c r="E4778" s="19" t="n">
        <v>13.96</v>
      </c>
      <c r="F4778" s="21"/>
      <c r="G4778" s="21"/>
      <c r="H4778" s="21"/>
      <c r="I4778" s="21"/>
      <c r="J4778" s="21"/>
      <c r="K4778" s="22" t="n">
        <f aca="false">INDEX('Porte Honorário'!B:D,MATCH(TabJud!D4778,'Porte Honorário'!A:A,0),1)</f>
        <v>144.2</v>
      </c>
      <c r="L4778" s="22" t="n">
        <f aca="false">ROUND(C4778*K4778,2)</f>
        <v>144.2</v>
      </c>
      <c r="M4778" s="22" t="n">
        <f aca="false">IF(E4778&gt;0,ROUND(E4778*'UCO e Filme'!$A$2,2),0)</f>
        <v>263.29</v>
      </c>
      <c r="N4778" s="22" t="n">
        <f aca="false">IF(I4778&gt;0,ROUND(I4778*'UCO e Filme'!$A$11,2),0)</f>
        <v>0</v>
      </c>
      <c r="O4778" s="22" t="n">
        <f aca="false">ROUND(L4778+M4778+N4778,2)</f>
        <v>407.49</v>
      </c>
      <c r="P4778" s="36"/>
      <c r="Q4778" s="36"/>
    </row>
    <row r="4779" customFormat="false" ht="10.5" hidden="false" customHeight="true" outlineLevel="0" collapsed="false">
      <c r="A4779" s="17" t="n">
        <v>41204085</v>
      </c>
      <c r="B4779" s="17" t="s">
        <v>4780</v>
      </c>
      <c r="C4779" s="23" t="n">
        <v>1</v>
      </c>
      <c r="D4779" s="33" t="s">
        <v>146</v>
      </c>
      <c r="E4779" s="19" t="n">
        <v>10.57</v>
      </c>
      <c r="F4779" s="21"/>
      <c r="G4779" s="21"/>
      <c r="H4779" s="21"/>
      <c r="I4779" s="21"/>
      <c r="J4779" s="21"/>
      <c r="K4779" s="22" t="n">
        <f aca="false">INDEX('Porte Honorário'!B:D,MATCH(TabJud!D4779,'Porte Honorário'!A:A,0),1)</f>
        <v>104.87</v>
      </c>
      <c r="L4779" s="22" t="n">
        <f aca="false">ROUND(C4779*K4779,2)</f>
        <v>104.87</v>
      </c>
      <c r="M4779" s="22" t="n">
        <f aca="false">IF(E4779&gt;0,ROUND(E4779*'UCO e Filme'!$A$2,2),0)</f>
        <v>199.35</v>
      </c>
      <c r="N4779" s="22" t="n">
        <f aca="false">IF(I4779&gt;0,ROUND(I4779*'UCO e Filme'!$A$11,2),0)</f>
        <v>0</v>
      </c>
      <c r="O4779" s="22" t="n">
        <f aca="false">ROUND(L4779+M4779+N4779,2)</f>
        <v>304.22</v>
      </c>
      <c r="P4779" s="36"/>
      <c r="Q4779" s="36"/>
    </row>
    <row r="4780" customFormat="false" ht="10.5" hidden="false" customHeight="true" outlineLevel="0" collapsed="false">
      <c r="A4780" s="17" t="n">
        <v>41204093</v>
      </c>
      <c r="B4780" s="17" t="s">
        <v>4781</v>
      </c>
      <c r="C4780" s="23" t="n">
        <v>1</v>
      </c>
      <c r="D4780" s="23" t="s">
        <v>146</v>
      </c>
      <c r="E4780" s="19" t="n">
        <v>9.73</v>
      </c>
      <c r="F4780" s="21"/>
      <c r="G4780" s="21"/>
      <c r="H4780" s="21"/>
      <c r="I4780" s="21"/>
      <c r="J4780" s="21"/>
      <c r="K4780" s="22" t="n">
        <f aca="false">INDEX('Porte Honorário'!B:D,MATCH(TabJud!D4780,'Porte Honorário'!A:A,0),1)</f>
        <v>104.87</v>
      </c>
      <c r="L4780" s="22" t="n">
        <f aca="false">ROUND(C4780*K4780,2)</f>
        <v>104.87</v>
      </c>
      <c r="M4780" s="22" t="n">
        <f aca="false">IF(E4780&gt;0,ROUND(E4780*'UCO e Filme'!$A$2,2),0)</f>
        <v>183.51</v>
      </c>
      <c r="N4780" s="22" t="n">
        <f aca="false">IF(I4780&gt;0,ROUND(I4780*'UCO e Filme'!$A$11,2),0)</f>
        <v>0</v>
      </c>
      <c r="O4780" s="22" t="n">
        <f aca="false">ROUND(L4780+M4780+N4780,2)</f>
        <v>288.38</v>
      </c>
      <c r="P4780" s="36"/>
      <c r="Q4780" s="36"/>
    </row>
    <row r="4781" customFormat="false" ht="10.5" hidden="false" customHeight="true" outlineLevel="0" collapsed="false">
      <c r="A4781" s="17" t="n">
        <v>41204107</v>
      </c>
      <c r="B4781" s="17" t="s">
        <v>4782</v>
      </c>
      <c r="C4781" s="23" t="n">
        <v>1</v>
      </c>
      <c r="D4781" s="23" t="s">
        <v>141</v>
      </c>
      <c r="E4781" s="19" t="n">
        <v>27.82</v>
      </c>
      <c r="F4781" s="21"/>
      <c r="G4781" s="21"/>
      <c r="H4781" s="21"/>
      <c r="I4781" s="21"/>
      <c r="J4781" s="21"/>
      <c r="K4781" s="22" t="n">
        <f aca="false">INDEX('Porte Honorário'!B:D,MATCH(TabJud!D4781,'Porte Honorário'!A:A,0),1)</f>
        <v>334.24</v>
      </c>
      <c r="L4781" s="22" t="n">
        <f aca="false">ROUND(C4781*K4781,2)</f>
        <v>334.24</v>
      </c>
      <c r="M4781" s="22" t="n">
        <f aca="false">IF(E4781&gt;0,ROUND(E4781*'UCO e Filme'!$A$2,2),0)</f>
        <v>524.69</v>
      </c>
      <c r="N4781" s="22" t="n">
        <f aca="false">IF(I4781&gt;0,ROUND(I4781*'UCO e Filme'!$A$11,2),0)</f>
        <v>0</v>
      </c>
      <c r="O4781" s="22" t="n">
        <f aca="false">ROUND(L4781+M4781+N4781,2)</f>
        <v>858.93</v>
      </c>
      <c r="P4781" s="36"/>
      <c r="Q4781" s="36"/>
    </row>
    <row r="4782" customFormat="false" ht="31.5" hidden="false" customHeight="true" outlineLevel="0" collapsed="false">
      <c r="A4782" s="14" t="s">
        <v>4783</v>
      </c>
      <c r="B4782" s="14"/>
      <c r="C4782" s="14"/>
      <c r="D4782" s="14"/>
      <c r="E4782" s="14"/>
      <c r="F4782" s="14"/>
      <c r="G4782" s="14"/>
      <c r="H4782" s="14"/>
      <c r="I4782" s="14"/>
      <c r="J4782" s="14"/>
      <c r="K4782" s="14"/>
      <c r="L4782" s="14"/>
      <c r="M4782" s="14"/>
      <c r="N4782" s="14"/>
      <c r="O4782" s="14"/>
      <c r="P4782" s="36"/>
      <c r="Q4782" s="36"/>
    </row>
    <row r="4783" customFormat="false" ht="30.75" hidden="false" customHeight="true" outlineLevel="0" collapsed="false">
      <c r="A4783" s="17" t="n">
        <v>41205014</v>
      </c>
      <c r="B4783" s="17" t="s">
        <v>4784</v>
      </c>
      <c r="C4783" s="23" t="n">
        <v>1</v>
      </c>
      <c r="D4783" s="23" t="s">
        <v>473</v>
      </c>
      <c r="E4783" s="19" t="n">
        <v>122.08</v>
      </c>
      <c r="F4783" s="21"/>
      <c r="G4783" s="21"/>
      <c r="H4783" s="21"/>
      <c r="I4783" s="21"/>
      <c r="J4783" s="21"/>
      <c r="K4783" s="22" t="n">
        <f aca="false">INDEX('Porte Honorário'!B:D,MATCH(TabJud!D4783,'Porte Honorário'!A:A,0),1)</f>
        <v>1491.02</v>
      </c>
      <c r="L4783" s="22" t="n">
        <f aca="false">ROUND(C4783*K4783,2)</f>
        <v>1491.02</v>
      </c>
      <c r="M4783" s="22" t="n">
        <f aca="false">IF(E4783&gt;0,ROUND(E4783*'UCO e Filme'!$A$2,2),0)</f>
        <v>2302.43</v>
      </c>
      <c r="N4783" s="22" t="n">
        <f aca="false">IF(I4783&gt;0,ROUND(I4783*'UCO e Filme'!$A$11,2),0)</f>
        <v>0</v>
      </c>
      <c r="O4783" s="22" t="n">
        <f aca="false">ROUND(L4783+M4783+N4783,2)</f>
        <v>3793.45</v>
      </c>
      <c r="P4783" s="36"/>
      <c r="Q4783" s="36"/>
    </row>
    <row r="4784" customFormat="false" ht="10.5" hidden="false" customHeight="true" outlineLevel="0" collapsed="false">
      <c r="A4784" s="17" t="n">
        <v>41205022</v>
      </c>
      <c r="B4784" s="17" t="s">
        <v>4785</v>
      </c>
      <c r="C4784" s="23" t="n">
        <v>1</v>
      </c>
      <c r="D4784" s="23" t="s">
        <v>343</v>
      </c>
      <c r="E4784" s="19" t="n">
        <v>73.39</v>
      </c>
      <c r="F4784" s="21"/>
      <c r="G4784" s="21"/>
      <c r="H4784" s="21"/>
      <c r="I4784" s="21"/>
      <c r="J4784" s="21"/>
      <c r="K4784" s="22" t="n">
        <f aca="false">INDEX('Porte Honorário'!B:D,MATCH(TabJud!D4784,'Porte Honorário'!A:A,0),1)</f>
        <v>909.36</v>
      </c>
      <c r="L4784" s="22" t="n">
        <f aca="false">ROUND(C4784*K4784,2)</f>
        <v>909.36</v>
      </c>
      <c r="M4784" s="22" t="n">
        <f aca="false">IF(E4784&gt;0,ROUND(E4784*'UCO e Filme'!$A$2,2),0)</f>
        <v>1384.14</v>
      </c>
      <c r="N4784" s="22" t="n">
        <f aca="false">IF(I4784&gt;0,ROUND(I4784*'UCO e Filme'!$A$11,2),0)</f>
        <v>0</v>
      </c>
      <c r="O4784" s="22" t="n">
        <f aca="false">ROUND(L4784+M4784+N4784,2)</f>
        <v>2293.5</v>
      </c>
      <c r="P4784" s="36"/>
      <c r="Q4784" s="36"/>
    </row>
    <row r="4785" customFormat="false" ht="10.5" hidden="false" customHeight="true" outlineLevel="0" collapsed="false">
      <c r="A4785" s="17" t="n">
        <v>41205030</v>
      </c>
      <c r="B4785" s="17" t="s">
        <v>4786</v>
      </c>
      <c r="C4785" s="23" t="n">
        <v>1</v>
      </c>
      <c r="D4785" s="23" t="s">
        <v>473</v>
      </c>
      <c r="E4785" s="19" t="n">
        <v>122.08</v>
      </c>
      <c r="F4785" s="21"/>
      <c r="G4785" s="21"/>
      <c r="H4785" s="21"/>
      <c r="I4785" s="21"/>
      <c r="J4785" s="21"/>
      <c r="K4785" s="22" t="n">
        <f aca="false">INDEX('Porte Honorário'!B:D,MATCH(TabJud!D4785,'Porte Honorário'!A:A,0),1)</f>
        <v>1491.02</v>
      </c>
      <c r="L4785" s="22" t="n">
        <f aca="false">ROUND(C4785*K4785,2)</f>
        <v>1491.02</v>
      </c>
      <c r="M4785" s="22" t="n">
        <f aca="false">IF(E4785&gt;0,ROUND(E4785*'UCO e Filme'!$A$2,2),0)</f>
        <v>2302.43</v>
      </c>
      <c r="N4785" s="22" t="n">
        <f aca="false">IF(I4785&gt;0,ROUND(I4785*'UCO e Filme'!$A$11,2),0)</f>
        <v>0</v>
      </c>
      <c r="O4785" s="22" t="n">
        <f aca="false">ROUND(L4785+M4785+N4785,2)</f>
        <v>3793.45</v>
      </c>
      <c r="P4785" s="36"/>
      <c r="Q4785" s="36"/>
    </row>
    <row r="4786" customFormat="false" ht="10.5" hidden="false" customHeight="true" outlineLevel="0" collapsed="false">
      <c r="A4786" s="17" t="n">
        <v>41205049</v>
      </c>
      <c r="B4786" s="17" t="s">
        <v>4787</v>
      </c>
      <c r="C4786" s="23" t="n">
        <v>1</v>
      </c>
      <c r="D4786" s="23" t="s">
        <v>343</v>
      </c>
      <c r="E4786" s="19" t="n">
        <v>73.39</v>
      </c>
      <c r="F4786" s="21"/>
      <c r="G4786" s="21"/>
      <c r="H4786" s="21"/>
      <c r="I4786" s="21"/>
      <c r="J4786" s="21"/>
      <c r="K4786" s="22" t="n">
        <f aca="false">INDEX('Porte Honorário'!B:D,MATCH(TabJud!D4786,'Porte Honorário'!A:A,0),1)</f>
        <v>909.36</v>
      </c>
      <c r="L4786" s="22" t="n">
        <f aca="false">ROUND(C4786*K4786,2)</f>
        <v>909.36</v>
      </c>
      <c r="M4786" s="22" t="n">
        <f aca="false">IF(E4786&gt;0,ROUND(E4786*'UCO e Filme'!$A$2,2),0)</f>
        <v>1384.14</v>
      </c>
      <c r="N4786" s="22" t="n">
        <f aca="false">IF(I4786&gt;0,ROUND(I4786*'UCO e Filme'!$A$11,2),0)</f>
        <v>0</v>
      </c>
      <c r="O4786" s="22" t="n">
        <f aca="false">ROUND(L4786+M4786+N4786,2)</f>
        <v>2293.5</v>
      </c>
      <c r="P4786" s="36"/>
      <c r="Q4786" s="36"/>
    </row>
    <row r="4787" customFormat="false" ht="10.5" hidden="false" customHeight="true" outlineLevel="0" collapsed="false">
      <c r="A4787" s="17" t="n">
        <v>41205057</v>
      </c>
      <c r="B4787" s="17" t="s">
        <v>4788</v>
      </c>
      <c r="C4787" s="23" t="n">
        <v>1</v>
      </c>
      <c r="D4787" s="23" t="s">
        <v>1691</v>
      </c>
      <c r="E4787" s="19" t="n">
        <v>751.3</v>
      </c>
      <c r="F4787" s="21"/>
      <c r="G4787" s="21"/>
      <c r="H4787" s="21"/>
      <c r="I4787" s="21"/>
      <c r="J4787" s="21"/>
      <c r="K4787" s="22" t="n">
        <f aca="false">INDEX('Porte Honorário'!B:D,MATCH(TabJud!D4787,'Porte Honorário'!A:A,0),1)</f>
        <v>3965.11</v>
      </c>
      <c r="L4787" s="22" t="n">
        <f aca="false">ROUND(C4787*K4787,2)</f>
        <v>3965.11</v>
      </c>
      <c r="M4787" s="22" t="n">
        <f aca="false">IF(E4787&gt;0,ROUND(E4787*'UCO e Filme'!$A$2,2),0)</f>
        <v>14169.52</v>
      </c>
      <c r="N4787" s="22" t="n">
        <f aca="false">IF(I4787&gt;0,ROUND(I4787*'UCO e Filme'!$A$11,2),0)</f>
        <v>0</v>
      </c>
      <c r="O4787" s="22" t="n">
        <f aca="false">ROUND(L4787+M4787+N4787,2)</f>
        <v>18134.63</v>
      </c>
      <c r="P4787" s="36"/>
      <c r="Q4787" s="36"/>
    </row>
    <row r="4788" customFormat="false" ht="10.5" hidden="false" customHeight="true" outlineLevel="0" collapsed="false">
      <c r="A4788" s="17" t="n">
        <v>41205065</v>
      </c>
      <c r="B4788" s="17" t="s">
        <v>4789</v>
      </c>
      <c r="C4788" s="23" t="n">
        <v>1</v>
      </c>
      <c r="D4788" s="23" t="s">
        <v>492</v>
      </c>
      <c r="E4788" s="19" t="n">
        <v>133.04</v>
      </c>
      <c r="F4788" s="21"/>
      <c r="G4788" s="21"/>
      <c r="H4788" s="21"/>
      <c r="I4788" s="21"/>
      <c r="J4788" s="21"/>
      <c r="K4788" s="22" t="n">
        <f aca="false">INDEX('Porte Honorário'!B:D,MATCH(TabJud!D4788,'Porte Honorário'!A:A,0),1)</f>
        <v>1998.93</v>
      </c>
      <c r="L4788" s="22" t="n">
        <f aca="false">ROUND(C4788*K4788,2)</f>
        <v>1998.93</v>
      </c>
      <c r="M4788" s="22" t="n">
        <f aca="false">IF(E4788&gt;0,ROUND(E4788*'UCO e Filme'!$A$2,2),0)</f>
        <v>2509.13</v>
      </c>
      <c r="N4788" s="22" t="n">
        <f aca="false">IF(I4788&gt;0,ROUND(I4788*'UCO e Filme'!$A$11,2),0)</f>
        <v>0</v>
      </c>
      <c r="O4788" s="22" t="n">
        <f aca="false">ROUND(L4788+M4788+N4788,2)</f>
        <v>4508.06</v>
      </c>
      <c r="P4788" s="36"/>
      <c r="Q4788" s="36"/>
    </row>
    <row r="4789" customFormat="false" ht="10.5" hidden="false" customHeight="true" outlineLevel="0" collapsed="false">
      <c r="A4789" s="17" t="n">
        <v>41205073</v>
      </c>
      <c r="B4789" s="17" t="s">
        <v>4790</v>
      </c>
      <c r="C4789" s="23" t="n">
        <v>1</v>
      </c>
      <c r="D4789" s="23" t="s">
        <v>473</v>
      </c>
      <c r="E4789" s="19" t="n">
        <v>122.08</v>
      </c>
      <c r="F4789" s="21"/>
      <c r="G4789" s="21"/>
      <c r="H4789" s="21"/>
      <c r="I4789" s="21"/>
      <c r="J4789" s="21"/>
      <c r="K4789" s="22" t="n">
        <f aca="false">INDEX('Porte Honorário'!B:D,MATCH(TabJud!D4789,'Porte Honorário'!A:A,0),1)</f>
        <v>1491.02</v>
      </c>
      <c r="L4789" s="22" t="n">
        <f aca="false">ROUND(C4789*K4789,2)</f>
        <v>1491.02</v>
      </c>
      <c r="M4789" s="22" t="n">
        <f aca="false">IF(E4789&gt;0,ROUND(E4789*'UCO e Filme'!$A$2,2),0)</f>
        <v>2302.43</v>
      </c>
      <c r="N4789" s="22" t="n">
        <f aca="false">IF(I4789&gt;0,ROUND(I4789*'UCO e Filme'!$A$11,2),0)</f>
        <v>0</v>
      </c>
      <c r="O4789" s="22" t="n">
        <f aca="false">ROUND(L4789+M4789+N4789,2)</f>
        <v>3793.45</v>
      </c>
      <c r="P4789" s="36"/>
      <c r="Q4789" s="36"/>
    </row>
    <row r="4790" customFormat="false" ht="10.5" hidden="false" customHeight="true" outlineLevel="0" collapsed="false">
      <c r="A4790" s="17" t="n">
        <v>41205081</v>
      </c>
      <c r="B4790" s="17" t="s">
        <v>4791</v>
      </c>
      <c r="C4790" s="23" t="n">
        <v>1</v>
      </c>
      <c r="D4790" s="23" t="s">
        <v>343</v>
      </c>
      <c r="E4790" s="19" t="n">
        <v>73.39</v>
      </c>
      <c r="F4790" s="21"/>
      <c r="G4790" s="21"/>
      <c r="H4790" s="21"/>
      <c r="I4790" s="21"/>
      <c r="J4790" s="21"/>
      <c r="K4790" s="22" t="n">
        <f aca="false">INDEX('Porte Honorário'!B:D,MATCH(TabJud!D4790,'Porte Honorário'!A:A,0),1)</f>
        <v>909.36</v>
      </c>
      <c r="L4790" s="22" t="n">
        <f aca="false">ROUND(C4790*K4790,2)</f>
        <v>909.36</v>
      </c>
      <c r="M4790" s="22" t="n">
        <f aca="false">IF(E4790&gt;0,ROUND(E4790*'UCO e Filme'!$A$2,2),0)</f>
        <v>1384.14</v>
      </c>
      <c r="N4790" s="22" t="n">
        <f aca="false">IF(I4790&gt;0,ROUND(I4790*'UCO e Filme'!$A$11,2),0)</f>
        <v>0</v>
      </c>
      <c r="O4790" s="22" t="n">
        <f aca="false">ROUND(L4790+M4790+N4790,2)</f>
        <v>2293.5</v>
      </c>
      <c r="P4790" s="36"/>
      <c r="Q4790" s="36"/>
    </row>
    <row r="4791" customFormat="false" ht="10.5" hidden="false" customHeight="true" outlineLevel="0" collapsed="false">
      <c r="A4791" s="17" t="n">
        <v>41205090</v>
      </c>
      <c r="B4791" s="17" t="s">
        <v>4792</v>
      </c>
      <c r="C4791" s="23" t="n">
        <v>1</v>
      </c>
      <c r="D4791" s="23" t="s">
        <v>449</v>
      </c>
      <c r="E4791" s="19" t="n">
        <v>90.43</v>
      </c>
      <c r="F4791" s="21"/>
      <c r="G4791" s="21"/>
      <c r="H4791" s="21"/>
      <c r="I4791" s="21"/>
      <c r="J4791" s="21"/>
      <c r="K4791" s="22" t="n">
        <f aca="false">INDEX('Porte Honorário'!B:D,MATCH(TabJud!D4791,'Porte Honorário'!A:A,0),1)</f>
        <v>1171.51</v>
      </c>
      <c r="L4791" s="22" t="n">
        <f aca="false">ROUND(C4791*K4791,2)</f>
        <v>1171.51</v>
      </c>
      <c r="M4791" s="22" t="n">
        <f aca="false">IF(E4791&gt;0,ROUND(E4791*'UCO e Filme'!$A$2,2),0)</f>
        <v>1705.51</v>
      </c>
      <c r="N4791" s="22" t="n">
        <f aca="false">IF(I4791&gt;0,ROUND(I4791*'UCO e Filme'!$A$11,2),0)</f>
        <v>0</v>
      </c>
      <c r="O4791" s="22" t="n">
        <f aca="false">ROUND(L4791+M4791+N4791,2)</f>
        <v>2877.02</v>
      </c>
      <c r="P4791" s="36"/>
      <c r="Q4791" s="36"/>
    </row>
    <row r="4792" customFormat="false" ht="10.5" hidden="false" customHeight="true" outlineLevel="0" collapsed="false">
      <c r="A4792" s="17" t="n">
        <v>41205103</v>
      </c>
      <c r="B4792" s="17" t="s">
        <v>4793</v>
      </c>
      <c r="C4792" s="23" t="n">
        <v>1</v>
      </c>
      <c r="D4792" s="23" t="s">
        <v>343</v>
      </c>
      <c r="E4792" s="19" t="n">
        <v>73.39</v>
      </c>
      <c r="F4792" s="21"/>
      <c r="G4792" s="21"/>
      <c r="H4792" s="21"/>
      <c r="I4792" s="21"/>
      <c r="J4792" s="21"/>
      <c r="K4792" s="22" t="n">
        <f aca="false">INDEX('Porte Honorário'!B:D,MATCH(TabJud!D4792,'Porte Honorário'!A:A,0),1)</f>
        <v>909.36</v>
      </c>
      <c r="L4792" s="22" t="n">
        <f aca="false">ROUND(C4792*K4792,2)</f>
        <v>909.36</v>
      </c>
      <c r="M4792" s="22" t="n">
        <f aca="false">IF(E4792&gt;0,ROUND(E4792*'UCO e Filme'!$A$2,2),0)</f>
        <v>1384.14</v>
      </c>
      <c r="N4792" s="22" t="n">
        <f aca="false">IF(I4792&gt;0,ROUND(I4792*'UCO e Filme'!$A$11,2),0)</f>
        <v>0</v>
      </c>
      <c r="O4792" s="22" t="n">
        <f aca="false">ROUND(L4792+M4792+N4792,2)</f>
        <v>2293.5</v>
      </c>
      <c r="P4792" s="36"/>
      <c r="Q4792" s="36"/>
    </row>
    <row r="4793" customFormat="false" ht="10.5" hidden="false" customHeight="true" outlineLevel="0" collapsed="false">
      <c r="A4793" s="17" t="n">
        <v>41205111</v>
      </c>
      <c r="B4793" s="17" t="s">
        <v>4794</v>
      </c>
      <c r="C4793" s="23" t="n">
        <v>1</v>
      </c>
      <c r="D4793" s="23" t="s">
        <v>1691</v>
      </c>
      <c r="E4793" s="19" t="n">
        <v>751.3</v>
      </c>
      <c r="F4793" s="21"/>
      <c r="G4793" s="21"/>
      <c r="H4793" s="21"/>
      <c r="I4793" s="21"/>
      <c r="J4793" s="21"/>
      <c r="K4793" s="22" t="n">
        <f aca="false">INDEX('Porte Honorário'!B:D,MATCH(TabJud!D4793,'Porte Honorário'!A:A,0),1)</f>
        <v>3965.11</v>
      </c>
      <c r="L4793" s="22" t="n">
        <f aca="false">ROUND(C4793*K4793,2)</f>
        <v>3965.11</v>
      </c>
      <c r="M4793" s="22" t="n">
        <f aca="false">IF(E4793&gt;0,ROUND(E4793*'UCO e Filme'!$A$2,2),0)</f>
        <v>14169.52</v>
      </c>
      <c r="N4793" s="22" t="n">
        <f aca="false">IF(I4793&gt;0,ROUND(I4793*'UCO e Filme'!$A$11,2),0)</f>
        <v>0</v>
      </c>
      <c r="O4793" s="22" t="n">
        <f aca="false">ROUND(L4793+M4793+N4793,2)</f>
        <v>18134.63</v>
      </c>
      <c r="P4793" s="36"/>
      <c r="Q4793" s="36"/>
    </row>
    <row r="4794" customFormat="false" ht="10.5" hidden="false" customHeight="true" outlineLevel="0" collapsed="false">
      <c r="A4794" s="17" t="n">
        <v>41205120</v>
      </c>
      <c r="B4794" s="17" t="s">
        <v>4795</v>
      </c>
      <c r="C4794" s="23" t="n">
        <v>1</v>
      </c>
      <c r="D4794" s="23" t="s">
        <v>473</v>
      </c>
      <c r="E4794" s="19" t="n">
        <v>122.08</v>
      </c>
      <c r="F4794" s="21"/>
      <c r="G4794" s="21"/>
      <c r="H4794" s="21"/>
      <c r="I4794" s="21"/>
      <c r="J4794" s="21"/>
      <c r="K4794" s="22" t="n">
        <f aca="false">INDEX('Porte Honorário'!B:D,MATCH(TabJud!D4794,'Porte Honorário'!A:A,0),1)</f>
        <v>1491.02</v>
      </c>
      <c r="L4794" s="22" t="n">
        <f aca="false">ROUND(C4794*K4794,2)</f>
        <v>1491.02</v>
      </c>
      <c r="M4794" s="22" t="n">
        <f aca="false">IF(E4794&gt;0,ROUND(E4794*'UCO e Filme'!$A$2,2),0)</f>
        <v>2302.43</v>
      </c>
      <c r="N4794" s="22" t="n">
        <f aca="false">IF(I4794&gt;0,ROUND(I4794*'UCO e Filme'!$A$11,2),0)</f>
        <v>0</v>
      </c>
      <c r="O4794" s="22" t="n">
        <f aca="false">ROUND(L4794+M4794+N4794,2)</f>
        <v>3793.45</v>
      </c>
      <c r="P4794" s="36"/>
      <c r="Q4794" s="36"/>
    </row>
    <row r="4795" customFormat="false" ht="31.5" hidden="false" customHeight="true" outlineLevel="0" collapsed="false">
      <c r="A4795" s="14" t="s">
        <v>4796</v>
      </c>
      <c r="B4795" s="14"/>
      <c r="C4795" s="14"/>
      <c r="D4795" s="14"/>
      <c r="E4795" s="14"/>
      <c r="F4795" s="14"/>
      <c r="G4795" s="14"/>
      <c r="H4795" s="14"/>
      <c r="I4795" s="14"/>
      <c r="J4795" s="14"/>
      <c r="K4795" s="14"/>
      <c r="L4795" s="14"/>
      <c r="M4795" s="14"/>
      <c r="N4795" s="14"/>
      <c r="O4795" s="14"/>
      <c r="P4795" s="36"/>
      <c r="Q4795" s="36"/>
    </row>
    <row r="4796" customFormat="false" ht="31.5" hidden="false" customHeight="true" outlineLevel="0" collapsed="false">
      <c r="A4796" s="17" t="n">
        <v>41206010</v>
      </c>
      <c r="B4796" s="17" t="s">
        <v>4797</v>
      </c>
      <c r="C4796" s="23" t="n">
        <v>1</v>
      </c>
      <c r="D4796" s="23" t="s">
        <v>133</v>
      </c>
      <c r="E4796" s="19" t="n">
        <v>1.8</v>
      </c>
      <c r="F4796" s="21"/>
      <c r="G4796" s="21"/>
      <c r="H4796" s="21"/>
      <c r="I4796" s="21"/>
      <c r="J4796" s="21"/>
      <c r="K4796" s="22" t="n">
        <f aca="false">INDEX('Porte Honorário'!B:D,MATCH(TabJud!D4796,'Porte Honorário'!A:A,0),1)</f>
        <v>16.38</v>
      </c>
      <c r="L4796" s="22" t="n">
        <f aca="false">ROUND(C4796*K4796,2)</f>
        <v>16.38</v>
      </c>
      <c r="M4796" s="22" t="n">
        <f aca="false">IF(E4796&gt;0,ROUND(E4796*'UCO e Filme'!$A$2,2),0)</f>
        <v>33.95</v>
      </c>
      <c r="N4796" s="22" t="n">
        <f aca="false">IF(I4796&gt;0,ROUND(I4796*'UCO e Filme'!$A$11,2),0)</f>
        <v>0</v>
      </c>
      <c r="O4796" s="22" t="n">
        <f aca="false">ROUND(L4796+M4796+N4796,2)</f>
        <v>50.33</v>
      </c>
      <c r="P4796" s="36"/>
      <c r="Q4796" s="36"/>
    </row>
    <row r="4797" customFormat="false" ht="10.5" hidden="false" customHeight="true" outlineLevel="0" collapsed="false">
      <c r="A4797" s="17" t="n">
        <v>41206029</v>
      </c>
      <c r="B4797" s="17" t="s">
        <v>4798</v>
      </c>
      <c r="C4797" s="23" t="n">
        <v>1</v>
      </c>
      <c r="D4797" s="23" t="s">
        <v>141</v>
      </c>
      <c r="E4797" s="19" t="n">
        <v>27.82</v>
      </c>
      <c r="F4797" s="21"/>
      <c r="G4797" s="21"/>
      <c r="H4797" s="21"/>
      <c r="I4797" s="21"/>
      <c r="J4797" s="21"/>
      <c r="K4797" s="22" t="n">
        <f aca="false">INDEX('Porte Honorário'!B:D,MATCH(TabJud!D4797,'Porte Honorário'!A:A,0),1)</f>
        <v>334.24</v>
      </c>
      <c r="L4797" s="22" t="n">
        <f aca="false">ROUND(C4797*K4797,2)</f>
        <v>334.24</v>
      </c>
      <c r="M4797" s="22" t="n">
        <f aca="false">IF(E4797&gt;0,ROUND(E4797*'UCO e Filme'!$A$2,2),0)</f>
        <v>524.69</v>
      </c>
      <c r="N4797" s="22" t="n">
        <f aca="false">IF(I4797&gt;0,ROUND(I4797*'UCO e Filme'!$A$11,2),0)</f>
        <v>0</v>
      </c>
      <c r="O4797" s="22" t="n">
        <f aca="false">ROUND(L4797+M4797+N4797,2)</f>
        <v>858.93</v>
      </c>
      <c r="P4797" s="36"/>
      <c r="Q4797" s="36"/>
    </row>
    <row r="4798" customFormat="false" ht="10.5" hidden="false" customHeight="true" outlineLevel="0" collapsed="false">
      <c r="A4798" s="17" t="n">
        <v>41206037</v>
      </c>
      <c r="B4798" s="17" t="s">
        <v>4799</v>
      </c>
      <c r="C4798" s="23" t="n">
        <v>1</v>
      </c>
      <c r="D4798" s="23" t="s">
        <v>141</v>
      </c>
      <c r="E4798" s="19" t="n">
        <v>27.82</v>
      </c>
      <c r="F4798" s="21"/>
      <c r="G4798" s="21"/>
      <c r="H4798" s="21"/>
      <c r="I4798" s="21"/>
      <c r="J4798" s="21"/>
      <c r="K4798" s="22" t="n">
        <f aca="false">INDEX('Porte Honorário'!B:D,MATCH(TabJud!D4798,'Porte Honorário'!A:A,0),1)</f>
        <v>334.24</v>
      </c>
      <c r="L4798" s="22" t="n">
        <f aca="false">ROUND(C4798*K4798,2)</f>
        <v>334.24</v>
      </c>
      <c r="M4798" s="22" t="n">
        <f aca="false">IF(E4798&gt;0,ROUND(E4798*'UCO e Filme'!$A$2,2),0)</f>
        <v>524.69</v>
      </c>
      <c r="N4798" s="22" t="n">
        <f aca="false">IF(I4798&gt;0,ROUND(I4798*'UCO e Filme'!$A$11,2),0)</f>
        <v>0</v>
      </c>
      <c r="O4798" s="22" t="n">
        <f aca="false">ROUND(L4798+M4798+N4798,2)</f>
        <v>858.93</v>
      </c>
      <c r="P4798" s="36"/>
      <c r="Q4798" s="36"/>
    </row>
    <row r="4799" customFormat="false" ht="10.5" hidden="false" customHeight="true" outlineLevel="0" collapsed="false">
      <c r="A4799" s="17" t="n">
        <v>41206045</v>
      </c>
      <c r="B4799" s="17" t="s">
        <v>4800</v>
      </c>
      <c r="C4799" s="23" t="n">
        <v>1</v>
      </c>
      <c r="D4799" s="23" t="s">
        <v>69</v>
      </c>
      <c r="E4799" s="19" t="n">
        <v>20.52</v>
      </c>
      <c r="F4799" s="21"/>
      <c r="G4799" s="21"/>
      <c r="H4799" s="21"/>
      <c r="I4799" s="21"/>
      <c r="J4799" s="21"/>
      <c r="K4799" s="22" t="n">
        <f aca="false">INDEX('Porte Honorário'!B:D,MATCH(TabJud!D4799,'Porte Honorário'!A:A,0),1)</f>
        <v>209.71</v>
      </c>
      <c r="L4799" s="22" t="n">
        <f aca="false">ROUND(C4799*K4799,2)</f>
        <v>209.71</v>
      </c>
      <c r="M4799" s="22" t="n">
        <f aca="false">IF(E4799&gt;0,ROUND(E4799*'UCO e Filme'!$A$2,2),0)</f>
        <v>387.01</v>
      </c>
      <c r="N4799" s="22" t="n">
        <f aca="false">IF(I4799&gt;0,ROUND(I4799*'UCO e Filme'!$A$11,2),0)</f>
        <v>0</v>
      </c>
      <c r="O4799" s="22" t="n">
        <f aca="false">ROUND(L4799+M4799+N4799,2)</f>
        <v>596.72</v>
      </c>
      <c r="P4799" s="36"/>
      <c r="Q4799" s="36"/>
    </row>
    <row r="4800" customFormat="false" ht="10.5" hidden="false" customHeight="true" outlineLevel="0" collapsed="false">
      <c r="A4800" s="17" t="n">
        <v>41206053</v>
      </c>
      <c r="B4800" s="17" t="s">
        <v>4801</v>
      </c>
      <c r="C4800" s="23" t="n">
        <v>1</v>
      </c>
      <c r="D4800" s="23" t="s">
        <v>264</v>
      </c>
      <c r="E4800" s="19" t="n">
        <v>72.26</v>
      </c>
      <c r="F4800" s="21"/>
      <c r="G4800" s="21"/>
      <c r="H4800" s="21"/>
      <c r="I4800" s="21"/>
      <c r="J4800" s="21"/>
      <c r="K4800" s="22" t="n">
        <f aca="false">INDEX('Porte Honorário'!B:D,MATCH(TabJud!D4800,'Porte Honorário'!A:A,0),1)</f>
        <v>852.02</v>
      </c>
      <c r="L4800" s="22" t="n">
        <f aca="false">ROUND(C4800*K4800,2)</f>
        <v>852.02</v>
      </c>
      <c r="M4800" s="22" t="n">
        <f aca="false">IF(E4800&gt;0,ROUND(E4800*'UCO e Filme'!$A$2,2),0)</f>
        <v>1362.82</v>
      </c>
      <c r="N4800" s="22" t="n">
        <f aca="false">IF(I4800&gt;0,ROUND(I4800*'UCO e Filme'!$A$11,2),0)</f>
        <v>0</v>
      </c>
      <c r="O4800" s="22" t="n">
        <f aca="false">ROUND(L4800+M4800+N4800,2)</f>
        <v>2214.84</v>
      </c>
      <c r="P4800" s="36"/>
      <c r="Q4800" s="36"/>
    </row>
    <row r="4801" customFormat="false" ht="10.5" hidden="false" customHeight="true" outlineLevel="0" collapsed="false">
      <c r="A4801" s="17" t="n">
        <v>41206061</v>
      </c>
      <c r="B4801" s="17" t="s">
        <v>4802</v>
      </c>
      <c r="C4801" s="23" t="n">
        <v>1</v>
      </c>
      <c r="D4801" s="23" t="s">
        <v>52</v>
      </c>
      <c r="E4801" s="19" t="n">
        <v>12.52</v>
      </c>
      <c r="F4801" s="21"/>
      <c r="G4801" s="21"/>
      <c r="H4801" s="21"/>
      <c r="I4801" s="21"/>
      <c r="J4801" s="21"/>
      <c r="K4801" s="22" t="n">
        <f aca="false">INDEX('Porte Honorário'!B:D,MATCH(TabJud!D4801,'Porte Honorário'!A:A,0),1)</f>
        <v>144.2</v>
      </c>
      <c r="L4801" s="22" t="n">
        <f aca="false">ROUND(C4801*K4801,2)</f>
        <v>144.2</v>
      </c>
      <c r="M4801" s="22" t="n">
        <f aca="false">IF(E4801&gt;0,ROUND(E4801*'UCO e Filme'!$A$2,2),0)</f>
        <v>236.13</v>
      </c>
      <c r="N4801" s="22" t="n">
        <f aca="false">IF(I4801&gt;0,ROUND(I4801*'UCO e Filme'!$A$11,2),0)</f>
        <v>0</v>
      </c>
      <c r="O4801" s="22" t="n">
        <f aca="false">ROUND(L4801+M4801+N4801,2)</f>
        <v>380.33</v>
      </c>
      <c r="P4801" s="36"/>
      <c r="Q4801" s="36"/>
    </row>
    <row r="4802" customFormat="false" ht="10.5" hidden="false" customHeight="true" outlineLevel="0" collapsed="false">
      <c r="A4802" s="17" t="n">
        <v>41206070</v>
      </c>
      <c r="B4802" s="17" t="s">
        <v>4803</v>
      </c>
      <c r="C4802" s="23" t="n">
        <v>1</v>
      </c>
      <c r="D4802" s="23" t="s">
        <v>69</v>
      </c>
      <c r="E4802" s="19" t="n">
        <v>16.38</v>
      </c>
      <c r="F4802" s="21"/>
      <c r="G4802" s="21"/>
      <c r="H4802" s="21"/>
      <c r="I4802" s="21"/>
      <c r="J4802" s="21"/>
      <c r="K4802" s="22" t="n">
        <f aca="false">INDEX('Porte Honorário'!B:D,MATCH(TabJud!D4802,'Porte Honorário'!A:A,0),1)</f>
        <v>209.71</v>
      </c>
      <c r="L4802" s="22" t="n">
        <f aca="false">ROUND(C4802*K4802,2)</f>
        <v>209.71</v>
      </c>
      <c r="M4802" s="22" t="n">
        <f aca="false">IF(E4802&gt;0,ROUND(E4802*'UCO e Filme'!$A$2,2),0)</f>
        <v>308.93</v>
      </c>
      <c r="N4802" s="22" t="n">
        <f aca="false">IF(I4802&gt;0,ROUND(I4802*'UCO e Filme'!$A$11,2),0)</f>
        <v>0</v>
      </c>
      <c r="O4802" s="22" t="n">
        <f aca="false">ROUND(L4802+M4802+N4802,2)</f>
        <v>518.64</v>
      </c>
      <c r="P4802" s="36"/>
      <c r="Q4802" s="36"/>
    </row>
    <row r="4803" customFormat="false" ht="31.5" hidden="false" customHeight="true" outlineLevel="0" collapsed="false">
      <c r="A4803" s="14" t="s">
        <v>4804</v>
      </c>
      <c r="B4803" s="14"/>
      <c r="C4803" s="14"/>
      <c r="D4803" s="14"/>
      <c r="E4803" s="14"/>
      <c r="F4803" s="14"/>
      <c r="G4803" s="14"/>
      <c r="H4803" s="14"/>
      <c r="I4803" s="14"/>
      <c r="J4803" s="14"/>
      <c r="K4803" s="14"/>
      <c r="L4803" s="14"/>
      <c r="M4803" s="14"/>
      <c r="N4803" s="14"/>
      <c r="O4803" s="14"/>
      <c r="P4803" s="36"/>
      <c r="Q4803" s="36"/>
    </row>
    <row r="4804" customFormat="false" ht="29.25" hidden="false" customHeight="true" outlineLevel="0" collapsed="false">
      <c r="A4804" s="17" t="n">
        <v>41301013</v>
      </c>
      <c r="B4804" s="17" t="s">
        <v>4805</v>
      </c>
      <c r="C4804" s="23" t="n">
        <v>1</v>
      </c>
      <c r="D4804" s="23" t="s">
        <v>52</v>
      </c>
      <c r="E4804" s="19" t="n">
        <v>4.23</v>
      </c>
      <c r="F4804" s="21"/>
      <c r="G4804" s="21"/>
      <c r="H4804" s="21"/>
      <c r="I4804" s="21"/>
      <c r="J4804" s="21"/>
      <c r="K4804" s="22" t="n">
        <f aca="false">INDEX('Porte Honorário'!B:D,MATCH(TabJud!D4804,'Porte Honorário'!A:A,0),1)</f>
        <v>144.2</v>
      </c>
      <c r="L4804" s="22" t="n">
        <f aca="false">ROUND(C4804*K4804,2)</f>
        <v>144.2</v>
      </c>
      <c r="M4804" s="22" t="n">
        <f aca="false">IF(E4804&gt;0,ROUND(E4804*'UCO e Filme'!$A$2,2),0)</f>
        <v>79.78</v>
      </c>
      <c r="N4804" s="22" t="n">
        <f aca="false">IF(I4804&gt;0,ROUND(I4804*'UCO e Filme'!$A$11,2),0)</f>
        <v>0</v>
      </c>
      <c r="O4804" s="22" t="n">
        <f aca="false">ROUND(L4804+M4804+N4804,2)</f>
        <v>223.98</v>
      </c>
      <c r="P4804" s="36"/>
      <c r="Q4804" s="36"/>
    </row>
    <row r="4805" customFormat="false" ht="10.5" hidden="false" customHeight="true" outlineLevel="0" collapsed="false">
      <c r="A4805" s="17" t="n">
        <v>41301021</v>
      </c>
      <c r="B4805" s="17" t="s">
        <v>4806</v>
      </c>
      <c r="C4805" s="23" t="n">
        <v>1</v>
      </c>
      <c r="D4805" s="23" t="s">
        <v>52</v>
      </c>
      <c r="E4805" s="19" t="n">
        <v>15.09</v>
      </c>
      <c r="F4805" s="21"/>
      <c r="G4805" s="21"/>
      <c r="H4805" s="21"/>
      <c r="I4805" s="21"/>
      <c r="J4805" s="21"/>
      <c r="K4805" s="22" t="n">
        <f aca="false">INDEX('Porte Honorário'!B:D,MATCH(TabJud!D4805,'Porte Honorário'!A:A,0),1)</f>
        <v>144.2</v>
      </c>
      <c r="L4805" s="22" t="n">
        <f aca="false">ROUND(C4805*K4805,2)</f>
        <v>144.2</v>
      </c>
      <c r="M4805" s="22" t="n">
        <f aca="false">IF(E4805&gt;0,ROUND(E4805*'UCO e Filme'!$A$2,2),0)</f>
        <v>284.6</v>
      </c>
      <c r="N4805" s="22" t="n">
        <f aca="false">IF(I4805&gt;0,ROUND(I4805*'UCO e Filme'!$A$11,2),0)</f>
        <v>0</v>
      </c>
      <c r="O4805" s="22" t="n">
        <f aca="false">ROUND(L4805+M4805+N4805,2)</f>
        <v>428.8</v>
      </c>
      <c r="P4805" s="36"/>
      <c r="Q4805" s="36"/>
    </row>
    <row r="4806" customFormat="false" ht="10.5" hidden="false" customHeight="true" outlineLevel="0" collapsed="false">
      <c r="A4806" s="17" t="n">
        <v>41301030</v>
      </c>
      <c r="B4806" s="17" t="s">
        <v>4807</v>
      </c>
      <c r="C4806" s="23" t="n">
        <v>1</v>
      </c>
      <c r="D4806" s="23" t="s">
        <v>138</v>
      </c>
      <c r="E4806" s="19" t="n">
        <v>0.08</v>
      </c>
      <c r="F4806" s="21"/>
      <c r="G4806" s="21"/>
      <c r="H4806" s="21"/>
      <c r="I4806" s="21"/>
      <c r="J4806" s="21"/>
      <c r="K4806" s="22" t="n">
        <f aca="false">INDEX('Porte Honorário'!B:D,MATCH(TabJud!D4806,'Porte Honorário'!A:A,0),1)</f>
        <v>32.78</v>
      </c>
      <c r="L4806" s="22" t="n">
        <f aca="false">ROUND(C4806*K4806,2)</f>
        <v>32.78</v>
      </c>
      <c r="M4806" s="22" t="n">
        <f aca="false">IF(E4806&gt;0,ROUND(E4806*'UCO e Filme'!$A$2,2),0)</f>
        <v>1.51</v>
      </c>
      <c r="N4806" s="22" t="n">
        <f aca="false">IF(I4806&gt;0,ROUND(I4806*'UCO e Filme'!$A$11,2),0)</f>
        <v>0</v>
      </c>
      <c r="O4806" s="22" t="n">
        <f aca="false">ROUND(L4806+M4806+N4806,2)</f>
        <v>34.29</v>
      </c>
      <c r="P4806" s="36"/>
      <c r="Q4806" s="36"/>
    </row>
    <row r="4807" customFormat="false" ht="10.5" hidden="false" customHeight="true" outlineLevel="0" collapsed="false">
      <c r="A4807" s="17" t="n">
        <v>41301048</v>
      </c>
      <c r="B4807" s="17" t="s">
        <v>4808</v>
      </c>
      <c r="C4807" s="23" t="n">
        <v>1</v>
      </c>
      <c r="D4807" s="23" t="s">
        <v>138</v>
      </c>
      <c r="E4807" s="19"/>
      <c r="F4807" s="21"/>
      <c r="G4807" s="21"/>
      <c r="H4807" s="21"/>
      <c r="I4807" s="21"/>
      <c r="J4807" s="21"/>
      <c r="K4807" s="22" t="n">
        <f aca="false">INDEX('Porte Honorário'!B:D,MATCH(TabJud!D4807,'Porte Honorário'!A:A,0),1)</f>
        <v>32.78</v>
      </c>
      <c r="L4807" s="22" t="n">
        <f aca="false">ROUND(C4807*K4807,2)</f>
        <v>32.78</v>
      </c>
      <c r="M4807" s="22" t="n">
        <f aca="false">IF(E4807&gt;0,ROUND(E4807*'UCO e Filme'!$A$2,2),0)</f>
        <v>0</v>
      </c>
      <c r="N4807" s="22" t="n">
        <f aca="false">IF(I4807&gt;0,ROUND(I4807*'UCO e Filme'!$A$11,2),0)</f>
        <v>0</v>
      </c>
      <c r="O4807" s="22" t="n">
        <f aca="false">ROUND(L4807+M4807+N4807,2)</f>
        <v>32.78</v>
      </c>
      <c r="P4807" s="36"/>
      <c r="Q4807" s="36"/>
    </row>
    <row r="4808" customFormat="false" ht="10.5" hidden="false" customHeight="true" outlineLevel="0" collapsed="false">
      <c r="A4808" s="17" t="n">
        <v>41301056</v>
      </c>
      <c r="B4808" s="17" t="s">
        <v>4809</v>
      </c>
      <c r="C4808" s="23" t="n">
        <v>1</v>
      </c>
      <c r="D4808" s="23" t="s">
        <v>103</v>
      </c>
      <c r="E4808" s="19"/>
      <c r="F4808" s="21"/>
      <c r="G4808" s="21"/>
      <c r="H4808" s="21"/>
      <c r="I4808" s="21"/>
      <c r="J4808" s="21"/>
      <c r="K4808" s="22" t="n">
        <f aca="false">INDEX('Porte Honorário'!B:D,MATCH(TabJud!D4808,'Porte Honorário'!A:A,0),1)</f>
        <v>183.5</v>
      </c>
      <c r="L4808" s="22" t="n">
        <f aca="false">ROUND(C4808*K4808,2)</f>
        <v>183.5</v>
      </c>
      <c r="M4808" s="22" t="n">
        <f aca="false">IF(E4808&gt;0,ROUND(E4808*'UCO e Filme'!$A$2,2),0)</f>
        <v>0</v>
      </c>
      <c r="N4808" s="22" t="n">
        <f aca="false">IF(I4808&gt;0,ROUND(I4808*'UCO e Filme'!$A$11,2),0)</f>
        <v>0</v>
      </c>
      <c r="O4808" s="22" t="n">
        <f aca="false">ROUND(L4808+M4808+N4808,2)</f>
        <v>183.5</v>
      </c>
      <c r="P4808" s="36"/>
      <c r="Q4808" s="36"/>
    </row>
    <row r="4809" customFormat="false" ht="10.5" hidden="false" customHeight="true" outlineLevel="0" collapsed="false">
      <c r="A4809" s="17" t="n">
        <v>41301064</v>
      </c>
      <c r="B4809" s="17" t="s">
        <v>4810</v>
      </c>
      <c r="C4809" s="23" t="n">
        <v>1</v>
      </c>
      <c r="D4809" s="23" t="s">
        <v>138</v>
      </c>
      <c r="E4809" s="19" t="n">
        <v>1</v>
      </c>
      <c r="F4809" s="21"/>
      <c r="G4809" s="21"/>
      <c r="H4809" s="21"/>
      <c r="I4809" s="21"/>
      <c r="J4809" s="21"/>
      <c r="K4809" s="22" t="n">
        <f aca="false">INDEX('Porte Honorário'!B:D,MATCH(TabJud!D4809,'Porte Honorário'!A:A,0),1)</f>
        <v>32.78</v>
      </c>
      <c r="L4809" s="22" t="n">
        <f aca="false">ROUND(C4809*K4809,2)</f>
        <v>32.78</v>
      </c>
      <c r="M4809" s="22" t="n">
        <f aca="false">IF(E4809&gt;0,ROUND(E4809*'UCO e Filme'!$A$2,2),0)</f>
        <v>18.86</v>
      </c>
      <c r="N4809" s="22" t="n">
        <f aca="false">IF(I4809&gt;0,ROUND(I4809*'UCO e Filme'!$A$11,2),0)</f>
        <v>0</v>
      </c>
      <c r="O4809" s="22" t="n">
        <f aca="false">ROUND(L4809+M4809+N4809,2)</f>
        <v>51.64</v>
      </c>
      <c r="P4809" s="36"/>
      <c r="Q4809" s="36"/>
    </row>
    <row r="4810" customFormat="false" ht="10.5" hidden="false" customHeight="true" outlineLevel="0" collapsed="false">
      <c r="A4810" s="17" t="n">
        <v>41301072</v>
      </c>
      <c r="B4810" s="17" t="s">
        <v>4811</v>
      </c>
      <c r="C4810" s="23" t="n">
        <v>1</v>
      </c>
      <c r="D4810" s="23" t="s">
        <v>99</v>
      </c>
      <c r="E4810" s="19" t="n">
        <v>0.14</v>
      </c>
      <c r="F4810" s="21"/>
      <c r="G4810" s="21"/>
      <c r="H4810" s="21"/>
      <c r="I4810" s="21"/>
      <c r="J4810" s="21"/>
      <c r="K4810" s="22" t="n">
        <f aca="false">INDEX('Porte Honorário'!B:D,MATCH(TabJud!D4810,'Porte Honorário'!A:A,0),1)</f>
        <v>49.16</v>
      </c>
      <c r="L4810" s="22" t="n">
        <f aca="false">ROUND(C4810*K4810,2)</f>
        <v>49.16</v>
      </c>
      <c r="M4810" s="22" t="n">
        <f aca="false">IF(E4810&gt;0,ROUND(E4810*'UCO e Filme'!$A$2,2),0)</f>
        <v>2.64</v>
      </c>
      <c r="N4810" s="22" t="n">
        <f aca="false">IF(I4810&gt;0,ROUND(I4810*'UCO e Filme'!$A$11,2),0)</f>
        <v>0</v>
      </c>
      <c r="O4810" s="22" t="n">
        <f aca="false">ROUND(L4810+M4810+N4810,2)</f>
        <v>51.8</v>
      </c>
      <c r="P4810" s="36"/>
      <c r="Q4810" s="36"/>
    </row>
    <row r="4811" customFormat="false" ht="10.5" hidden="false" customHeight="true" outlineLevel="0" collapsed="false">
      <c r="A4811" s="17" t="n">
        <v>41301080</v>
      </c>
      <c r="B4811" s="17" t="s">
        <v>4812</v>
      </c>
      <c r="C4811" s="23" t="n">
        <v>1</v>
      </c>
      <c r="D4811" s="23" t="s">
        <v>146</v>
      </c>
      <c r="E4811" s="19" t="n">
        <v>2.07</v>
      </c>
      <c r="F4811" s="21"/>
      <c r="G4811" s="21"/>
      <c r="H4811" s="21"/>
      <c r="I4811" s="21"/>
      <c r="J4811" s="21"/>
      <c r="K4811" s="22" t="n">
        <f aca="false">INDEX('Porte Honorário'!B:D,MATCH(TabJud!D4811,'Porte Honorário'!A:A,0),1)</f>
        <v>104.87</v>
      </c>
      <c r="L4811" s="22" t="n">
        <f aca="false">ROUND(C4811*K4811,2)</f>
        <v>104.87</v>
      </c>
      <c r="M4811" s="22" t="n">
        <f aca="false">IF(E4811&gt;0,ROUND(E4811*'UCO e Filme'!$A$2,2),0)</f>
        <v>39.04</v>
      </c>
      <c r="N4811" s="22" t="n">
        <f aca="false">IF(I4811&gt;0,ROUND(I4811*'UCO e Filme'!$A$11,2),0)</f>
        <v>0</v>
      </c>
      <c r="O4811" s="22" t="n">
        <f aca="false">ROUND(L4811+M4811+N4811,2)</f>
        <v>143.91</v>
      </c>
      <c r="P4811" s="36"/>
      <c r="Q4811" s="36"/>
    </row>
    <row r="4812" customFormat="false" ht="10.5" hidden="false" customHeight="true" outlineLevel="0" collapsed="false">
      <c r="A4812" s="17" t="n">
        <v>41301099</v>
      </c>
      <c r="B4812" s="17" t="s">
        <v>4813</v>
      </c>
      <c r="C4812" s="23" t="n">
        <v>1</v>
      </c>
      <c r="D4812" s="23" t="s">
        <v>133</v>
      </c>
      <c r="E4812" s="19"/>
      <c r="F4812" s="21"/>
      <c r="G4812" s="21"/>
      <c r="H4812" s="21"/>
      <c r="I4812" s="21"/>
      <c r="J4812" s="21"/>
      <c r="K4812" s="22" t="n">
        <f aca="false">INDEX('Porte Honorário'!B:D,MATCH(TabJud!D4812,'Porte Honorário'!A:A,0),1)</f>
        <v>16.38</v>
      </c>
      <c r="L4812" s="22" t="n">
        <f aca="false">ROUND(C4812*K4812,2)</f>
        <v>16.38</v>
      </c>
      <c r="M4812" s="22" t="n">
        <f aca="false">IF(E4812&gt;0,ROUND(E4812*'UCO e Filme'!$A$2,2),0)</f>
        <v>0</v>
      </c>
      <c r="N4812" s="22" t="n">
        <f aca="false">IF(I4812&gt;0,ROUND(I4812*'UCO e Filme'!$A$11,2),0)</f>
        <v>0</v>
      </c>
      <c r="O4812" s="22" t="n">
        <f aca="false">ROUND(L4812+M4812+N4812,2)</f>
        <v>16.38</v>
      </c>
      <c r="P4812" s="36"/>
      <c r="Q4812" s="36"/>
    </row>
    <row r="4813" customFormat="false" ht="10.5" hidden="false" customHeight="true" outlineLevel="0" collapsed="false">
      <c r="A4813" s="17" t="n">
        <v>41301102</v>
      </c>
      <c r="B4813" s="17" t="s">
        <v>4814</v>
      </c>
      <c r="C4813" s="23" t="n">
        <v>1</v>
      </c>
      <c r="D4813" s="23" t="s">
        <v>99</v>
      </c>
      <c r="E4813" s="19" t="n">
        <v>2.78</v>
      </c>
      <c r="F4813" s="21"/>
      <c r="G4813" s="21"/>
      <c r="H4813" s="21"/>
      <c r="I4813" s="21"/>
      <c r="J4813" s="21"/>
      <c r="K4813" s="22" t="n">
        <f aca="false">INDEX('Porte Honorário'!B:D,MATCH(TabJud!D4813,'Porte Honorário'!A:A,0),1)</f>
        <v>49.16</v>
      </c>
      <c r="L4813" s="22" t="n">
        <f aca="false">ROUND(C4813*K4813,2)</f>
        <v>49.16</v>
      </c>
      <c r="M4813" s="22" t="n">
        <f aca="false">IF(E4813&gt;0,ROUND(E4813*'UCO e Filme'!$A$2,2),0)</f>
        <v>52.43</v>
      </c>
      <c r="N4813" s="22" t="n">
        <f aca="false">IF(I4813&gt;0,ROUND(I4813*'UCO e Filme'!$A$11,2),0)</f>
        <v>0</v>
      </c>
      <c r="O4813" s="22" t="n">
        <f aca="false">ROUND(L4813+M4813+N4813,2)</f>
        <v>101.59</v>
      </c>
      <c r="P4813" s="36"/>
      <c r="Q4813" s="36"/>
    </row>
    <row r="4814" customFormat="false" ht="10.5" hidden="false" customHeight="true" outlineLevel="0" collapsed="false">
      <c r="A4814" s="17" t="n">
        <v>41301110</v>
      </c>
      <c r="B4814" s="17" t="s">
        <v>4815</v>
      </c>
      <c r="C4814" s="23" t="n">
        <v>1</v>
      </c>
      <c r="D4814" s="23" t="s">
        <v>103</v>
      </c>
      <c r="E4814" s="19"/>
      <c r="F4814" s="21"/>
      <c r="G4814" s="21"/>
      <c r="H4814" s="21"/>
      <c r="I4814" s="21"/>
      <c r="J4814" s="21"/>
      <c r="K4814" s="22" t="n">
        <f aca="false">INDEX('Porte Honorário'!B:D,MATCH(TabJud!D4814,'Porte Honorário'!A:A,0),1)</f>
        <v>183.5</v>
      </c>
      <c r="L4814" s="22" t="n">
        <f aca="false">ROUND(C4814*K4814,2)</f>
        <v>183.5</v>
      </c>
      <c r="M4814" s="22" t="n">
        <f aca="false">IF(E4814&gt;0,ROUND(E4814*'UCO e Filme'!$A$2,2),0)</f>
        <v>0</v>
      </c>
      <c r="N4814" s="22" t="n">
        <f aca="false">IF(I4814&gt;0,ROUND(I4814*'UCO e Filme'!$A$11,2),0)</f>
        <v>0</v>
      </c>
      <c r="O4814" s="22" t="n">
        <f aca="false">ROUND(L4814+M4814+N4814,2)</f>
        <v>183.5</v>
      </c>
      <c r="P4814" s="36"/>
      <c r="Q4814" s="36"/>
    </row>
    <row r="4815" customFormat="false" ht="10.5" hidden="false" customHeight="true" outlineLevel="0" collapsed="false">
      <c r="A4815" s="17" t="n">
        <v>30101123</v>
      </c>
      <c r="B4815" s="17" t="s">
        <v>4816</v>
      </c>
      <c r="C4815" s="23" t="n">
        <v>1</v>
      </c>
      <c r="D4815" s="23" t="s">
        <v>370</v>
      </c>
      <c r="E4815" s="19"/>
      <c r="F4815" s="21"/>
      <c r="G4815" s="21"/>
      <c r="H4815" s="21"/>
      <c r="I4815" s="21"/>
      <c r="J4815" s="21"/>
      <c r="K4815" s="22" t="n">
        <f aca="false">INDEX('Porte Honorário'!B:D,MATCH(TabJud!D4815,'Porte Honorário'!A:A,0),1)</f>
        <v>383.42</v>
      </c>
      <c r="L4815" s="22" t="n">
        <f aca="false">ROUND(C4815*K4815,2)</f>
        <v>383.42</v>
      </c>
      <c r="M4815" s="22" t="n">
        <f aca="false">IF(E4815&gt;0,ROUND(E4815*'UCO e Filme'!$A$2,2),0)</f>
        <v>0</v>
      </c>
      <c r="N4815" s="22" t="n">
        <f aca="false">IF(I4815&gt;0,ROUND(I4815*'UCO e Filme'!$A$11,2),0)</f>
        <v>0</v>
      </c>
      <c r="O4815" s="22" t="n">
        <f aca="false">ROUND(L4815+M4815+N4815,2)</f>
        <v>383.42</v>
      </c>
      <c r="P4815" s="36"/>
      <c r="Q4815" s="36"/>
    </row>
    <row r="4816" customFormat="false" ht="10.5" hidden="false" customHeight="true" outlineLevel="0" collapsed="false">
      <c r="A4816" s="17" t="n">
        <v>41301129</v>
      </c>
      <c r="B4816" s="17" t="s">
        <v>4817</v>
      </c>
      <c r="C4816" s="23" t="n">
        <v>1</v>
      </c>
      <c r="D4816" s="23" t="s">
        <v>82</v>
      </c>
      <c r="E4816" s="19" t="n">
        <v>0.87</v>
      </c>
      <c r="F4816" s="21"/>
      <c r="G4816" s="21"/>
      <c r="H4816" s="21"/>
      <c r="I4816" s="21"/>
      <c r="J4816" s="21"/>
      <c r="K4816" s="22" t="n">
        <f aca="false">INDEX('Porte Honorário'!B:D,MATCH(TabJud!D4816,'Porte Honorário'!A:A,0),1)</f>
        <v>88.48</v>
      </c>
      <c r="L4816" s="22" t="n">
        <f aca="false">ROUND(C4816*K4816,2)</f>
        <v>88.48</v>
      </c>
      <c r="M4816" s="22" t="n">
        <f aca="false">IF(E4816&gt;0,ROUND(E4816*'UCO e Filme'!$A$2,2),0)</f>
        <v>16.41</v>
      </c>
      <c r="N4816" s="22" t="n">
        <f aca="false">IF(I4816&gt;0,ROUND(I4816*'UCO e Filme'!$A$11,2),0)</f>
        <v>0</v>
      </c>
      <c r="O4816" s="22" t="n">
        <f aca="false">ROUND(L4816+M4816+N4816,2)</f>
        <v>104.89</v>
      </c>
      <c r="P4816" s="36"/>
      <c r="Q4816" s="36"/>
    </row>
    <row r="4817" customFormat="false" ht="10.5" hidden="false" customHeight="true" outlineLevel="0" collapsed="false">
      <c r="A4817" s="17" t="n">
        <v>41301137</v>
      </c>
      <c r="B4817" s="17" t="s">
        <v>4818</v>
      </c>
      <c r="C4817" s="23" t="n">
        <v>1</v>
      </c>
      <c r="D4817" s="23" t="s">
        <v>133</v>
      </c>
      <c r="E4817" s="19"/>
      <c r="F4817" s="21"/>
      <c r="G4817" s="21"/>
      <c r="H4817" s="21"/>
      <c r="I4817" s="21"/>
      <c r="J4817" s="21"/>
      <c r="K4817" s="22" t="n">
        <f aca="false">INDEX('Porte Honorário'!B:D,MATCH(TabJud!D4817,'Porte Honorário'!A:A,0),1)</f>
        <v>16.38</v>
      </c>
      <c r="L4817" s="22" t="n">
        <f aca="false">ROUND(C4817*K4817,2)</f>
        <v>16.38</v>
      </c>
      <c r="M4817" s="22" t="n">
        <f aca="false">IF(E4817&gt;0,ROUND(E4817*'UCO e Filme'!$A$2,2),0)</f>
        <v>0</v>
      </c>
      <c r="N4817" s="22" t="n">
        <f aca="false">IF(I4817&gt;0,ROUND(I4817*'UCO e Filme'!$A$11,2),0)</f>
        <v>0</v>
      </c>
      <c r="O4817" s="22" t="n">
        <f aca="false">ROUND(L4817+M4817+N4817,2)</f>
        <v>16.38</v>
      </c>
      <c r="P4817" s="36"/>
      <c r="Q4817" s="36"/>
    </row>
    <row r="4818" customFormat="false" ht="10.5" hidden="false" customHeight="true" outlineLevel="0" collapsed="false">
      <c r="A4818" s="17" t="n">
        <v>41301145</v>
      </c>
      <c r="B4818" s="17" t="s">
        <v>4819</v>
      </c>
      <c r="C4818" s="23" t="n">
        <v>1</v>
      </c>
      <c r="D4818" s="23" t="s">
        <v>99</v>
      </c>
      <c r="E4818" s="19"/>
      <c r="F4818" s="21"/>
      <c r="G4818" s="21"/>
      <c r="H4818" s="21"/>
      <c r="I4818" s="21"/>
      <c r="J4818" s="21"/>
      <c r="K4818" s="22" t="n">
        <f aca="false">INDEX('Porte Honorário'!B:D,MATCH(TabJud!D4818,'Porte Honorário'!A:A,0),1)</f>
        <v>49.16</v>
      </c>
      <c r="L4818" s="22" t="n">
        <f aca="false">ROUND(C4818*K4818,2)</f>
        <v>49.16</v>
      </c>
      <c r="M4818" s="22" t="n">
        <f aca="false">IF(E4818&gt;0,ROUND(E4818*'UCO e Filme'!$A$2,2),0)</f>
        <v>0</v>
      </c>
      <c r="N4818" s="22" t="n">
        <f aca="false">IF(I4818&gt;0,ROUND(I4818*'UCO e Filme'!$A$11,2),0)</f>
        <v>0</v>
      </c>
      <c r="O4818" s="22" t="n">
        <f aca="false">ROUND(L4818+M4818+N4818,2)</f>
        <v>49.16</v>
      </c>
      <c r="P4818" s="36"/>
      <c r="Q4818" s="36"/>
    </row>
    <row r="4819" customFormat="false" ht="10.5" hidden="false" customHeight="true" outlineLevel="0" collapsed="false">
      <c r="A4819" s="17" t="n">
        <v>41301153</v>
      </c>
      <c r="B4819" s="17" t="s">
        <v>4820</v>
      </c>
      <c r="C4819" s="23" t="n">
        <v>1</v>
      </c>
      <c r="D4819" s="23" t="s">
        <v>138</v>
      </c>
      <c r="E4819" s="19" t="n">
        <v>4.23</v>
      </c>
      <c r="F4819" s="21"/>
      <c r="G4819" s="21"/>
      <c r="H4819" s="21"/>
      <c r="I4819" s="21"/>
      <c r="J4819" s="21"/>
      <c r="K4819" s="22" t="n">
        <f aca="false">INDEX('Porte Honorário'!B:D,MATCH(TabJud!D4819,'Porte Honorário'!A:A,0),1)</f>
        <v>32.78</v>
      </c>
      <c r="L4819" s="22" t="n">
        <f aca="false">ROUND(C4819*K4819,2)</f>
        <v>32.78</v>
      </c>
      <c r="M4819" s="22" t="n">
        <f aca="false">IF(E4819&gt;0,ROUND(E4819*'UCO e Filme'!$A$2,2),0)</f>
        <v>79.78</v>
      </c>
      <c r="N4819" s="22" t="n">
        <f aca="false">IF(I4819&gt;0,ROUND(I4819*'UCO e Filme'!$A$11,2),0)</f>
        <v>0</v>
      </c>
      <c r="O4819" s="22" t="n">
        <f aca="false">ROUND(L4819+M4819+N4819,2)</f>
        <v>112.56</v>
      </c>
      <c r="P4819" s="36"/>
      <c r="Q4819" s="36"/>
    </row>
    <row r="4820" customFormat="false" ht="10.5" hidden="false" customHeight="true" outlineLevel="0" collapsed="false">
      <c r="A4820" s="17" t="n">
        <v>41301161</v>
      </c>
      <c r="B4820" s="17" t="s">
        <v>4821</v>
      </c>
      <c r="C4820" s="23" t="n">
        <v>1</v>
      </c>
      <c r="D4820" s="23" t="s">
        <v>133</v>
      </c>
      <c r="E4820" s="19" t="n">
        <v>0.26</v>
      </c>
      <c r="F4820" s="21"/>
      <c r="G4820" s="21"/>
      <c r="H4820" s="21"/>
      <c r="I4820" s="21"/>
      <c r="J4820" s="21"/>
      <c r="K4820" s="22" t="n">
        <f aca="false">INDEX('Porte Honorário'!B:D,MATCH(TabJud!D4820,'Porte Honorário'!A:A,0),1)</f>
        <v>16.38</v>
      </c>
      <c r="L4820" s="22" t="n">
        <f aca="false">ROUND(C4820*K4820,2)</f>
        <v>16.38</v>
      </c>
      <c r="M4820" s="22" t="n">
        <f aca="false">IF(E4820&gt;0,ROUND(E4820*'UCO e Filme'!$A$2,2),0)</f>
        <v>4.9</v>
      </c>
      <c r="N4820" s="22" t="n">
        <f aca="false">IF(I4820&gt;0,ROUND(I4820*'UCO e Filme'!$A$11,2),0)</f>
        <v>0</v>
      </c>
      <c r="O4820" s="22" t="n">
        <f aca="false">ROUND(L4820+M4820+N4820,2)</f>
        <v>21.28</v>
      </c>
      <c r="P4820" s="36"/>
      <c r="Q4820" s="36"/>
    </row>
    <row r="4821" customFormat="false" ht="10.5" hidden="false" customHeight="true" outlineLevel="0" collapsed="false">
      <c r="A4821" s="17" t="n">
        <v>41301170</v>
      </c>
      <c r="B4821" s="17" t="s">
        <v>4822</v>
      </c>
      <c r="C4821" s="23" t="n">
        <v>1</v>
      </c>
      <c r="D4821" s="23" t="s">
        <v>82</v>
      </c>
      <c r="E4821" s="19" t="n">
        <v>0.6</v>
      </c>
      <c r="F4821" s="21"/>
      <c r="G4821" s="21"/>
      <c r="H4821" s="21"/>
      <c r="I4821" s="21"/>
      <c r="J4821" s="21"/>
      <c r="K4821" s="22" t="n">
        <f aca="false">INDEX('Porte Honorário'!B:D,MATCH(TabJud!D4821,'Porte Honorário'!A:A,0),1)</f>
        <v>88.48</v>
      </c>
      <c r="L4821" s="22" t="n">
        <f aca="false">ROUND(C4821*K4821,2)</f>
        <v>88.48</v>
      </c>
      <c r="M4821" s="22" t="n">
        <f aca="false">IF(E4821&gt;0,ROUND(E4821*'UCO e Filme'!$A$2,2),0)</f>
        <v>11.32</v>
      </c>
      <c r="N4821" s="22" t="n">
        <f aca="false">IF(I4821&gt;0,ROUND(I4821*'UCO e Filme'!$A$11,2),0)</f>
        <v>0</v>
      </c>
      <c r="O4821" s="22" t="n">
        <f aca="false">ROUND(L4821+M4821+N4821,2)</f>
        <v>99.8</v>
      </c>
      <c r="P4821" s="36"/>
      <c r="Q4821" s="36"/>
    </row>
    <row r="4822" customFormat="false" ht="10.5" hidden="false" customHeight="true" outlineLevel="0" collapsed="false">
      <c r="A4822" s="17" t="n">
        <v>41301188</v>
      </c>
      <c r="B4822" s="17" t="s">
        <v>4823</v>
      </c>
      <c r="C4822" s="23" t="n">
        <v>1</v>
      </c>
      <c r="D4822" s="23" t="s">
        <v>138</v>
      </c>
      <c r="E4822" s="19"/>
      <c r="F4822" s="21"/>
      <c r="G4822" s="21"/>
      <c r="H4822" s="21"/>
      <c r="I4822" s="21"/>
      <c r="J4822" s="21"/>
      <c r="K4822" s="22" t="n">
        <f aca="false">INDEX('Porte Honorário'!B:D,MATCH(TabJud!D4822,'Porte Honorário'!A:A,0),1)</f>
        <v>32.78</v>
      </c>
      <c r="L4822" s="22" t="n">
        <f aca="false">ROUND(C4822*K4822,2)</f>
        <v>32.78</v>
      </c>
      <c r="M4822" s="22" t="n">
        <f aca="false">IF(E4822&gt;0,ROUND(E4822*'UCO e Filme'!$A$2,2),0)</f>
        <v>0</v>
      </c>
      <c r="N4822" s="22" t="n">
        <f aca="false">IF(I4822&gt;0,ROUND(I4822*'UCO e Filme'!$A$11,2),0)</f>
        <v>0</v>
      </c>
      <c r="O4822" s="22" t="n">
        <f aca="false">ROUND(L4822+M4822+N4822,2)</f>
        <v>32.78</v>
      </c>
      <c r="P4822" s="36"/>
      <c r="Q4822" s="36"/>
    </row>
    <row r="4823" customFormat="false" ht="10.5" hidden="false" customHeight="true" outlineLevel="0" collapsed="false">
      <c r="A4823" s="17" t="n">
        <v>41301200</v>
      </c>
      <c r="B4823" s="17" t="s">
        <v>4824</v>
      </c>
      <c r="C4823" s="23" t="n">
        <v>1</v>
      </c>
      <c r="D4823" s="23" t="s">
        <v>138</v>
      </c>
      <c r="E4823" s="19" t="n">
        <v>0.14</v>
      </c>
      <c r="F4823" s="21"/>
      <c r="G4823" s="21"/>
      <c r="H4823" s="21"/>
      <c r="I4823" s="21"/>
      <c r="J4823" s="21"/>
      <c r="K4823" s="22" t="n">
        <f aca="false">INDEX('Porte Honorário'!B:D,MATCH(TabJud!D4823,'Porte Honorário'!A:A,0),1)</f>
        <v>32.78</v>
      </c>
      <c r="L4823" s="22" t="n">
        <f aca="false">ROUND(C4823*K4823,2)</f>
        <v>32.78</v>
      </c>
      <c r="M4823" s="22" t="n">
        <f aca="false">IF(E4823&gt;0,ROUND(E4823*'UCO e Filme'!$A$2,2),0)</f>
        <v>2.64</v>
      </c>
      <c r="N4823" s="22" t="n">
        <f aca="false">IF(I4823&gt;0,ROUND(I4823*'UCO e Filme'!$A$11,2),0)</f>
        <v>0</v>
      </c>
      <c r="O4823" s="22" t="n">
        <f aca="false">ROUND(L4823+M4823+N4823,2)</f>
        <v>35.42</v>
      </c>
      <c r="P4823" s="36"/>
      <c r="Q4823" s="36"/>
    </row>
    <row r="4824" customFormat="false" ht="10.5" hidden="false" customHeight="true" outlineLevel="0" collapsed="false">
      <c r="A4824" s="17" t="n">
        <v>41301218</v>
      </c>
      <c r="B4824" s="17" t="s">
        <v>4825</v>
      </c>
      <c r="C4824" s="23" t="n">
        <v>1</v>
      </c>
      <c r="D4824" s="23" t="s">
        <v>133</v>
      </c>
      <c r="E4824" s="19"/>
      <c r="F4824" s="21"/>
      <c r="G4824" s="21"/>
      <c r="H4824" s="21"/>
      <c r="I4824" s="21"/>
      <c r="J4824" s="21"/>
      <c r="K4824" s="22" t="n">
        <f aca="false">INDEX('Porte Honorário'!B:D,MATCH(TabJud!D4824,'Porte Honorário'!A:A,0),1)</f>
        <v>16.38</v>
      </c>
      <c r="L4824" s="22" t="n">
        <f aca="false">ROUND(C4824*K4824,2)</f>
        <v>16.38</v>
      </c>
      <c r="M4824" s="22" t="n">
        <f aca="false">IF(E4824&gt;0,ROUND(E4824*'UCO e Filme'!$A$2,2),0)</f>
        <v>0</v>
      </c>
      <c r="N4824" s="22" t="n">
        <f aca="false">IF(I4824&gt;0,ROUND(I4824*'UCO e Filme'!$A$11,2),0)</f>
        <v>0</v>
      </c>
      <c r="O4824" s="22" t="n">
        <f aca="false">ROUND(L4824+M4824+N4824,2)</f>
        <v>16.38</v>
      </c>
      <c r="P4824" s="36"/>
      <c r="Q4824" s="36"/>
    </row>
    <row r="4825" customFormat="false" ht="10.5" hidden="false" customHeight="true" outlineLevel="0" collapsed="false">
      <c r="A4825" s="17" t="n">
        <v>41301226</v>
      </c>
      <c r="B4825" s="17" t="s">
        <v>4826</v>
      </c>
      <c r="C4825" s="23" t="n">
        <v>1</v>
      </c>
      <c r="D4825" s="23" t="s">
        <v>133</v>
      </c>
      <c r="E4825" s="19"/>
      <c r="F4825" s="21"/>
      <c r="G4825" s="21"/>
      <c r="H4825" s="21"/>
      <c r="I4825" s="21"/>
      <c r="J4825" s="21"/>
      <c r="K4825" s="22" t="n">
        <f aca="false">INDEX('Porte Honorário'!B:D,MATCH(TabJud!D4825,'Porte Honorário'!A:A,0),1)</f>
        <v>16.38</v>
      </c>
      <c r="L4825" s="22" t="n">
        <f aca="false">ROUND(C4825*K4825,2)</f>
        <v>16.38</v>
      </c>
      <c r="M4825" s="22" t="n">
        <f aca="false">IF(E4825&gt;0,ROUND(E4825*'UCO e Filme'!$A$2,2),0)</f>
        <v>0</v>
      </c>
      <c r="N4825" s="22" t="n">
        <f aca="false">IF(I4825&gt;0,ROUND(I4825*'UCO e Filme'!$A$11,2),0)</f>
        <v>0</v>
      </c>
      <c r="O4825" s="22" t="n">
        <f aca="false">ROUND(L4825+M4825+N4825,2)</f>
        <v>16.38</v>
      </c>
      <c r="P4825" s="36"/>
      <c r="Q4825" s="36"/>
    </row>
    <row r="4826" customFormat="false" ht="10.5" hidden="false" customHeight="true" outlineLevel="0" collapsed="false">
      <c r="A4826" s="17" t="n">
        <v>41301234</v>
      </c>
      <c r="B4826" s="17" t="s">
        <v>4827</v>
      </c>
      <c r="C4826" s="23" t="n">
        <v>1</v>
      </c>
      <c r="D4826" s="33" t="s">
        <v>133</v>
      </c>
      <c r="E4826" s="19"/>
      <c r="F4826" s="21"/>
      <c r="G4826" s="21"/>
      <c r="H4826" s="21"/>
      <c r="I4826" s="21"/>
      <c r="J4826" s="21"/>
      <c r="K4826" s="22" t="n">
        <f aca="false">INDEX('Porte Honorário'!B:D,MATCH(TabJud!D4826,'Porte Honorário'!A:A,0),1)</f>
        <v>16.38</v>
      </c>
      <c r="L4826" s="22" t="n">
        <f aca="false">ROUND(C4826*K4826,2)</f>
        <v>16.38</v>
      </c>
      <c r="M4826" s="22" t="n">
        <f aca="false">IF(E4826&gt;0,ROUND(E4826*'UCO e Filme'!$A$2,2),0)</f>
        <v>0</v>
      </c>
      <c r="N4826" s="22" t="n">
        <f aca="false">IF(I4826&gt;0,ROUND(I4826*'UCO e Filme'!$A$11,2),0)</f>
        <v>0</v>
      </c>
      <c r="O4826" s="22" t="n">
        <f aca="false">ROUND(L4826+M4826+N4826,2)</f>
        <v>16.38</v>
      </c>
      <c r="P4826" s="36"/>
      <c r="Q4826" s="36"/>
    </row>
    <row r="4827" customFormat="false" ht="10.5" hidden="false" customHeight="true" outlineLevel="0" collapsed="false">
      <c r="A4827" s="17" t="n">
        <v>41301242</v>
      </c>
      <c r="B4827" s="17" t="s">
        <v>4828</v>
      </c>
      <c r="C4827" s="23" t="n">
        <v>1</v>
      </c>
      <c r="D4827" s="23" t="s">
        <v>138</v>
      </c>
      <c r="E4827" s="19" t="n">
        <v>0.36</v>
      </c>
      <c r="F4827" s="21"/>
      <c r="G4827" s="21"/>
      <c r="H4827" s="21"/>
      <c r="I4827" s="21"/>
      <c r="J4827" s="21"/>
      <c r="K4827" s="22" t="n">
        <f aca="false">INDEX('Porte Honorário'!B:D,MATCH(TabJud!D4827,'Porte Honorário'!A:A,0),1)</f>
        <v>32.78</v>
      </c>
      <c r="L4827" s="22" t="n">
        <f aca="false">ROUND(C4827*K4827,2)</f>
        <v>32.78</v>
      </c>
      <c r="M4827" s="22" t="n">
        <f aca="false">IF(E4827&gt;0,ROUND(E4827*'UCO e Filme'!$A$2,2),0)</f>
        <v>6.79</v>
      </c>
      <c r="N4827" s="22" t="n">
        <f aca="false">IF(I4827&gt;0,ROUND(I4827*'UCO e Filme'!$A$11,2),0)</f>
        <v>0</v>
      </c>
      <c r="O4827" s="22" t="n">
        <f aca="false">ROUND(L4827+M4827+N4827,2)</f>
        <v>39.57</v>
      </c>
      <c r="P4827" s="36"/>
      <c r="Q4827" s="36"/>
    </row>
    <row r="4828" customFormat="false" ht="10.5" hidden="false" customHeight="true" outlineLevel="0" collapsed="false">
      <c r="A4828" s="17" t="n">
        <v>41301250</v>
      </c>
      <c r="B4828" s="17" t="s">
        <v>4829</v>
      </c>
      <c r="C4828" s="23" t="n">
        <v>1</v>
      </c>
      <c r="D4828" s="23" t="s">
        <v>64</v>
      </c>
      <c r="E4828" s="19" t="n">
        <v>0.33</v>
      </c>
      <c r="F4828" s="21"/>
      <c r="G4828" s="21"/>
      <c r="H4828" s="21"/>
      <c r="I4828" s="21"/>
      <c r="J4828" s="21"/>
      <c r="K4828" s="22" t="n">
        <f aca="false">INDEX('Porte Honorário'!B:D,MATCH(TabJud!D4828,'Porte Honorário'!A:A,0),1)</f>
        <v>65.56</v>
      </c>
      <c r="L4828" s="22" t="n">
        <f aca="false">ROUND(C4828*K4828,2)</f>
        <v>65.56</v>
      </c>
      <c r="M4828" s="22" t="n">
        <f aca="false">IF(E4828&gt;0,ROUND(E4828*'UCO e Filme'!$A$2,2),0)</f>
        <v>6.22</v>
      </c>
      <c r="N4828" s="22" t="n">
        <f aca="false">IF(I4828&gt;0,ROUND(I4828*'UCO e Filme'!$A$11,2),0)</f>
        <v>0</v>
      </c>
      <c r="O4828" s="22" t="n">
        <f aca="false">ROUND(L4828+M4828+N4828,2)</f>
        <v>71.78</v>
      </c>
      <c r="P4828" s="36"/>
      <c r="Q4828" s="36"/>
    </row>
    <row r="4829" customFormat="false" ht="10.5" hidden="false" customHeight="true" outlineLevel="0" collapsed="false">
      <c r="A4829" s="17" t="n">
        <v>41301269</v>
      </c>
      <c r="B4829" s="17" t="s">
        <v>4830</v>
      </c>
      <c r="C4829" s="23" t="n">
        <v>1</v>
      </c>
      <c r="D4829" s="23" t="s">
        <v>146</v>
      </c>
      <c r="E4829" s="19" t="n">
        <v>3.56</v>
      </c>
      <c r="F4829" s="21"/>
      <c r="G4829" s="21"/>
      <c r="H4829" s="21"/>
      <c r="I4829" s="21"/>
      <c r="J4829" s="21"/>
      <c r="K4829" s="22" t="n">
        <f aca="false">INDEX('Porte Honorário'!B:D,MATCH(TabJud!D4829,'Porte Honorário'!A:A,0),1)</f>
        <v>104.87</v>
      </c>
      <c r="L4829" s="22" t="n">
        <f aca="false">ROUND(C4829*K4829,2)</f>
        <v>104.87</v>
      </c>
      <c r="M4829" s="22" t="n">
        <f aca="false">IF(E4829&gt;0,ROUND(E4829*'UCO e Filme'!$A$2,2),0)</f>
        <v>67.14</v>
      </c>
      <c r="N4829" s="22" t="n">
        <f aca="false">IF(I4829&gt;0,ROUND(I4829*'UCO e Filme'!$A$11,2),0)</f>
        <v>0</v>
      </c>
      <c r="O4829" s="22" t="n">
        <f aca="false">ROUND(L4829+M4829+N4829,2)</f>
        <v>172.01</v>
      </c>
      <c r="P4829" s="36"/>
      <c r="Q4829" s="36"/>
    </row>
    <row r="4830" customFormat="false" ht="10.5" hidden="false" customHeight="true" outlineLevel="0" collapsed="false">
      <c r="A4830" s="17" t="n">
        <v>41301277</v>
      </c>
      <c r="B4830" s="17" t="s">
        <v>4831</v>
      </c>
      <c r="C4830" s="23" t="n">
        <v>1</v>
      </c>
      <c r="D4830" s="23" t="s">
        <v>138</v>
      </c>
      <c r="E4830" s="19" t="n">
        <v>0.25</v>
      </c>
      <c r="F4830" s="21"/>
      <c r="G4830" s="21"/>
      <c r="H4830" s="21"/>
      <c r="I4830" s="21"/>
      <c r="J4830" s="21"/>
      <c r="K4830" s="22" t="n">
        <f aca="false">INDEX('Porte Honorário'!B:D,MATCH(TabJud!D4830,'Porte Honorário'!A:A,0),1)</f>
        <v>32.78</v>
      </c>
      <c r="L4830" s="22" t="n">
        <f aca="false">ROUND(C4830*K4830,2)</f>
        <v>32.78</v>
      </c>
      <c r="M4830" s="22" t="n">
        <f aca="false">IF(E4830&gt;0,ROUND(E4830*'UCO e Filme'!$A$2,2),0)</f>
        <v>4.72</v>
      </c>
      <c r="N4830" s="22" t="n">
        <f aca="false">IF(I4830&gt;0,ROUND(I4830*'UCO e Filme'!$A$11,2),0)</f>
        <v>0</v>
      </c>
      <c r="O4830" s="22" t="n">
        <f aca="false">ROUND(L4830+M4830+N4830,2)</f>
        <v>37.5</v>
      </c>
      <c r="P4830" s="36"/>
      <c r="Q4830" s="36"/>
    </row>
    <row r="4831" customFormat="false" ht="10.5" hidden="false" customHeight="true" outlineLevel="0" collapsed="false">
      <c r="A4831" s="17" t="n">
        <v>41301285</v>
      </c>
      <c r="B4831" s="17" t="s">
        <v>4832</v>
      </c>
      <c r="C4831" s="23" t="n">
        <v>1</v>
      </c>
      <c r="D4831" s="23" t="s">
        <v>99</v>
      </c>
      <c r="E4831" s="19" t="n">
        <v>0.4</v>
      </c>
      <c r="F4831" s="21"/>
      <c r="G4831" s="21"/>
      <c r="H4831" s="21"/>
      <c r="I4831" s="21"/>
      <c r="J4831" s="21"/>
      <c r="K4831" s="22" t="n">
        <f aca="false">INDEX('Porte Honorário'!B:D,MATCH(TabJud!D4831,'Porte Honorário'!A:A,0),1)</f>
        <v>49.16</v>
      </c>
      <c r="L4831" s="22" t="n">
        <f aca="false">ROUND(C4831*K4831,2)</f>
        <v>49.16</v>
      </c>
      <c r="M4831" s="22" t="n">
        <f aca="false">IF(E4831&gt;0,ROUND(E4831*'UCO e Filme'!$A$2,2),0)</f>
        <v>7.54</v>
      </c>
      <c r="N4831" s="22" t="n">
        <f aca="false">IF(I4831&gt;0,ROUND(I4831*'UCO e Filme'!$A$11,2),0)</f>
        <v>0</v>
      </c>
      <c r="O4831" s="22" t="n">
        <f aca="false">ROUND(L4831+M4831+N4831,2)</f>
        <v>56.7</v>
      </c>
      <c r="P4831" s="36"/>
      <c r="Q4831" s="36"/>
    </row>
    <row r="4832" customFormat="false" ht="10.5" hidden="false" customHeight="true" outlineLevel="0" collapsed="false">
      <c r="A4832" s="17" t="n">
        <v>41301307</v>
      </c>
      <c r="B4832" s="17" t="s">
        <v>4833</v>
      </c>
      <c r="C4832" s="23" t="n">
        <v>1</v>
      </c>
      <c r="D4832" s="23" t="s">
        <v>138</v>
      </c>
      <c r="E4832" s="19" t="n">
        <v>0.38</v>
      </c>
      <c r="F4832" s="21"/>
      <c r="G4832" s="21"/>
      <c r="H4832" s="21"/>
      <c r="I4832" s="21"/>
      <c r="J4832" s="21"/>
      <c r="K4832" s="22" t="n">
        <f aca="false">INDEX('Porte Honorário'!B:D,MATCH(TabJud!D4832,'Porte Honorário'!A:A,0),1)</f>
        <v>32.78</v>
      </c>
      <c r="L4832" s="22" t="n">
        <f aca="false">ROUND(C4832*K4832,2)</f>
        <v>32.78</v>
      </c>
      <c r="M4832" s="22" t="n">
        <f aca="false">IF(E4832&gt;0,ROUND(E4832*'UCO e Filme'!$A$2,2),0)</f>
        <v>7.17</v>
      </c>
      <c r="N4832" s="22" t="n">
        <f aca="false">IF(I4832&gt;0,ROUND(I4832*'UCO e Filme'!$A$11,2),0)</f>
        <v>0</v>
      </c>
      <c r="O4832" s="22" t="n">
        <f aca="false">ROUND(L4832+M4832+N4832,2)</f>
        <v>39.95</v>
      </c>
      <c r="P4832" s="36"/>
      <c r="Q4832" s="36"/>
    </row>
    <row r="4833" customFormat="false" ht="10.5" hidden="false" customHeight="true" outlineLevel="0" collapsed="false">
      <c r="A4833" s="17" t="n">
        <v>41301315</v>
      </c>
      <c r="B4833" s="17" t="s">
        <v>4834</v>
      </c>
      <c r="C4833" s="23" t="n">
        <v>1</v>
      </c>
      <c r="D4833" s="23" t="s">
        <v>138</v>
      </c>
      <c r="E4833" s="19" t="n">
        <v>2.43</v>
      </c>
      <c r="F4833" s="21"/>
      <c r="G4833" s="21"/>
      <c r="H4833" s="21"/>
      <c r="I4833" s="21"/>
      <c r="J4833" s="21"/>
      <c r="K4833" s="22" t="n">
        <f aca="false">INDEX('Porte Honorário'!B:D,MATCH(TabJud!D4833,'Porte Honorário'!A:A,0),1)</f>
        <v>32.78</v>
      </c>
      <c r="L4833" s="22" t="n">
        <f aca="false">ROUND(C4833*K4833,2)</f>
        <v>32.78</v>
      </c>
      <c r="M4833" s="22" t="n">
        <f aca="false">IF(E4833&gt;0,ROUND(E4833*'UCO e Filme'!$A$2,2),0)</f>
        <v>45.83</v>
      </c>
      <c r="N4833" s="22" t="n">
        <f aca="false">IF(I4833&gt;0,ROUND(I4833*'UCO e Filme'!$A$11,2),0)</f>
        <v>0</v>
      </c>
      <c r="O4833" s="22" t="n">
        <f aca="false">ROUND(L4833+M4833+N4833,2)</f>
        <v>78.61</v>
      </c>
      <c r="P4833" s="36"/>
      <c r="Q4833" s="36"/>
    </row>
    <row r="4834" customFormat="false" ht="10.5" hidden="false" customHeight="true" outlineLevel="0" collapsed="false">
      <c r="A4834" s="17" t="n">
        <v>41301323</v>
      </c>
      <c r="B4834" s="17" t="s">
        <v>4835</v>
      </c>
      <c r="C4834" s="23" t="n">
        <v>1</v>
      </c>
      <c r="D4834" s="23" t="s">
        <v>138</v>
      </c>
      <c r="E4834" s="19" t="n">
        <v>0.5</v>
      </c>
      <c r="F4834" s="21"/>
      <c r="G4834" s="21"/>
      <c r="H4834" s="21"/>
      <c r="I4834" s="21"/>
      <c r="J4834" s="21"/>
      <c r="K4834" s="22" t="n">
        <f aca="false">INDEX('Porte Honorário'!B:D,MATCH(TabJud!D4834,'Porte Honorário'!A:A,0),1)</f>
        <v>32.78</v>
      </c>
      <c r="L4834" s="22" t="n">
        <f aca="false">ROUND(C4834*K4834,2)</f>
        <v>32.78</v>
      </c>
      <c r="M4834" s="22" t="n">
        <f aca="false">IF(E4834&gt;0,ROUND(E4834*'UCO e Filme'!$A$2,2),0)</f>
        <v>9.43</v>
      </c>
      <c r="N4834" s="22" t="n">
        <f aca="false">IF(I4834&gt;0,ROUND(I4834*'UCO e Filme'!$A$11,2),0)</f>
        <v>0</v>
      </c>
      <c r="O4834" s="22" t="n">
        <f aca="false">ROUND(L4834+M4834+N4834,2)</f>
        <v>42.21</v>
      </c>
      <c r="P4834" s="36"/>
      <c r="Q4834" s="36"/>
    </row>
    <row r="4835" customFormat="false" ht="10.5" hidden="false" customHeight="true" outlineLevel="0" collapsed="false">
      <c r="A4835" s="17" t="n">
        <v>41301331</v>
      </c>
      <c r="B4835" s="17" t="s">
        <v>4836</v>
      </c>
      <c r="C4835" s="23" t="n">
        <v>1</v>
      </c>
      <c r="D4835" s="23" t="s">
        <v>99</v>
      </c>
      <c r="E4835" s="19"/>
      <c r="F4835" s="21"/>
      <c r="G4835" s="21"/>
      <c r="H4835" s="21"/>
      <c r="I4835" s="21"/>
      <c r="J4835" s="21"/>
      <c r="K4835" s="22" t="n">
        <f aca="false">INDEX('Porte Honorário'!B:D,MATCH(TabJud!D4835,'Porte Honorário'!A:A,0),1)</f>
        <v>49.16</v>
      </c>
      <c r="L4835" s="22" t="n">
        <f aca="false">ROUND(C4835*K4835,2)</f>
        <v>49.16</v>
      </c>
      <c r="M4835" s="22" t="n">
        <f aca="false">IF(E4835&gt;0,ROUND(E4835*'UCO e Filme'!$A$2,2),0)</f>
        <v>0</v>
      </c>
      <c r="N4835" s="22" t="n">
        <f aca="false">IF(I4835&gt;0,ROUND(I4835*'UCO e Filme'!$A$11,2),0)</f>
        <v>0</v>
      </c>
      <c r="O4835" s="22" t="n">
        <f aca="false">ROUND(L4835+M4835+N4835,2)</f>
        <v>49.16</v>
      </c>
      <c r="P4835" s="36"/>
      <c r="Q4835" s="36"/>
    </row>
    <row r="4836" customFormat="false" ht="10.5" hidden="false" customHeight="true" outlineLevel="0" collapsed="false">
      <c r="A4836" s="17" t="n">
        <v>41301340</v>
      </c>
      <c r="B4836" s="17" t="s">
        <v>4837</v>
      </c>
      <c r="C4836" s="23" t="n">
        <v>1</v>
      </c>
      <c r="D4836" s="23" t="s">
        <v>251</v>
      </c>
      <c r="E4836" s="19" t="n">
        <v>10.61</v>
      </c>
      <c r="F4836" s="21"/>
      <c r="G4836" s="21"/>
      <c r="H4836" s="21"/>
      <c r="I4836" s="21"/>
      <c r="J4836" s="21"/>
      <c r="K4836" s="22" t="n">
        <f aca="false">INDEX('Porte Honorário'!B:D,MATCH(TabJud!D4836,'Porte Honorário'!A:A,0),1)</f>
        <v>275.28</v>
      </c>
      <c r="L4836" s="22" t="n">
        <f aca="false">ROUND(C4836*K4836,2)</f>
        <v>275.28</v>
      </c>
      <c r="M4836" s="22" t="n">
        <f aca="false">IF(E4836&gt;0,ROUND(E4836*'UCO e Filme'!$A$2,2),0)</f>
        <v>200.1</v>
      </c>
      <c r="N4836" s="22" t="n">
        <f aca="false">IF(I4836&gt;0,ROUND(I4836*'UCO e Filme'!$A$11,2),0)</f>
        <v>0</v>
      </c>
      <c r="O4836" s="22" t="n">
        <f aca="false">ROUND(L4836+M4836+N4836,2)</f>
        <v>475.38</v>
      </c>
      <c r="P4836" s="36"/>
      <c r="Q4836" s="36"/>
    </row>
    <row r="4837" customFormat="false" ht="10.5" hidden="false" customHeight="true" outlineLevel="0" collapsed="false">
      <c r="A4837" s="17" t="n">
        <v>41301358</v>
      </c>
      <c r="B4837" s="17" t="s">
        <v>4838</v>
      </c>
      <c r="C4837" s="23" t="n">
        <v>1</v>
      </c>
      <c r="D4837" s="23" t="s">
        <v>99</v>
      </c>
      <c r="E4837" s="19" t="n">
        <v>1.38</v>
      </c>
      <c r="F4837" s="21"/>
      <c r="G4837" s="21"/>
      <c r="H4837" s="21"/>
      <c r="I4837" s="21"/>
      <c r="J4837" s="21"/>
      <c r="K4837" s="22" t="n">
        <f aca="false">INDEX('Porte Honorário'!B:D,MATCH(TabJud!D4837,'Porte Honorário'!A:A,0),1)</f>
        <v>49.16</v>
      </c>
      <c r="L4837" s="22" t="n">
        <f aca="false">ROUND(C4837*K4837,2)</f>
        <v>49.16</v>
      </c>
      <c r="M4837" s="22" t="n">
        <f aca="false">IF(E4837&gt;0,ROUND(E4837*'UCO e Filme'!$A$2,2),0)</f>
        <v>26.03</v>
      </c>
      <c r="N4837" s="22" t="n">
        <f aca="false">IF(I4837&gt;0,ROUND(I4837*'UCO e Filme'!$A$11,2),0)</f>
        <v>0</v>
      </c>
      <c r="O4837" s="22" t="n">
        <f aca="false">ROUND(L4837+M4837+N4837,2)</f>
        <v>75.19</v>
      </c>
      <c r="P4837" s="36"/>
      <c r="Q4837" s="36"/>
    </row>
    <row r="4838" customFormat="false" ht="10.5" hidden="false" customHeight="true" outlineLevel="0" collapsed="false">
      <c r="A4838" s="17" t="n">
        <v>41301366</v>
      </c>
      <c r="B4838" s="17" t="s">
        <v>4839</v>
      </c>
      <c r="C4838" s="23" t="n">
        <v>1</v>
      </c>
      <c r="D4838" s="23" t="s">
        <v>52</v>
      </c>
      <c r="E4838" s="19" t="n">
        <v>1</v>
      </c>
      <c r="F4838" s="21"/>
      <c r="G4838" s="21"/>
      <c r="H4838" s="21"/>
      <c r="I4838" s="21"/>
      <c r="J4838" s="21"/>
      <c r="K4838" s="22" t="n">
        <f aca="false">INDEX('Porte Honorário'!B:D,MATCH(TabJud!D4838,'Porte Honorário'!A:A,0),1)</f>
        <v>144.2</v>
      </c>
      <c r="L4838" s="22" t="n">
        <f aca="false">ROUND(C4838*K4838,2)</f>
        <v>144.2</v>
      </c>
      <c r="M4838" s="22" t="n">
        <f aca="false">IF(E4838&gt;0,ROUND(E4838*'UCO e Filme'!$A$2,2),0)</f>
        <v>18.86</v>
      </c>
      <c r="N4838" s="22" t="n">
        <f aca="false">IF(I4838&gt;0,ROUND(I4838*'UCO e Filme'!$A$11,2),0)</f>
        <v>0</v>
      </c>
      <c r="O4838" s="22" t="n">
        <f aca="false">ROUND(L4838+M4838+N4838,2)</f>
        <v>163.06</v>
      </c>
      <c r="P4838" s="36"/>
      <c r="Q4838" s="36"/>
    </row>
    <row r="4839" customFormat="false" ht="10.5" hidden="false" customHeight="true" outlineLevel="0" collapsed="false">
      <c r="A4839" s="17" t="n">
        <v>41301374</v>
      </c>
      <c r="B4839" s="17" t="s">
        <v>4840</v>
      </c>
      <c r="C4839" s="23" t="n">
        <v>1</v>
      </c>
      <c r="D4839" s="23" t="s">
        <v>99</v>
      </c>
      <c r="E4839" s="19" t="n">
        <v>2.78</v>
      </c>
      <c r="F4839" s="21"/>
      <c r="G4839" s="21"/>
      <c r="H4839" s="21"/>
      <c r="I4839" s="21"/>
      <c r="J4839" s="21"/>
      <c r="K4839" s="22" t="n">
        <f aca="false">INDEX('Porte Honorário'!B:D,MATCH(TabJud!D4839,'Porte Honorário'!A:A,0),1)</f>
        <v>49.16</v>
      </c>
      <c r="L4839" s="22" t="n">
        <f aca="false">ROUND(C4839*K4839,2)</f>
        <v>49.16</v>
      </c>
      <c r="M4839" s="22" t="n">
        <f aca="false">IF(E4839&gt;0,ROUND(E4839*'UCO e Filme'!$A$2,2),0)</f>
        <v>52.43</v>
      </c>
      <c r="N4839" s="22" t="n">
        <f aca="false">IF(I4839&gt;0,ROUND(I4839*'UCO e Filme'!$A$11,2),0)</f>
        <v>0</v>
      </c>
      <c r="O4839" s="22" t="n">
        <f aca="false">ROUND(L4839+M4839+N4839,2)</f>
        <v>101.59</v>
      </c>
      <c r="P4839" s="36"/>
      <c r="Q4839" s="36"/>
    </row>
    <row r="4840" customFormat="false" ht="10.5" hidden="false" customHeight="true" outlineLevel="0" collapsed="false">
      <c r="A4840" s="17" t="n">
        <v>41301382</v>
      </c>
      <c r="B4840" s="17" t="s">
        <v>4841</v>
      </c>
      <c r="C4840" s="23" t="n">
        <v>1</v>
      </c>
      <c r="D4840" s="23" t="s">
        <v>52</v>
      </c>
      <c r="E4840" s="19"/>
      <c r="F4840" s="21"/>
      <c r="G4840" s="21"/>
      <c r="H4840" s="21"/>
      <c r="I4840" s="21"/>
      <c r="J4840" s="21"/>
      <c r="K4840" s="22" t="n">
        <f aca="false">INDEX('Porte Honorário'!B:D,MATCH(TabJud!D4840,'Porte Honorário'!A:A,0),1)</f>
        <v>144.2</v>
      </c>
      <c r="L4840" s="22" t="n">
        <f aca="false">ROUND(C4840*K4840,2)</f>
        <v>144.2</v>
      </c>
      <c r="M4840" s="22" t="n">
        <f aca="false">IF(E4840&gt;0,ROUND(E4840*'UCO e Filme'!$A$2,2),0)</f>
        <v>0</v>
      </c>
      <c r="N4840" s="22" t="n">
        <f aca="false">IF(I4840&gt;0,ROUND(I4840*'UCO e Filme'!$A$11,2),0)</f>
        <v>0</v>
      </c>
      <c r="O4840" s="22" t="n">
        <f aca="false">ROUND(L4840+M4840+N4840,2)</f>
        <v>144.2</v>
      </c>
      <c r="P4840" s="36"/>
      <c r="Q4840" s="36"/>
    </row>
    <row r="4841" customFormat="false" ht="10.5" hidden="false" customHeight="true" outlineLevel="0" collapsed="false">
      <c r="A4841" s="17" t="n">
        <v>41301390</v>
      </c>
      <c r="B4841" s="17" t="s">
        <v>4842</v>
      </c>
      <c r="C4841" s="37" t="n">
        <v>0.5</v>
      </c>
      <c r="D4841" s="33" t="s">
        <v>133</v>
      </c>
      <c r="E4841" s="19"/>
      <c r="F4841" s="21"/>
      <c r="G4841" s="21"/>
      <c r="H4841" s="21"/>
      <c r="I4841" s="21"/>
      <c r="J4841" s="21"/>
      <c r="K4841" s="22" t="n">
        <f aca="false">INDEX('Porte Honorário'!B:D,MATCH(TabJud!D4841,'Porte Honorário'!A:A,0),1)</f>
        <v>16.38</v>
      </c>
      <c r="L4841" s="22" t="n">
        <f aca="false">ROUND(C4841*K4841,2)</f>
        <v>8.19</v>
      </c>
      <c r="M4841" s="22" t="n">
        <f aca="false">IF(E4841&gt;0,ROUND(E4841*'UCO e Filme'!$A$2,2),0)</f>
        <v>0</v>
      </c>
      <c r="N4841" s="22" t="n">
        <f aca="false">IF(I4841&gt;0,ROUND(I4841*'UCO e Filme'!$A$11,2),0)</f>
        <v>0</v>
      </c>
      <c r="O4841" s="22" t="n">
        <f aca="false">ROUND(L4841+M4841+N4841,2)</f>
        <v>8.19</v>
      </c>
      <c r="P4841" s="36"/>
      <c r="Q4841" s="36"/>
    </row>
    <row r="4842" customFormat="false" ht="10.5" hidden="false" customHeight="true" outlineLevel="0" collapsed="false">
      <c r="A4842" s="17" t="n">
        <v>41301404</v>
      </c>
      <c r="B4842" s="17" t="s">
        <v>4843</v>
      </c>
      <c r="C4842" s="23" t="n">
        <v>1</v>
      </c>
      <c r="D4842" s="23" t="s">
        <v>133</v>
      </c>
      <c r="E4842" s="19"/>
      <c r="F4842" s="21"/>
      <c r="G4842" s="21"/>
      <c r="H4842" s="21"/>
      <c r="I4842" s="21"/>
      <c r="J4842" s="21"/>
      <c r="K4842" s="22" t="n">
        <f aca="false">INDEX('Porte Honorário'!B:D,MATCH(TabJud!D4842,'Porte Honorário'!A:A,0),1)</f>
        <v>16.38</v>
      </c>
      <c r="L4842" s="22" t="n">
        <f aca="false">ROUND(C4842*K4842,2)</f>
        <v>16.38</v>
      </c>
      <c r="M4842" s="22" t="n">
        <f aca="false">IF(E4842&gt;0,ROUND(E4842*'UCO e Filme'!$A$2,2),0)</f>
        <v>0</v>
      </c>
      <c r="N4842" s="22" t="n">
        <f aca="false">IF(I4842&gt;0,ROUND(I4842*'UCO e Filme'!$A$11,2),0)</f>
        <v>0</v>
      </c>
      <c r="O4842" s="22" t="n">
        <f aca="false">ROUND(L4842+M4842+N4842,2)</f>
        <v>16.38</v>
      </c>
      <c r="P4842" s="36"/>
      <c r="Q4842" s="36"/>
    </row>
    <row r="4843" customFormat="false" ht="10.5" hidden="false" customHeight="true" outlineLevel="0" collapsed="false">
      <c r="A4843" s="17" t="n">
        <v>41301412</v>
      </c>
      <c r="B4843" s="17" t="s">
        <v>4844</v>
      </c>
      <c r="C4843" s="23" t="n">
        <v>1</v>
      </c>
      <c r="D4843" s="23" t="s">
        <v>138</v>
      </c>
      <c r="E4843" s="19" t="n">
        <v>1</v>
      </c>
      <c r="F4843" s="21"/>
      <c r="G4843" s="21"/>
      <c r="H4843" s="21"/>
      <c r="I4843" s="21"/>
      <c r="J4843" s="21"/>
      <c r="K4843" s="22" t="n">
        <f aca="false">INDEX('Porte Honorário'!B:D,MATCH(TabJud!D4843,'Porte Honorário'!A:A,0),1)</f>
        <v>32.78</v>
      </c>
      <c r="L4843" s="22" t="n">
        <f aca="false">ROUND(C4843*K4843,2)</f>
        <v>32.78</v>
      </c>
      <c r="M4843" s="22" t="n">
        <f aca="false">IF(E4843&gt;0,ROUND(E4843*'UCO e Filme'!$A$2,2),0)</f>
        <v>18.86</v>
      </c>
      <c r="N4843" s="22" t="n">
        <f aca="false">IF(I4843&gt;0,ROUND(I4843*'UCO e Filme'!$A$11,2),0)</f>
        <v>0</v>
      </c>
      <c r="O4843" s="22" t="n">
        <f aca="false">ROUND(L4843+M4843+N4843,2)</f>
        <v>51.64</v>
      </c>
      <c r="P4843" s="36"/>
      <c r="Q4843" s="36"/>
    </row>
    <row r="4844" customFormat="false" ht="10.5" hidden="false" customHeight="true" outlineLevel="0" collapsed="false">
      <c r="A4844" s="17" t="n">
        <v>41301471</v>
      </c>
      <c r="B4844" s="17" t="s">
        <v>4845</v>
      </c>
      <c r="C4844" s="23" t="n">
        <v>1</v>
      </c>
      <c r="D4844" s="23" t="s">
        <v>99</v>
      </c>
      <c r="E4844" s="19"/>
      <c r="F4844" s="21"/>
      <c r="G4844" s="21"/>
      <c r="H4844" s="21"/>
      <c r="I4844" s="21"/>
      <c r="J4844" s="21"/>
      <c r="K4844" s="22" t="n">
        <f aca="false">INDEX('Porte Honorário'!B:D,MATCH(TabJud!D4844,'Porte Honorário'!A:A,0),1)</f>
        <v>49.16</v>
      </c>
      <c r="L4844" s="22" t="n">
        <f aca="false">ROUND(C4844*K4844,2)</f>
        <v>49.16</v>
      </c>
      <c r="M4844" s="22" t="n">
        <f aca="false">IF(E4844&gt;0,ROUND(E4844*'UCO e Filme'!$A$2,2),0)</f>
        <v>0</v>
      </c>
      <c r="N4844" s="22" t="n">
        <f aca="false">IF(I4844&gt;0,ROUND(I4844*'UCO e Filme'!$A$11,2),0)</f>
        <v>0</v>
      </c>
      <c r="O4844" s="22" t="n">
        <f aca="false">ROUND(L4844+M4844+N4844,2)</f>
        <v>49.16</v>
      </c>
      <c r="P4844" s="36"/>
      <c r="Q4844" s="36"/>
    </row>
    <row r="4845" customFormat="false" ht="10.5" hidden="false" customHeight="true" outlineLevel="0" collapsed="false">
      <c r="A4845" s="17" t="n">
        <v>41301536</v>
      </c>
      <c r="B4845" s="17" t="s">
        <v>4846</v>
      </c>
      <c r="C4845" s="23" t="n">
        <v>1</v>
      </c>
      <c r="D4845" s="23" t="s">
        <v>82</v>
      </c>
      <c r="E4845" s="19" t="n">
        <v>2.78</v>
      </c>
      <c r="F4845" s="21"/>
      <c r="G4845" s="21"/>
      <c r="H4845" s="21"/>
      <c r="I4845" s="21"/>
      <c r="J4845" s="21"/>
      <c r="K4845" s="22" t="n">
        <f aca="false">INDEX('Porte Honorário'!B:D,MATCH(TabJud!D4845,'Porte Honorário'!A:A,0),1)</f>
        <v>88.48</v>
      </c>
      <c r="L4845" s="22" t="n">
        <f aca="false">ROUND(C4845*K4845,2)</f>
        <v>88.48</v>
      </c>
      <c r="M4845" s="22" t="n">
        <f aca="false">IF(E4845&gt;0,ROUND(E4845*'UCO e Filme'!$A$2,2),0)</f>
        <v>52.43</v>
      </c>
      <c r="N4845" s="22" t="n">
        <f aca="false">IF(I4845&gt;0,ROUND(I4845*'UCO e Filme'!$A$11,2),0)</f>
        <v>0</v>
      </c>
      <c r="O4845" s="22" t="n">
        <f aca="false">ROUND(L4845+M4845+N4845,2)</f>
        <v>140.91</v>
      </c>
      <c r="P4845" s="36"/>
      <c r="Q4845" s="36"/>
    </row>
    <row r="4846" customFormat="false" ht="10.5" hidden="false" customHeight="true" outlineLevel="0" collapsed="false">
      <c r="A4846" s="17" t="n">
        <v>41301544</v>
      </c>
      <c r="B4846" s="17" t="s">
        <v>4847</v>
      </c>
      <c r="C4846" s="23" t="n">
        <v>1</v>
      </c>
      <c r="D4846" s="23" t="s">
        <v>99</v>
      </c>
      <c r="E4846" s="19" t="n">
        <v>4.712</v>
      </c>
      <c r="F4846" s="21"/>
      <c r="G4846" s="21"/>
      <c r="H4846" s="21"/>
      <c r="I4846" s="21"/>
      <c r="J4846" s="21"/>
      <c r="K4846" s="22" t="n">
        <f aca="false">INDEX('Porte Honorário'!B:D,MATCH(TabJud!D4846,'Porte Honorário'!A:A,0),1)</f>
        <v>49.16</v>
      </c>
      <c r="L4846" s="22" t="n">
        <f aca="false">ROUND(C4846*K4846,2)</f>
        <v>49.16</v>
      </c>
      <c r="M4846" s="22" t="n">
        <f aca="false">IF(E4846&gt;0,ROUND(E4846*'UCO e Filme'!$A$2,2),0)</f>
        <v>88.87</v>
      </c>
      <c r="N4846" s="22" t="n">
        <f aca="false">IF(I4846&gt;0,ROUND(I4846*'UCO e Filme'!$A$11,2),0)</f>
        <v>0</v>
      </c>
      <c r="O4846" s="22" t="n">
        <f aca="false">ROUND(L4846+M4846+N4846,2)</f>
        <v>138.03</v>
      </c>
      <c r="P4846" s="36"/>
      <c r="Q4846" s="36"/>
    </row>
    <row r="4847" customFormat="false" ht="10.5" hidden="false" customHeight="true" outlineLevel="0" collapsed="false">
      <c r="A4847" s="17" t="n">
        <v>41301552</v>
      </c>
      <c r="B4847" s="17" t="s">
        <v>4848</v>
      </c>
      <c r="C4847" s="23" t="n">
        <v>1</v>
      </c>
      <c r="D4847" s="23" t="s">
        <v>99</v>
      </c>
      <c r="E4847" s="19" t="n">
        <v>4.712</v>
      </c>
      <c r="F4847" s="21"/>
      <c r="G4847" s="21"/>
      <c r="H4847" s="21"/>
      <c r="I4847" s="21"/>
      <c r="J4847" s="21"/>
      <c r="K4847" s="22" t="n">
        <f aca="false">INDEX('Porte Honorário'!B:D,MATCH(TabJud!D4847,'Porte Honorário'!A:A,0),1)</f>
        <v>49.16</v>
      </c>
      <c r="L4847" s="22" t="n">
        <f aca="false">ROUND(C4847*K4847,2)</f>
        <v>49.16</v>
      </c>
      <c r="M4847" s="22" t="n">
        <f aca="false">IF(E4847&gt;0,ROUND(E4847*'UCO e Filme'!$A$2,2),0)</f>
        <v>88.87</v>
      </c>
      <c r="N4847" s="22" t="n">
        <f aca="false">IF(I4847&gt;0,ROUND(I4847*'UCO e Filme'!$A$11,2),0)</f>
        <v>0</v>
      </c>
      <c r="O4847" s="22" t="n">
        <f aca="false">ROUND(L4847+M4847+N4847,2)</f>
        <v>138.03</v>
      </c>
      <c r="P4847" s="36"/>
      <c r="Q4847" s="36"/>
    </row>
    <row r="4848" customFormat="false" ht="11.25" hidden="false" customHeight="true" outlineLevel="0" collapsed="false">
      <c r="A4848" s="22"/>
      <c r="B4848" s="22"/>
      <c r="C4848" s="22"/>
      <c r="D4848" s="22"/>
      <c r="E4848" s="22"/>
      <c r="F4848" s="22"/>
      <c r="G4848" s="22"/>
      <c r="H4848" s="22"/>
      <c r="I4848" s="22"/>
      <c r="J4848" s="22"/>
      <c r="K4848" s="22"/>
      <c r="L4848" s="22"/>
      <c r="M4848" s="22"/>
      <c r="N4848" s="22"/>
      <c r="O4848" s="22"/>
      <c r="P4848" s="36"/>
      <c r="Q4848" s="36"/>
    </row>
    <row r="4849" customFormat="false" ht="15" hidden="false" customHeight="true" outlineLevel="0" collapsed="false">
      <c r="A4849" s="15" t="s">
        <v>4849</v>
      </c>
      <c r="B4849" s="15"/>
      <c r="C4849" s="15"/>
      <c r="D4849" s="15"/>
      <c r="E4849" s="15"/>
      <c r="F4849" s="15"/>
      <c r="G4849" s="15"/>
      <c r="H4849" s="15"/>
      <c r="I4849" s="15"/>
      <c r="J4849" s="15"/>
      <c r="K4849" s="15"/>
      <c r="L4849" s="15"/>
      <c r="M4849" s="15"/>
      <c r="N4849" s="15"/>
      <c r="O4849" s="15"/>
      <c r="P4849" s="36"/>
      <c r="Q4849" s="36"/>
    </row>
    <row r="4850" customFormat="false" ht="15" hidden="false" customHeight="true" outlineLevel="0" collapsed="false">
      <c r="A4850" s="15" t="s">
        <v>4850</v>
      </c>
      <c r="B4850" s="15"/>
      <c r="C4850" s="15"/>
      <c r="D4850" s="15"/>
      <c r="E4850" s="15"/>
      <c r="F4850" s="15"/>
      <c r="G4850" s="15"/>
      <c r="H4850" s="15"/>
      <c r="I4850" s="15"/>
      <c r="J4850" s="15"/>
      <c r="K4850" s="15"/>
      <c r="L4850" s="15"/>
      <c r="M4850" s="15"/>
      <c r="N4850" s="15"/>
      <c r="O4850" s="15"/>
      <c r="P4850" s="36"/>
      <c r="Q4850" s="36"/>
    </row>
    <row r="4851" customFormat="false" ht="15" hidden="false" customHeight="true" outlineLevel="0" collapsed="false">
      <c r="A4851" s="15" t="s">
        <v>4851</v>
      </c>
      <c r="B4851" s="15"/>
      <c r="C4851" s="15"/>
      <c r="D4851" s="15"/>
      <c r="E4851" s="15"/>
      <c r="F4851" s="15"/>
      <c r="G4851" s="15"/>
      <c r="H4851" s="15"/>
      <c r="I4851" s="15"/>
      <c r="J4851" s="15"/>
      <c r="K4851" s="15"/>
      <c r="L4851" s="15"/>
      <c r="M4851" s="15"/>
      <c r="N4851" s="15"/>
      <c r="O4851" s="15"/>
      <c r="P4851" s="36"/>
      <c r="Q4851" s="36"/>
    </row>
    <row r="4852" customFormat="false" ht="15" hidden="false" customHeight="true" outlineLevel="0" collapsed="false">
      <c r="A4852" s="15" t="s">
        <v>4852</v>
      </c>
      <c r="B4852" s="15"/>
      <c r="C4852" s="15"/>
      <c r="D4852" s="15"/>
      <c r="E4852" s="15"/>
      <c r="F4852" s="15"/>
      <c r="G4852" s="15"/>
      <c r="H4852" s="15"/>
      <c r="I4852" s="15"/>
      <c r="J4852" s="15"/>
      <c r="K4852" s="15"/>
      <c r="L4852" s="15"/>
      <c r="M4852" s="15"/>
      <c r="N4852" s="15"/>
      <c r="O4852" s="15"/>
      <c r="P4852" s="36"/>
      <c r="Q4852" s="36"/>
    </row>
    <row r="4853" customFormat="false" ht="31.5" hidden="false" customHeight="true" outlineLevel="0" collapsed="false">
      <c r="A4853" s="14" t="s">
        <v>4853</v>
      </c>
      <c r="B4853" s="14"/>
      <c r="C4853" s="14"/>
      <c r="D4853" s="14"/>
      <c r="E4853" s="14"/>
      <c r="F4853" s="14"/>
      <c r="G4853" s="14"/>
      <c r="H4853" s="14"/>
      <c r="I4853" s="14"/>
      <c r="J4853" s="14"/>
      <c r="K4853" s="14"/>
      <c r="L4853" s="14"/>
      <c r="M4853" s="14"/>
      <c r="N4853" s="14"/>
      <c r="O4853" s="14"/>
      <c r="P4853" s="36"/>
      <c r="Q4853" s="36"/>
    </row>
    <row r="4854" customFormat="false" ht="12.2" hidden="false" customHeight="true" outlineLevel="0" collapsed="false">
      <c r="A4854" s="17" t="n">
        <v>41401018</v>
      </c>
      <c r="B4854" s="17" t="s">
        <v>4854</v>
      </c>
      <c r="C4854" s="23" t="n">
        <v>1</v>
      </c>
      <c r="D4854" s="23" t="s">
        <v>99</v>
      </c>
      <c r="E4854" s="19" t="n">
        <v>1.02</v>
      </c>
      <c r="F4854" s="21"/>
      <c r="G4854" s="21"/>
      <c r="H4854" s="21"/>
      <c r="I4854" s="21"/>
      <c r="J4854" s="21"/>
      <c r="K4854" s="22" t="n">
        <f aca="false">INDEX('Porte Honorário'!B:D,MATCH(TabJud!D4854,'Porte Honorário'!A:A,0),1)</f>
        <v>49.16</v>
      </c>
      <c r="L4854" s="22" t="n">
        <f aca="false">ROUND(C4854*K4854,2)</f>
        <v>49.16</v>
      </c>
      <c r="M4854" s="22" t="n">
        <f aca="false">IF(E4854&gt;0,ROUND(E4854*'UCO e Filme'!$A$2,2),0)</f>
        <v>19.24</v>
      </c>
      <c r="N4854" s="22" t="n">
        <f aca="false">IF(I4854&gt;0,ROUND(I4854*'UCO e Filme'!$A$11,2),0)</f>
        <v>0</v>
      </c>
      <c r="O4854" s="22" t="n">
        <f aca="false">ROUND(L4854+M4854+N4854,2)</f>
        <v>68.4</v>
      </c>
      <c r="P4854" s="36"/>
      <c r="Q4854" s="36"/>
    </row>
    <row r="4855" customFormat="false" ht="22.35" hidden="false" customHeight="true" outlineLevel="0" collapsed="false">
      <c r="A4855" s="17" t="n">
        <v>41401026</v>
      </c>
      <c r="B4855" s="17" t="s">
        <v>4855</v>
      </c>
      <c r="C4855" s="23" t="n">
        <v>1</v>
      </c>
      <c r="D4855" s="23" t="s">
        <v>99</v>
      </c>
      <c r="E4855" s="19"/>
      <c r="F4855" s="21"/>
      <c r="G4855" s="21"/>
      <c r="H4855" s="21"/>
      <c r="I4855" s="21"/>
      <c r="J4855" s="21"/>
      <c r="K4855" s="22" t="n">
        <f aca="false">INDEX('Porte Honorário'!B:D,MATCH(TabJud!D4855,'Porte Honorário'!A:A,0),1)</f>
        <v>49.16</v>
      </c>
      <c r="L4855" s="22" t="n">
        <f aca="false">ROUND(C4855*K4855,2)</f>
        <v>49.16</v>
      </c>
      <c r="M4855" s="22" t="n">
        <f aca="false">IF(E4855&gt;0,ROUND(E4855*'UCO e Filme'!$A$2,2),0)</f>
        <v>0</v>
      </c>
      <c r="N4855" s="22" t="n">
        <f aca="false">IF(I4855&gt;0,ROUND(I4855*'UCO e Filme'!$A$11,2),0)</f>
        <v>0</v>
      </c>
      <c r="O4855" s="22" t="n">
        <f aca="false">ROUND(L4855+M4855+N4855,2)</f>
        <v>49.16</v>
      </c>
      <c r="P4855" s="36"/>
      <c r="Q4855" s="36"/>
    </row>
    <row r="4856" customFormat="false" ht="10.5" hidden="false" customHeight="true" outlineLevel="0" collapsed="false">
      <c r="A4856" s="17" t="n">
        <v>41401042</v>
      </c>
      <c r="B4856" s="17" t="s">
        <v>4856</v>
      </c>
      <c r="C4856" s="23" t="n">
        <v>1</v>
      </c>
      <c r="D4856" s="23" t="s">
        <v>64</v>
      </c>
      <c r="E4856" s="19" t="n">
        <v>4.875</v>
      </c>
      <c r="F4856" s="21"/>
      <c r="G4856" s="21"/>
      <c r="H4856" s="21"/>
      <c r="I4856" s="21"/>
      <c r="J4856" s="21"/>
      <c r="K4856" s="22" t="n">
        <f aca="false">INDEX('Porte Honorário'!B:D,MATCH(TabJud!D4856,'Porte Honorário'!A:A,0),1)</f>
        <v>65.56</v>
      </c>
      <c r="L4856" s="22" t="n">
        <f aca="false">ROUND(C4856*K4856,2)</f>
        <v>65.56</v>
      </c>
      <c r="M4856" s="22" t="n">
        <f aca="false">IF(E4856&gt;0,ROUND(E4856*'UCO e Filme'!$A$2,2),0)</f>
        <v>91.94</v>
      </c>
      <c r="N4856" s="22" t="n">
        <f aca="false">IF(I4856&gt;0,ROUND(I4856*'UCO e Filme'!$A$11,2),0)</f>
        <v>0</v>
      </c>
      <c r="O4856" s="22" t="n">
        <f aca="false">ROUND(L4856+M4856+N4856,2)</f>
        <v>157.5</v>
      </c>
      <c r="P4856" s="36"/>
      <c r="Q4856" s="36"/>
    </row>
    <row r="4857" customFormat="false" ht="10.5" hidden="false" customHeight="true" outlineLevel="0" collapsed="false">
      <c r="A4857" s="17" t="n">
        <v>41401050</v>
      </c>
      <c r="B4857" s="17" t="s">
        <v>4857</v>
      </c>
      <c r="C4857" s="23" t="n">
        <v>1</v>
      </c>
      <c r="D4857" s="23" t="s">
        <v>138</v>
      </c>
      <c r="E4857" s="19" t="n">
        <v>0.091</v>
      </c>
      <c r="F4857" s="21"/>
      <c r="G4857" s="21"/>
      <c r="H4857" s="21"/>
      <c r="I4857" s="21"/>
      <c r="J4857" s="21"/>
      <c r="K4857" s="22" t="n">
        <f aca="false">INDEX('Porte Honorário'!B:D,MATCH(TabJud!D4857,'Porte Honorário'!A:A,0),1)</f>
        <v>32.78</v>
      </c>
      <c r="L4857" s="22" t="n">
        <f aca="false">ROUND(C4857*K4857,2)</f>
        <v>32.78</v>
      </c>
      <c r="M4857" s="22" t="n">
        <f aca="false">IF(E4857&gt;0,ROUND(E4857*'UCO e Filme'!$A$2,2),0)</f>
        <v>1.72</v>
      </c>
      <c r="N4857" s="22" t="n">
        <f aca="false">IF(I4857&gt;0,ROUND(I4857*'UCO e Filme'!$A$11,2),0)</f>
        <v>0</v>
      </c>
      <c r="O4857" s="22" t="n">
        <f aca="false">ROUND(L4857+M4857+N4857,2)</f>
        <v>34.5</v>
      </c>
      <c r="P4857" s="36"/>
      <c r="Q4857" s="36"/>
    </row>
    <row r="4858" customFormat="false" ht="10.5" hidden="false" customHeight="true" outlineLevel="0" collapsed="false">
      <c r="A4858" s="17" t="n">
        <v>41401069</v>
      </c>
      <c r="B4858" s="17" t="s">
        <v>4858</v>
      </c>
      <c r="C4858" s="23" t="n">
        <v>1</v>
      </c>
      <c r="D4858" s="23" t="s">
        <v>99</v>
      </c>
      <c r="E4858" s="19" t="n">
        <v>0.1</v>
      </c>
      <c r="F4858" s="21"/>
      <c r="G4858" s="21"/>
      <c r="H4858" s="21"/>
      <c r="I4858" s="21"/>
      <c r="J4858" s="21"/>
      <c r="K4858" s="22" t="n">
        <f aca="false">INDEX('Porte Honorário'!B:D,MATCH(TabJud!D4858,'Porte Honorário'!A:A,0),1)</f>
        <v>49.16</v>
      </c>
      <c r="L4858" s="22" t="n">
        <f aca="false">ROUND(C4858*K4858,2)</f>
        <v>49.16</v>
      </c>
      <c r="M4858" s="22" t="n">
        <f aca="false">IF(E4858&gt;0,ROUND(E4858*'UCO e Filme'!$A$2,2),0)</f>
        <v>1.89</v>
      </c>
      <c r="N4858" s="22" t="n">
        <f aca="false">IF(I4858&gt;0,ROUND(I4858*'UCO e Filme'!$A$11,2),0)</f>
        <v>0</v>
      </c>
      <c r="O4858" s="22" t="n">
        <f aca="false">ROUND(L4858+M4858+N4858,2)</f>
        <v>51.05</v>
      </c>
      <c r="P4858" s="36"/>
      <c r="Q4858" s="36"/>
    </row>
    <row r="4859" customFormat="false" ht="10.5" hidden="false" customHeight="true" outlineLevel="0" collapsed="false">
      <c r="A4859" s="17" t="n">
        <v>41401077</v>
      </c>
      <c r="B4859" s="17" t="s">
        <v>4859</v>
      </c>
      <c r="C4859" s="23" t="n">
        <v>1</v>
      </c>
      <c r="D4859" s="23" t="s">
        <v>99</v>
      </c>
      <c r="E4859" s="19" t="n">
        <v>0.1</v>
      </c>
      <c r="F4859" s="21"/>
      <c r="G4859" s="21"/>
      <c r="H4859" s="21"/>
      <c r="I4859" s="21"/>
      <c r="J4859" s="21"/>
      <c r="K4859" s="22" t="n">
        <f aca="false">INDEX('Porte Honorário'!B:D,MATCH(TabJud!D4859,'Porte Honorário'!A:A,0),1)</f>
        <v>49.16</v>
      </c>
      <c r="L4859" s="22" t="n">
        <f aca="false">ROUND(C4859*K4859,2)</f>
        <v>49.16</v>
      </c>
      <c r="M4859" s="22" t="n">
        <f aca="false">IF(E4859&gt;0,ROUND(E4859*'UCO e Filme'!$A$2,2),0)</f>
        <v>1.89</v>
      </c>
      <c r="N4859" s="22" t="n">
        <f aca="false">IF(I4859&gt;0,ROUND(I4859*'UCO e Filme'!$A$11,2),0)</f>
        <v>0</v>
      </c>
      <c r="O4859" s="22" t="n">
        <f aca="false">ROUND(L4859+M4859+N4859,2)</f>
        <v>51.05</v>
      </c>
      <c r="P4859" s="36"/>
      <c r="Q4859" s="36"/>
    </row>
    <row r="4860" customFormat="false" ht="10.5" hidden="false" customHeight="true" outlineLevel="0" collapsed="false">
      <c r="A4860" s="17" t="n">
        <v>41401085</v>
      </c>
      <c r="B4860" s="17" t="s">
        <v>4860</v>
      </c>
      <c r="C4860" s="23" t="n">
        <v>1</v>
      </c>
      <c r="D4860" s="23" t="s">
        <v>133</v>
      </c>
      <c r="E4860" s="19"/>
      <c r="F4860" s="21"/>
      <c r="G4860" s="21"/>
      <c r="H4860" s="21"/>
      <c r="I4860" s="21"/>
      <c r="J4860" s="21"/>
      <c r="K4860" s="22" t="n">
        <f aca="false">INDEX('Porte Honorário'!B:D,MATCH(TabJud!D4860,'Porte Honorário'!A:A,0),1)</f>
        <v>16.38</v>
      </c>
      <c r="L4860" s="22" t="n">
        <f aca="false">ROUND(C4860*K4860,2)</f>
        <v>16.38</v>
      </c>
      <c r="M4860" s="22" t="n">
        <f aca="false">IF(E4860&gt;0,ROUND(E4860*'UCO e Filme'!$A$2,2),0)</f>
        <v>0</v>
      </c>
      <c r="N4860" s="22" t="n">
        <f aca="false">IF(I4860&gt;0,ROUND(I4860*'UCO e Filme'!$A$11,2),0)</f>
        <v>0</v>
      </c>
      <c r="O4860" s="22" t="n">
        <f aca="false">ROUND(L4860+M4860+N4860,2)</f>
        <v>16.38</v>
      </c>
      <c r="P4860" s="36"/>
      <c r="Q4860" s="36"/>
    </row>
    <row r="4861" customFormat="false" ht="10.5" hidden="false" customHeight="true" outlineLevel="0" collapsed="false">
      <c r="A4861" s="17" t="n">
        <v>41401093</v>
      </c>
      <c r="B4861" s="17" t="s">
        <v>4861</v>
      </c>
      <c r="C4861" s="23" t="n">
        <v>1</v>
      </c>
      <c r="D4861" s="23" t="s">
        <v>99</v>
      </c>
      <c r="E4861" s="19" t="n">
        <v>0.162</v>
      </c>
      <c r="F4861" s="21"/>
      <c r="G4861" s="21"/>
      <c r="H4861" s="21"/>
      <c r="I4861" s="21"/>
      <c r="J4861" s="21"/>
      <c r="K4861" s="22" t="n">
        <f aca="false">INDEX('Porte Honorário'!B:D,MATCH(TabJud!D4861,'Porte Honorário'!A:A,0),1)</f>
        <v>49.16</v>
      </c>
      <c r="L4861" s="22" t="n">
        <f aca="false">ROUND(C4861*K4861,2)</f>
        <v>49.16</v>
      </c>
      <c r="M4861" s="22" t="n">
        <f aca="false">IF(E4861&gt;0,ROUND(E4861*'UCO e Filme'!$A$2,2),0)</f>
        <v>3.06</v>
      </c>
      <c r="N4861" s="22" t="n">
        <f aca="false">IF(I4861&gt;0,ROUND(I4861*'UCO e Filme'!$A$11,2),0)</f>
        <v>0</v>
      </c>
      <c r="O4861" s="22" t="n">
        <f aca="false">ROUND(L4861+M4861+N4861,2)</f>
        <v>52.22</v>
      </c>
      <c r="P4861" s="36"/>
      <c r="Q4861" s="36"/>
    </row>
    <row r="4862" customFormat="false" ht="10.5" hidden="false" customHeight="true" outlineLevel="0" collapsed="false">
      <c r="A4862" s="17" t="n">
        <v>41401107</v>
      </c>
      <c r="B4862" s="17" t="s">
        <v>4862</v>
      </c>
      <c r="C4862" s="23" t="n">
        <v>1</v>
      </c>
      <c r="D4862" s="23" t="s">
        <v>103</v>
      </c>
      <c r="E4862" s="19" t="n">
        <v>3.2</v>
      </c>
      <c r="F4862" s="21"/>
      <c r="G4862" s="21"/>
      <c r="H4862" s="21"/>
      <c r="I4862" s="21"/>
      <c r="J4862" s="21"/>
      <c r="K4862" s="22" t="n">
        <f aca="false">INDEX('Porte Honorário'!B:D,MATCH(TabJud!D4862,'Porte Honorário'!A:A,0),1)</f>
        <v>183.5</v>
      </c>
      <c r="L4862" s="22" t="n">
        <f aca="false">ROUND(C4862*K4862,2)</f>
        <v>183.5</v>
      </c>
      <c r="M4862" s="22" t="n">
        <f aca="false">IF(E4862&gt;0,ROUND(E4862*'UCO e Filme'!$A$2,2),0)</f>
        <v>60.35</v>
      </c>
      <c r="N4862" s="22" t="n">
        <f aca="false">IF(I4862&gt;0,ROUND(I4862*'UCO e Filme'!$A$11,2),0)</f>
        <v>0</v>
      </c>
      <c r="O4862" s="22" t="n">
        <f aca="false">ROUND(L4862+M4862+N4862,2)</f>
        <v>243.85</v>
      </c>
      <c r="P4862" s="36"/>
      <c r="Q4862" s="36"/>
    </row>
    <row r="4863" customFormat="false" ht="10.5" hidden="false" customHeight="true" outlineLevel="0" collapsed="false">
      <c r="A4863" s="17" t="n">
        <v>41401115</v>
      </c>
      <c r="B4863" s="17" t="s">
        <v>4863</v>
      </c>
      <c r="C4863" s="23" t="n">
        <v>1</v>
      </c>
      <c r="D4863" s="23" t="s">
        <v>99</v>
      </c>
      <c r="E4863" s="19" t="n">
        <v>0.8</v>
      </c>
      <c r="F4863" s="21"/>
      <c r="G4863" s="21"/>
      <c r="H4863" s="21"/>
      <c r="I4863" s="21"/>
      <c r="J4863" s="21"/>
      <c r="K4863" s="22" t="n">
        <f aca="false">INDEX('Porte Honorário'!B:D,MATCH(TabJud!D4863,'Porte Honorário'!A:A,0),1)</f>
        <v>49.16</v>
      </c>
      <c r="L4863" s="22" t="n">
        <f aca="false">ROUND(C4863*K4863,2)</f>
        <v>49.16</v>
      </c>
      <c r="M4863" s="22" t="n">
        <f aca="false">IF(E4863&gt;0,ROUND(E4863*'UCO e Filme'!$A$2,2),0)</f>
        <v>15.09</v>
      </c>
      <c r="N4863" s="22" t="n">
        <f aca="false">IF(I4863&gt;0,ROUND(I4863*'UCO e Filme'!$A$11,2),0)</f>
        <v>0</v>
      </c>
      <c r="O4863" s="22" t="n">
        <f aca="false">ROUND(L4863+M4863+N4863,2)</f>
        <v>64.25</v>
      </c>
      <c r="P4863" s="36"/>
      <c r="Q4863" s="36"/>
    </row>
    <row r="4864" customFormat="false" ht="10.5" hidden="false" customHeight="true" outlineLevel="0" collapsed="false">
      <c r="A4864" s="17" t="n">
        <v>41401123</v>
      </c>
      <c r="B4864" s="17" t="s">
        <v>4864</v>
      </c>
      <c r="C4864" s="23" t="n">
        <v>1</v>
      </c>
      <c r="D4864" s="23" t="s">
        <v>99</v>
      </c>
      <c r="E4864" s="19"/>
      <c r="F4864" s="21"/>
      <c r="G4864" s="21"/>
      <c r="H4864" s="21"/>
      <c r="I4864" s="21"/>
      <c r="J4864" s="21"/>
      <c r="K4864" s="22" t="n">
        <f aca="false">INDEX('Porte Honorário'!B:D,MATCH(TabJud!D4864,'Porte Honorário'!A:A,0),1)</f>
        <v>49.16</v>
      </c>
      <c r="L4864" s="22" t="n">
        <f aca="false">ROUND(C4864*K4864,2)</f>
        <v>49.16</v>
      </c>
      <c r="M4864" s="22" t="n">
        <f aca="false">IF(E4864&gt;0,ROUND(E4864*'UCO e Filme'!$A$2,2),0)</f>
        <v>0</v>
      </c>
      <c r="N4864" s="22" t="n">
        <f aca="false">IF(I4864&gt;0,ROUND(I4864*'UCO e Filme'!$A$11,2),0)</f>
        <v>0</v>
      </c>
      <c r="O4864" s="22" t="n">
        <f aca="false">ROUND(L4864+M4864+N4864,2)</f>
        <v>49.16</v>
      </c>
      <c r="P4864" s="36"/>
      <c r="Q4864" s="36"/>
    </row>
    <row r="4865" customFormat="false" ht="10.5" hidden="false" customHeight="true" outlineLevel="0" collapsed="false">
      <c r="A4865" s="17" t="n">
        <v>41401131</v>
      </c>
      <c r="B4865" s="17" t="s">
        <v>4865</v>
      </c>
      <c r="C4865" s="23" t="n">
        <v>1</v>
      </c>
      <c r="D4865" s="23" t="s">
        <v>64</v>
      </c>
      <c r="E4865" s="19"/>
      <c r="F4865" s="21"/>
      <c r="G4865" s="21"/>
      <c r="H4865" s="21"/>
      <c r="I4865" s="21"/>
      <c r="J4865" s="21"/>
      <c r="K4865" s="22" t="n">
        <f aca="false">INDEX('Porte Honorário'!B:D,MATCH(TabJud!D4865,'Porte Honorário'!A:A,0),1)</f>
        <v>65.56</v>
      </c>
      <c r="L4865" s="22" t="n">
        <f aca="false">ROUND(C4865*K4865,2)</f>
        <v>65.56</v>
      </c>
      <c r="M4865" s="22" t="n">
        <f aca="false">IF(E4865&gt;0,ROUND(E4865*'UCO e Filme'!$A$2,2),0)</f>
        <v>0</v>
      </c>
      <c r="N4865" s="22" t="n">
        <f aca="false">IF(I4865&gt;0,ROUND(I4865*'UCO e Filme'!$A$11,2),0)</f>
        <v>0</v>
      </c>
      <c r="O4865" s="22" t="n">
        <f aca="false">ROUND(L4865+M4865+N4865,2)</f>
        <v>65.56</v>
      </c>
      <c r="P4865" s="36"/>
      <c r="Q4865" s="36"/>
    </row>
    <row r="4866" customFormat="false" ht="10.5" hidden="false" customHeight="true" outlineLevel="0" collapsed="false">
      <c r="A4866" s="17" t="n">
        <v>41401140</v>
      </c>
      <c r="B4866" s="17" t="s">
        <v>4866</v>
      </c>
      <c r="C4866" s="23" t="n">
        <v>1</v>
      </c>
      <c r="D4866" s="23" t="s">
        <v>133</v>
      </c>
      <c r="E4866" s="19"/>
      <c r="F4866" s="21"/>
      <c r="G4866" s="21"/>
      <c r="H4866" s="21"/>
      <c r="I4866" s="21"/>
      <c r="J4866" s="21"/>
      <c r="K4866" s="22" t="n">
        <f aca="false">INDEX('Porte Honorário'!B:D,MATCH(TabJud!D4866,'Porte Honorário'!A:A,0),1)</f>
        <v>16.38</v>
      </c>
      <c r="L4866" s="22" t="n">
        <f aca="false">ROUND(C4866*K4866,2)</f>
        <v>16.38</v>
      </c>
      <c r="M4866" s="22" t="n">
        <f aca="false">IF(E4866&gt;0,ROUND(E4866*'UCO e Filme'!$A$2,2),0)</f>
        <v>0</v>
      </c>
      <c r="N4866" s="22" t="n">
        <f aca="false">IF(I4866&gt;0,ROUND(I4866*'UCO e Filme'!$A$11,2),0)</f>
        <v>0</v>
      </c>
      <c r="O4866" s="22" t="n">
        <f aca="false">ROUND(L4866+M4866+N4866,2)</f>
        <v>16.38</v>
      </c>
      <c r="P4866" s="36"/>
      <c r="Q4866" s="36"/>
    </row>
    <row r="4867" customFormat="false" ht="10.5" hidden="false" customHeight="true" outlineLevel="0" collapsed="false">
      <c r="A4867" s="17" t="n">
        <v>41401158</v>
      </c>
      <c r="B4867" s="17" t="s">
        <v>4867</v>
      </c>
      <c r="C4867" s="23" t="n">
        <v>1</v>
      </c>
      <c r="D4867" s="23" t="s">
        <v>64</v>
      </c>
      <c r="E4867" s="19"/>
      <c r="F4867" s="21"/>
      <c r="G4867" s="21"/>
      <c r="H4867" s="21"/>
      <c r="I4867" s="21"/>
      <c r="J4867" s="21"/>
      <c r="K4867" s="22" t="n">
        <f aca="false">INDEX('Porte Honorário'!B:D,MATCH(TabJud!D4867,'Porte Honorário'!A:A,0),1)</f>
        <v>65.56</v>
      </c>
      <c r="L4867" s="22" t="n">
        <f aca="false">ROUND(C4867*K4867,2)</f>
        <v>65.56</v>
      </c>
      <c r="M4867" s="22" t="n">
        <f aca="false">IF(E4867&gt;0,ROUND(E4867*'UCO e Filme'!$A$2,2),0)</f>
        <v>0</v>
      </c>
      <c r="N4867" s="22" t="n">
        <f aca="false">IF(I4867&gt;0,ROUND(I4867*'UCO e Filme'!$A$11,2),0)</f>
        <v>0</v>
      </c>
      <c r="O4867" s="22" t="n">
        <f aca="false">ROUND(L4867+M4867+N4867,2)</f>
        <v>65.56</v>
      </c>
      <c r="P4867" s="36"/>
      <c r="Q4867" s="36"/>
    </row>
    <row r="4868" customFormat="false" ht="10.5" hidden="false" customHeight="true" outlineLevel="0" collapsed="false">
      <c r="A4868" s="17" t="n">
        <v>41401166</v>
      </c>
      <c r="B4868" s="17" t="s">
        <v>4868</v>
      </c>
      <c r="C4868" s="23" t="n">
        <v>1</v>
      </c>
      <c r="D4868" s="23" t="s">
        <v>64</v>
      </c>
      <c r="E4868" s="19"/>
      <c r="F4868" s="21"/>
      <c r="G4868" s="21"/>
      <c r="H4868" s="21"/>
      <c r="I4868" s="21"/>
      <c r="J4868" s="21"/>
      <c r="K4868" s="22" t="n">
        <f aca="false">INDEX('Porte Honorário'!B:D,MATCH(TabJud!D4868,'Porte Honorário'!A:A,0),1)</f>
        <v>65.56</v>
      </c>
      <c r="L4868" s="22" t="n">
        <f aca="false">ROUND(C4868*K4868,2)</f>
        <v>65.56</v>
      </c>
      <c r="M4868" s="22" t="n">
        <f aca="false">IF(E4868&gt;0,ROUND(E4868*'UCO e Filme'!$A$2,2),0)</f>
        <v>0</v>
      </c>
      <c r="N4868" s="22" t="n">
        <f aca="false">IF(I4868&gt;0,ROUND(I4868*'UCO e Filme'!$A$11,2),0)</f>
        <v>0</v>
      </c>
      <c r="O4868" s="22" t="n">
        <f aca="false">ROUND(L4868+M4868+N4868,2)</f>
        <v>65.56</v>
      </c>
      <c r="P4868" s="36"/>
      <c r="Q4868" s="36"/>
    </row>
    <row r="4869" customFormat="false" ht="10.5" hidden="false" customHeight="true" outlineLevel="0" collapsed="false">
      <c r="A4869" s="17" t="n">
        <v>41401174</v>
      </c>
      <c r="B4869" s="17" t="s">
        <v>4869</v>
      </c>
      <c r="C4869" s="23" t="n">
        <v>1</v>
      </c>
      <c r="D4869" s="23" t="s">
        <v>64</v>
      </c>
      <c r="E4869" s="19" t="n">
        <v>0.94</v>
      </c>
      <c r="F4869" s="21"/>
      <c r="G4869" s="21"/>
      <c r="H4869" s="21"/>
      <c r="I4869" s="21"/>
      <c r="J4869" s="21"/>
      <c r="K4869" s="22" t="n">
        <f aca="false">INDEX('Porte Honorário'!B:D,MATCH(TabJud!D4869,'Porte Honorário'!A:A,0),1)</f>
        <v>65.56</v>
      </c>
      <c r="L4869" s="22" t="n">
        <f aca="false">ROUND(C4869*K4869,2)</f>
        <v>65.56</v>
      </c>
      <c r="M4869" s="22" t="n">
        <f aca="false">IF(E4869&gt;0,ROUND(E4869*'UCO e Filme'!$A$2,2),0)</f>
        <v>17.73</v>
      </c>
      <c r="N4869" s="22" t="n">
        <f aca="false">IF(I4869&gt;0,ROUND(I4869*'UCO e Filme'!$A$11,2),0)</f>
        <v>0</v>
      </c>
      <c r="O4869" s="22" t="n">
        <f aca="false">ROUND(L4869+M4869+N4869,2)</f>
        <v>83.29</v>
      </c>
      <c r="P4869" s="36"/>
      <c r="Q4869" s="36"/>
    </row>
    <row r="4870" customFormat="false" ht="10.5" hidden="false" customHeight="true" outlineLevel="0" collapsed="false">
      <c r="A4870" s="17" t="n">
        <v>41401182</v>
      </c>
      <c r="B4870" s="17" t="s">
        <v>4870</v>
      </c>
      <c r="C4870" s="23" t="n">
        <v>1</v>
      </c>
      <c r="D4870" s="23" t="s">
        <v>64</v>
      </c>
      <c r="E4870" s="19" t="n">
        <v>0.94</v>
      </c>
      <c r="F4870" s="21"/>
      <c r="G4870" s="21"/>
      <c r="H4870" s="21"/>
      <c r="I4870" s="21"/>
      <c r="J4870" s="21"/>
      <c r="K4870" s="22" t="n">
        <f aca="false">INDEX('Porte Honorário'!B:D,MATCH(TabJud!D4870,'Porte Honorário'!A:A,0),1)</f>
        <v>65.56</v>
      </c>
      <c r="L4870" s="22" t="n">
        <f aca="false">ROUND(C4870*K4870,2)</f>
        <v>65.56</v>
      </c>
      <c r="M4870" s="22" t="n">
        <f aca="false">IF(E4870&gt;0,ROUND(E4870*'UCO e Filme'!$A$2,2),0)</f>
        <v>17.73</v>
      </c>
      <c r="N4870" s="22" t="n">
        <f aca="false">IF(I4870&gt;0,ROUND(I4870*'UCO e Filme'!$A$11,2),0)</f>
        <v>0</v>
      </c>
      <c r="O4870" s="22" t="n">
        <f aca="false">ROUND(L4870+M4870+N4870,2)</f>
        <v>83.29</v>
      </c>
      <c r="P4870" s="36"/>
      <c r="Q4870" s="36"/>
    </row>
    <row r="4871" customFormat="false" ht="21" hidden="false" customHeight="true" outlineLevel="0" collapsed="false">
      <c r="A4871" s="17" t="n">
        <v>41401190</v>
      </c>
      <c r="B4871" s="17" t="s">
        <v>4871</v>
      </c>
      <c r="C4871" s="23" t="n">
        <v>1</v>
      </c>
      <c r="D4871" s="23" t="s">
        <v>146</v>
      </c>
      <c r="E4871" s="19"/>
      <c r="F4871" s="21"/>
      <c r="G4871" s="21"/>
      <c r="H4871" s="21"/>
      <c r="I4871" s="21"/>
      <c r="J4871" s="21"/>
      <c r="K4871" s="22" t="n">
        <f aca="false">INDEX('Porte Honorário'!B:D,MATCH(TabJud!D4871,'Porte Honorário'!A:A,0),1)</f>
        <v>104.87</v>
      </c>
      <c r="L4871" s="22" t="n">
        <f aca="false">ROUND(C4871*K4871,2)</f>
        <v>104.87</v>
      </c>
      <c r="M4871" s="22" t="n">
        <f aca="false">IF(E4871&gt;0,ROUND(E4871*'UCO e Filme'!$A$2,2),0)</f>
        <v>0</v>
      </c>
      <c r="N4871" s="22" t="n">
        <f aca="false">IF(I4871&gt;0,ROUND(I4871*'UCO e Filme'!$A$11,2),0)</f>
        <v>0</v>
      </c>
      <c r="O4871" s="22" t="n">
        <f aca="false">ROUND(L4871+M4871+N4871,2)</f>
        <v>104.87</v>
      </c>
      <c r="P4871" s="36"/>
      <c r="Q4871" s="36"/>
    </row>
    <row r="4872" customFormat="false" ht="10.5" hidden="false" customHeight="true" outlineLevel="0" collapsed="false">
      <c r="A4872" s="17" t="n">
        <v>41401204</v>
      </c>
      <c r="B4872" s="17" t="s">
        <v>4872</v>
      </c>
      <c r="C4872" s="23" t="n">
        <v>1</v>
      </c>
      <c r="D4872" s="23" t="s">
        <v>64</v>
      </c>
      <c r="E4872" s="19"/>
      <c r="F4872" s="21"/>
      <c r="G4872" s="21"/>
      <c r="H4872" s="21"/>
      <c r="I4872" s="21"/>
      <c r="J4872" s="21"/>
      <c r="K4872" s="22" t="n">
        <f aca="false">INDEX('Porte Honorário'!B:D,MATCH(TabJud!D4872,'Porte Honorário'!A:A,0),1)</f>
        <v>65.56</v>
      </c>
      <c r="L4872" s="22" t="n">
        <f aca="false">ROUND(C4872*K4872,2)</f>
        <v>65.56</v>
      </c>
      <c r="M4872" s="22" t="n">
        <f aca="false">IF(E4872&gt;0,ROUND(E4872*'UCO e Filme'!$A$2,2),0)</f>
        <v>0</v>
      </c>
      <c r="N4872" s="22" t="n">
        <f aca="false">IF(I4872&gt;0,ROUND(I4872*'UCO e Filme'!$A$11,2),0)</f>
        <v>0</v>
      </c>
      <c r="O4872" s="22" t="n">
        <f aca="false">ROUND(L4872+M4872+N4872,2)</f>
        <v>65.56</v>
      </c>
      <c r="P4872" s="36"/>
      <c r="Q4872" s="36"/>
    </row>
    <row r="4873" customFormat="false" ht="10.5" hidden="false" customHeight="true" outlineLevel="0" collapsed="false">
      <c r="A4873" s="17" t="n">
        <v>41401212</v>
      </c>
      <c r="B4873" s="17" t="s">
        <v>4873</v>
      </c>
      <c r="C4873" s="23" t="n">
        <v>1</v>
      </c>
      <c r="D4873" s="23" t="s">
        <v>146</v>
      </c>
      <c r="E4873" s="19" t="n">
        <v>1.365</v>
      </c>
      <c r="F4873" s="21"/>
      <c r="G4873" s="21"/>
      <c r="H4873" s="21"/>
      <c r="I4873" s="21"/>
      <c r="J4873" s="21"/>
      <c r="K4873" s="22" t="n">
        <f aca="false">INDEX('Porte Honorário'!B:D,MATCH(TabJud!D4873,'Porte Honorário'!A:A,0),1)</f>
        <v>104.87</v>
      </c>
      <c r="L4873" s="22" t="n">
        <f aca="false">ROUND(C4873*K4873,2)</f>
        <v>104.87</v>
      </c>
      <c r="M4873" s="22" t="n">
        <f aca="false">IF(E4873&gt;0,ROUND(E4873*'UCO e Filme'!$A$2,2),0)</f>
        <v>25.74</v>
      </c>
      <c r="N4873" s="22" t="n">
        <f aca="false">IF(I4873&gt;0,ROUND(I4873*'UCO e Filme'!$A$11,2),0)</f>
        <v>0</v>
      </c>
      <c r="O4873" s="22" t="n">
        <f aca="false">ROUND(L4873+M4873+N4873,2)</f>
        <v>130.61</v>
      </c>
      <c r="P4873" s="36"/>
      <c r="Q4873" s="36"/>
    </row>
    <row r="4874" customFormat="false" ht="10.5" hidden="false" customHeight="true" outlineLevel="0" collapsed="false">
      <c r="A4874" s="17" t="n">
        <v>41401220</v>
      </c>
      <c r="B4874" s="17" t="s">
        <v>4874</v>
      </c>
      <c r="C4874" s="23" t="n">
        <v>1</v>
      </c>
      <c r="D4874" s="23" t="s">
        <v>103</v>
      </c>
      <c r="E4874" s="19" t="n">
        <v>10.952</v>
      </c>
      <c r="F4874" s="21"/>
      <c r="G4874" s="21"/>
      <c r="H4874" s="21"/>
      <c r="I4874" s="21"/>
      <c r="J4874" s="21"/>
      <c r="K4874" s="22" t="n">
        <f aca="false">INDEX('Porte Honorário'!B:D,MATCH(TabJud!D4874,'Porte Honorário'!A:A,0),1)</f>
        <v>183.5</v>
      </c>
      <c r="L4874" s="22" t="n">
        <f aca="false">ROUND(C4874*K4874,2)</f>
        <v>183.5</v>
      </c>
      <c r="M4874" s="22" t="n">
        <f aca="false">IF(E4874&gt;0,ROUND(E4874*'UCO e Filme'!$A$2,2),0)</f>
        <v>206.55</v>
      </c>
      <c r="N4874" s="22" t="n">
        <f aca="false">IF(I4874&gt;0,ROUND(I4874*'UCO e Filme'!$A$11,2),0)</f>
        <v>0</v>
      </c>
      <c r="O4874" s="22" t="n">
        <f aca="false">ROUND(L4874+M4874+N4874,2)</f>
        <v>390.05</v>
      </c>
      <c r="P4874" s="36"/>
      <c r="Q4874" s="36"/>
    </row>
    <row r="4875" customFormat="false" ht="10.5" hidden="false" customHeight="true" outlineLevel="0" collapsed="false">
      <c r="A4875" s="17" t="n">
        <v>41401239</v>
      </c>
      <c r="B4875" s="17" t="s">
        <v>4875</v>
      </c>
      <c r="C4875" s="23" t="n">
        <v>1</v>
      </c>
      <c r="D4875" s="23" t="s">
        <v>138</v>
      </c>
      <c r="E4875" s="19" t="n">
        <v>0.585</v>
      </c>
      <c r="F4875" s="21"/>
      <c r="G4875" s="21"/>
      <c r="H4875" s="21"/>
      <c r="I4875" s="21"/>
      <c r="J4875" s="21"/>
      <c r="K4875" s="22" t="n">
        <f aca="false">INDEX('Porte Honorário'!B:D,MATCH(TabJud!D4875,'Porte Honorário'!A:A,0),1)</f>
        <v>32.78</v>
      </c>
      <c r="L4875" s="22" t="n">
        <f aca="false">ROUND(C4875*K4875,2)</f>
        <v>32.78</v>
      </c>
      <c r="M4875" s="22" t="n">
        <f aca="false">IF(E4875&gt;0,ROUND(E4875*'UCO e Filme'!$A$2,2),0)</f>
        <v>11.03</v>
      </c>
      <c r="N4875" s="22" t="n">
        <f aca="false">IF(I4875&gt;0,ROUND(I4875*'UCO e Filme'!$A$11,2),0)</f>
        <v>0</v>
      </c>
      <c r="O4875" s="22" t="n">
        <f aca="false">ROUND(L4875+M4875+N4875,2)</f>
        <v>43.81</v>
      </c>
      <c r="P4875" s="36"/>
      <c r="Q4875" s="36"/>
    </row>
    <row r="4876" customFormat="false" ht="10.5" hidden="false" customHeight="true" outlineLevel="0" collapsed="false">
      <c r="A4876" s="17" t="n">
        <v>41401247</v>
      </c>
      <c r="B4876" s="17" t="s">
        <v>4876</v>
      </c>
      <c r="C4876" s="23" t="n">
        <v>1</v>
      </c>
      <c r="D4876" s="23" t="s">
        <v>138</v>
      </c>
      <c r="E4876" s="19"/>
      <c r="F4876" s="21"/>
      <c r="G4876" s="21"/>
      <c r="H4876" s="21"/>
      <c r="I4876" s="21"/>
      <c r="J4876" s="21"/>
      <c r="K4876" s="22" t="n">
        <f aca="false">INDEX('Porte Honorário'!B:D,MATCH(TabJud!D4876,'Porte Honorário'!A:A,0),1)</f>
        <v>32.78</v>
      </c>
      <c r="L4876" s="22" t="n">
        <f aca="false">ROUND(C4876*K4876,2)</f>
        <v>32.78</v>
      </c>
      <c r="M4876" s="22" t="n">
        <f aca="false">IF(E4876&gt;0,ROUND(E4876*'UCO e Filme'!$A$2,2),0)</f>
        <v>0</v>
      </c>
      <c r="N4876" s="22" t="n">
        <f aca="false">IF(I4876&gt;0,ROUND(I4876*'UCO e Filme'!$A$11,2),0)</f>
        <v>0</v>
      </c>
      <c r="O4876" s="22" t="n">
        <f aca="false">ROUND(L4876+M4876+N4876,2)</f>
        <v>32.78</v>
      </c>
      <c r="P4876" s="36"/>
      <c r="Q4876" s="36"/>
    </row>
    <row r="4877" customFormat="false" ht="10.5" hidden="false" customHeight="true" outlineLevel="0" collapsed="false">
      <c r="A4877" s="17" t="n">
        <v>41401255</v>
      </c>
      <c r="B4877" s="17" t="s">
        <v>4877</v>
      </c>
      <c r="C4877" s="23" t="n">
        <v>1</v>
      </c>
      <c r="D4877" s="23" t="s">
        <v>133</v>
      </c>
      <c r="E4877" s="19"/>
      <c r="F4877" s="21"/>
      <c r="G4877" s="21"/>
      <c r="H4877" s="21"/>
      <c r="I4877" s="21"/>
      <c r="J4877" s="21"/>
      <c r="K4877" s="22" t="n">
        <f aca="false">INDEX('Porte Honorário'!B:D,MATCH(TabJud!D4877,'Porte Honorário'!A:A,0),1)</f>
        <v>16.38</v>
      </c>
      <c r="L4877" s="22" t="n">
        <f aca="false">ROUND(C4877*K4877,2)</f>
        <v>16.38</v>
      </c>
      <c r="M4877" s="22" t="n">
        <f aca="false">IF(E4877&gt;0,ROUND(E4877*'UCO e Filme'!$A$2,2),0)</f>
        <v>0</v>
      </c>
      <c r="N4877" s="22" t="n">
        <f aca="false">IF(I4877&gt;0,ROUND(I4877*'UCO e Filme'!$A$11,2),0)</f>
        <v>0</v>
      </c>
      <c r="O4877" s="22" t="n">
        <f aca="false">ROUND(L4877+M4877+N4877,2)</f>
        <v>16.38</v>
      </c>
      <c r="P4877" s="36"/>
      <c r="Q4877" s="36"/>
    </row>
    <row r="4878" customFormat="false" ht="10.5" hidden="false" customHeight="true" outlineLevel="0" collapsed="false">
      <c r="A4878" s="17" t="n">
        <v>41401263</v>
      </c>
      <c r="B4878" s="17" t="s">
        <v>4878</v>
      </c>
      <c r="C4878" s="23" t="n">
        <v>1</v>
      </c>
      <c r="D4878" s="23" t="s">
        <v>146</v>
      </c>
      <c r="E4878" s="19" t="n">
        <v>1.95</v>
      </c>
      <c r="F4878" s="21"/>
      <c r="G4878" s="21"/>
      <c r="H4878" s="21"/>
      <c r="I4878" s="21"/>
      <c r="J4878" s="21"/>
      <c r="K4878" s="22" t="n">
        <f aca="false">INDEX('Porte Honorário'!B:D,MATCH(TabJud!D4878,'Porte Honorário'!A:A,0),1)</f>
        <v>104.87</v>
      </c>
      <c r="L4878" s="22" t="n">
        <f aca="false">ROUND(C4878*K4878,2)</f>
        <v>104.87</v>
      </c>
      <c r="M4878" s="22" t="n">
        <f aca="false">IF(E4878&gt;0,ROUND(E4878*'UCO e Filme'!$A$2,2),0)</f>
        <v>36.78</v>
      </c>
      <c r="N4878" s="22" t="n">
        <f aca="false">IF(I4878&gt;0,ROUND(I4878*'UCO e Filme'!$A$11,2),0)</f>
        <v>0</v>
      </c>
      <c r="O4878" s="22" t="n">
        <f aca="false">ROUND(L4878+M4878+N4878,2)</f>
        <v>141.65</v>
      </c>
      <c r="P4878" s="36"/>
      <c r="Q4878" s="36"/>
    </row>
    <row r="4879" customFormat="false" ht="10.5" hidden="false" customHeight="true" outlineLevel="0" collapsed="false">
      <c r="A4879" s="17" t="n">
        <v>41401271</v>
      </c>
      <c r="B4879" s="17" t="s">
        <v>4879</v>
      </c>
      <c r="C4879" s="23" t="n">
        <v>1</v>
      </c>
      <c r="D4879" s="23" t="s">
        <v>138</v>
      </c>
      <c r="E4879" s="19" t="n">
        <v>0.38</v>
      </c>
      <c r="F4879" s="21"/>
      <c r="G4879" s="21"/>
      <c r="H4879" s="21"/>
      <c r="I4879" s="21"/>
      <c r="J4879" s="21"/>
      <c r="K4879" s="22" t="n">
        <f aca="false">INDEX('Porte Honorário'!B:D,MATCH(TabJud!D4879,'Porte Honorário'!A:A,0),1)</f>
        <v>32.78</v>
      </c>
      <c r="L4879" s="22" t="n">
        <f aca="false">ROUND(C4879*K4879,2)</f>
        <v>32.78</v>
      </c>
      <c r="M4879" s="22" t="n">
        <f aca="false">IF(E4879&gt;0,ROUND(E4879*'UCO e Filme'!$A$2,2),0)</f>
        <v>7.17</v>
      </c>
      <c r="N4879" s="22" t="n">
        <f aca="false">IF(I4879&gt;0,ROUND(I4879*'UCO e Filme'!$A$11,2),0)</f>
        <v>0</v>
      </c>
      <c r="O4879" s="22" t="n">
        <f aca="false">ROUND(L4879+M4879+N4879,2)</f>
        <v>39.95</v>
      </c>
      <c r="P4879" s="36"/>
      <c r="Q4879" s="36"/>
    </row>
    <row r="4880" customFormat="false" ht="10.5" hidden="false" customHeight="true" outlineLevel="0" collapsed="false">
      <c r="A4880" s="17" t="n">
        <v>41401280</v>
      </c>
      <c r="B4880" s="17" t="s">
        <v>4880</v>
      </c>
      <c r="C4880" s="23" t="n">
        <v>1</v>
      </c>
      <c r="D4880" s="23" t="s">
        <v>138</v>
      </c>
      <c r="E4880" s="19" t="n">
        <v>0.162</v>
      </c>
      <c r="F4880" s="21"/>
      <c r="G4880" s="21"/>
      <c r="H4880" s="21"/>
      <c r="I4880" s="21"/>
      <c r="J4880" s="21"/>
      <c r="K4880" s="22" t="n">
        <f aca="false">INDEX('Porte Honorário'!B:D,MATCH(TabJud!D4880,'Porte Honorário'!A:A,0),1)</f>
        <v>32.78</v>
      </c>
      <c r="L4880" s="22" t="n">
        <f aca="false">ROUND(C4880*K4880,2)</f>
        <v>32.78</v>
      </c>
      <c r="M4880" s="22" t="n">
        <f aca="false">IF(E4880&gt;0,ROUND(E4880*'UCO e Filme'!$A$2,2),0)</f>
        <v>3.06</v>
      </c>
      <c r="N4880" s="22" t="n">
        <f aca="false">IF(I4880&gt;0,ROUND(I4880*'UCO e Filme'!$A$11,2),0)</f>
        <v>0</v>
      </c>
      <c r="O4880" s="22" t="n">
        <f aca="false">ROUND(L4880+M4880+N4880,2)</f>
        <v>35.84</v>
      </c>
      <c r="P4880" s="36"/>
      <c r="Q4880" s="36"/>
    </row>
    <row r="4881" customFormat="false" ht="10.5" hidden="false" customHeight="true" outlineLevel="0" collapsed="false">
      <c r="A4881" s="17" t="n">
        <v>41401298</v>
      </c>
      <c r="B4881" s="17" t="s">
        <v>4881</v>
      </c>
      <c r="C4881" s="23" t="n">
        <v>1</v>
      </c>
      <c r="D4881" s="23" t="s">
        <v>103</v>
      </c>
      <c r="E4881" s="19" t="n">
        <v>3.2</v>
      </c>
      <c r="F4881" s="21"/>
      <c r="G4881" s="21"/>
      <c r="H4881" s="21"/>
      <c r="I4881" s="21"/>
      <c r="J4881" s="21"/>
      <c r="K4881" s="22" t="n">
        <f aca="false">INDEX('Porte Honorário'!B:D,MATCH(TabJud!D4881,'Porte Honorário'!A:A,0),1)</f>
        <v>183.5</v>
      </c>
      <c r="L4881" s="22" t="n">
        <f aca="false">ROUND(C4881*K4881,2)</f>
        <v>183.5</v>
      </c>
      <c r="M4881" s="22" t="n">
        <f aca="false">IF(E4881&gt;0,ROUND(E4881*'UCO e Filme'!$A$2,2),0)</f>
        <v>60.35</v>
      </c>
      <c r="N4881" s="22" t="n">
        <f aca="false">IF(I4881&gt;0,ROUND(I4881*'UCO e Filme'!$A$11,2),0)</f>
        <v>0</v>
      </c>
      <c r="O4881" s="22" t="n">
        <f aca="false">ROUND(L4881+M4881+N4881,2)</f>
        <v>243.85</v>
      </c>
      <c r="P4881" s="36"/>
      <c r="Q4881" s="36"/>
    </row>
    <row r="4882" customFormat="false" ht="10.5" hidden="false" customHeight="true" outlineLevel="0" collapsed="false">
      <c r="A4882" s="17" t="n">
        <v>41401301</v>
      </c>
      <c r="B4882" s="17" t="s">
        <v>4882</v>
      </c>
      <c r="C4882" s="23" t="n">
        <v>1</v>
      </c>
      <c r="D4882" s="23" t="s">
        <v>138</v>
      </c>
      <c r="E4882" s="19" t="n">
        <v>0.087</v>
      </c>
      <c r="F4882" s="21"/>
      <c r="G4882" s="21"/>
      <c r="H4882" s="21"/>
      <c r="I4882" s="21"/>
      <c r="J4882" s="21"/>
      <c r="K4882" s="22" t="n">
        <f aca="false">INDEX('Porte Honorário'!B:D,MATCH(TabJud!D4882,'Porte Honorário'!A:A,0),1)</f>
        <v>32.78</v>
      </c>
      <c r="L4882" s="22" t="n">
        <f aca="false">ROUND(C4882*K4882,2)</f>
        <v>32.78</v>
      </c>
      <c r="M4882" s="22" t="n">
        <f aca="false">IF(E4882&gt;0,ROUND(E4882*'UCO e Filme'!$A$2,2),0)</f>
        <v>1.64</v>
      </c>
      <c r="N4882" s="22" t="n">
        <f aca="false">IF(I4882&gt;0,ROUND(I4882*'UCO e Filme'!$A$11,2),0)</f>
        <v>0</v>
      </c>
      <c r="O4882" s="22" t="n">
        <f aca="false">ROUND(L4882+M4882+N4882,2)</f>
        <v>34.42</v>
      </c>
      <c r="P4882" s="36"/>
      <c r="Q4882" s="36"/>
    </row>
    <row r="4883" customFormat="false" ht="10.5" hidden="false" customHeight="true" outlineLevel="0" collapsed="false">
      <c r="A4883" s="17" t="n">
        <v>41401310</v>
      </c>
      <c r="B4883" s="17" t="s">
        <v>4883</v>
      </c>
      <c r="C4883" s="23" t="n">
        <v>1</v>
      </c>
      <c r="D4883" s="23" t="s">
        <v>99</v>
      </c>
      <c r="E4883" s="19"/>
      <c r="F4883" s="21"/>
      <c r="G4883" s="21"/>
      <c r="H4883" s="21"/>
      <c r="I4883" s="21"/>
      <c r="J4883" s="21"/>
      <c r="K4883" s="22" t="n">
        <f aca="false">INDEX('Porte Honorário'!B:D,MATCH(TabJud!D4883,'Porte Honorário'!A:A,0),1)</f>
        <v>49.16</v>
      </c>
      <c r="L4883" s="22" t="n">
        <f aca="false">ROUND(C4883*K4883,2)</f>
        <v>49.16</v>
      </c>
      <c r="M4883" s="22" t="n">
        <f aca="false">IF(E4883&gt;0,ROUND(E4883*'UCO e Filme'!$A$2,2),0)</f>
        <v>0</v>
      </c>
      <c r="N4883" s="22" t="n">
        <f aca="false">IF(I4883&gt;0,ROUND(I4883*'UCO e Filme'!$A$11,2),0)</f>
        <v>0</v>
      </c>
      <c r="O4883" s="22" t="n">
        <f aca="false">ROUND(L4883+M4883+N4883,2)</f>
        <v>49.16</v>
      </c>
      <c r="P4883" s="36"/>
      <c r="Q4883" s="36"/>
    </row>
    <row r="4884" customFormat="false" ht="10.5" hidden="false" customHeight="true" outlineLevel="0" collapsed="false">
      <c r="A4884" s="17" t="n">
        <v>41401328</v>
      </c>
      <c r="B4884" s="17" t="s">
        <v>4884</v>
      </c>
      <c r="C4884" s="23" t="n">
        <v>1</v>
      </c>
      <c r="D4884" s="23" t="s">
        <v>99</v>
      </c>
      <c r="E4884" s="19"/>
      <c r="F4884" s="21"/>
      <c r="G4884" s="21"/>
      <c r="H4884" s="21"/>
      <c r="I4884" s="21"/>
      <c r="J4884" s="21"/>
      <c r="K4884" s="22" t="n">
        <f aca="false">INDEX('Porte Honorário'!B:D,MATCH(TabJud!D4884,'Porte Honorário'!A:A,0),1)</f>
        <v>49.16</v>
      </c>
      <c r="L4884" s="22" t="n">
        <f aca="false">ROUND(C4884*K4884,2)</f>
        <v>49.16</v>
      </c>
      <c r="M4884" s="22" t="n">
        <f aca="false">IF(E4884&gt;0,ROUND(E4884*'UCO e Filme'!$A$2,2),0)</f>
        <v>0</v>
      </c>
      <c r="N4884" s="22" t="n">
        <f aca="false">IF(I4884&gt;0,ROUND(I4884*'UCO e Filme'!$A$11,2),0)</f>
        <v>0</v>
      </c>
      <c r="O4884" s="22" t="n">
        <f aca="false">ROUND(L4884+M4884+N4884,2)</f>
        <v>49.16</v>
      </c>
      <c r="P4884" s="36"/>
      <c r="Q4884" s="36"/>
    </row>
    <row r="4885" customFormat="false" ht="10.5" hidden="false" customHeight="true" outlineLevel="0" collapsed="false">
      <c r="A4885" s="17" t="n">
        <v>41401336</v>
      </c>
      <c r="B4885" s="17" t="s">
        <v>4885</v>
      </c>
      <c r="C4885" s="23" t="n">
        <v>1</v>
      </c>
      <c r="D4885" s="23" t="s">
        <v>99</v>
      </c>
      <c r="E4885" s="19"/>
      <c r="F4885" s="21"/>
      <c r="G4885" s="21"/>
      <c r="H4885" s="21"/>
      <c r="I4885" s="21"/>
      <c r="J4885" s="21"/>
      <c r="K4885" s="22" t="n">
        <f aca="false">INDEX('Porte Honorário'!B:D,MATCH(TabJud!D4885,'Porte Honorário'!A:A,0),1)</f>
        <v>49.16</v>
      </c>
      <c r="L4885" s="22" t="n">
        <f aca="false">ROUND(C4885*K4885,2)</f>
        <v>49.16</v>
      </c>
      <c r="M4885" s="22" t="n">
        <f aca="false">IF(E4885&gt;0,ROUND(E4885*'UCO e Filme'!$A$2,2),0)</f>
        <v>0</v>
      </c>
      <c r="N4885" s="22" t="n">
        <f aca="false">IF(I4885&gt;0,ROUND(I4885*'UCO e Filme'!$A$11,2),0)</f>
        <v>0</v>
      </c>
      <c r="O4885" s="22" t="n">
        <f aca="false">ROUND(L4885+M4885+N4885,2)</f>
        <v>49.16</v>
      </c>
      <c r="P4885" s="36"/>
      <c r="Q4885" s="36"/>
    </row>
    <row r="4886" customFormat="false" ht="10.5" hidden="false" customHeight="true" outlineLevel="0" collapsed="false">
      <c r="A4886" s="17" t="n">
        <v>41401344</v>
      </c>
      <c r="B4886" s="17" t="s">
        <v>4886</v>
      </c>
      <c r="C4886" s="23" t="n">
        <v>1</v>
      </c>
      <c r="D4886" s="23" t="s">
        <v>133</v>
      </c>
      <c r="E4886" s="19"/>
      <c r="F4886" s="21"/>
      <c r="G4886" s="21"/>
      <c r="H4886" s="21"/>
      <c r="I4886" s="21"/>
      <c r="J4886" s="21"/>
      <c r="K4886" s="22" t="n">
        <f aca="false">INDEX('Porte Honorário'!B:D,MATCH(TabJud!D4886,'Porte Honorário'!A:A,0),1)</f>
        <v>16.38</v>
      </c>
      <c r="L4886" s="22" t="n">
        <f aca="false">ROUND(C4886*K4886,2)</f>
        <v>16.38</v>
      </c>
      <c r="M4886" s="22" t="n">
        <f aca="false">IF(E4886&gt;0,ROUND(E4886*'UCO e Filme'!$A$2,2),0)</f>
        <v>0</v>
      </c>
      <c r="N4886" s="22" t="n">
        <f aca="false">IF(I4886&gt;0,ROUND(I4886*'UCO e Filme'!$A$11,2),0)</f>
        <v>0</v>
      </c>
      <c r="O4886" s="22" t="n">
        <f aca="false">ROUND(L4886+M4886+N4886,2)</f>
        <v>16.38</v>
      </c>
      <c r="P4886" s="36"/>
      <c r="Q4886" s="36"/>
    </row>
    <row r="4887" customFormat="false" ht="10.5" hidden="false" customHeight="true" outlineLevel="0" collapsed="false">
      <c r="A4887" s="17" t="n">
        <v>41401352</v>
      </c>
      <c r="B4887" s="17" t="s">
        <v>4887</v>
      </c>
      <c r="C4887" s="23" t="n">
        <v>1</v>
      </c>
      <c r="D4887" s="23" t="s">
        <v>133</v>
      </c>
      <c r="E4887" s="19"/>
      <c r="F4887" s="21"/>
      <c r="G4887" s="21"/>
      <c r="H4887" s="21"/>
      <c r="I4887" s="21"/>
      <c r="J4887" s="21"/>
      <c r="K4887" s="22" t="n">
        <f aca="false">INDEX('Porte Honorário'!B:D,MATCH(TabJud!D4887,'Porte Honorário'!A:A,0),1)</f>
        <v>16.38</v>
      </c>
      <c r="L4887" s="22" t="n">
        <f aca="false">ROUND(C4887*K4887,2)</f>
        <v>16.38</v>
      </c>
      <c r="M4887" s="22" t="n">
        <f aca="false">IF(E4887&gt;0,ROUND(E4887*'UCO e Filme'!$A$2,2),0)</f>
        <v>0</v>
      </c>
      <c r="N4887" s="22" t="n">
        <f aca="false">IF(I4887&gt;0,ROUND(I4887*'UCO e Filme'!$A$11,2),0)</f>
        <v>0</v>
      </c>
      <c r="O4887" s="22" t="n">
        <f aca="false">ROUND(L4887+M4887+N4887,2)</f>
        <v>16.38</v>
      </c>
      <c r="P4887" s="36"/>
      <c r="Q4887" s="36"/>
    </row>
    <row r="4888" customFormat="false" ht="10.5" hidden="false" customHeight="true" outlineLevel="0" collapsed="false">
      <c r="A4888" s="17" t="n">
        <v>41401360</v>
      </c>
      <c r="B4888" s="17" t="s">
        <v>4888</v>
      </c>
      <c r="C4888" s="23" t="n">
        <v>1</v>
      </c>
      <c r="D4888" s="23" t="s">
        <v>99</v>
      </c>
      <c r="E4888" s="19"/>
      <c r="F4888" s="21"/>
      <c r="G4888" s="21"/>
      <c r="H4888" s="21"/>
      <c r="I4888" s="21"/>
      <c r="J4888" s="21"/>
      <c r="K4888" s="22" t="n">
        <f aca="false">INDEX('Porte Honorário'!B:D,MATCH(TabJud!D4888,'Porte Honorário'!A:A,0),1)</f>
        <v>49.16</v>
      </c>
      <c r="L4888" s="22" t="n">
        <f aca="false">ROUND(C4888*K4888,2)</f>
        <v>49.16</v>
      </c>
      <c r="M4888" s="22" t="n">
        <f aca="false">IF(E4888&gt;0,ROUND(E4888*'UCO e Filme'!$A$2,2),0)</f>
        <v>0</v>
      </c>
      <c r="N4888" s="22" t="n">
        <f aca="false">IF(I4888&gt;0,ROUND(I4888*'UCO e Filme'!$A$11,2),0)</f>
        <v>0</v>
      </c>
      <c r="O4888" s="22" t="n">
        <f aca="false">ROUND(L4888+M4888+N4888,2)</f>
        <v>49.16</v>
      </c>
      <c r="P4888" s="36"/>
      <c r="Q4888" s="36"/>
    </row>
    <row r="4889" customFormat="false" ht="10.5" hidden="false" customHeight="true" outlineLevel="0" collapsed="false">
      <c r="A4889" s="17" t="n">
        <v>41401379</v>
      </c>
      <c r="B4889" s="17" t="s">
        <v>4889</v>
      </c>
      <c r="C4889" s="23" t="n">
        <v>1</v>
      </c>
      <c r="D4889" s="23" t="s">
        <v>99</v>
      </c>
      <c r="E4889" s="19"/>
      <c r="F4889" s="21"/>
      <c r="G4889" s="21"/>
      <c r="H4889" s="21"/>
      <c r="I4889" s="21"/>
      <c r="J4889" s="21"/>
      <c r="K4889" s="22" t="n">
        <f aca="false">INDEX('Porte Honorário'!B:D,MATCH(TabJud!D4889,'Porte Honorário'!A:A,0),1)</f>
        <v>49.16</v>
      </c>
      <c r="L4889" s="22" t="n">
        <f aca="false">ROUND(C4889*K4889,2)</f>
        <v>49.16</v>
      </c>
      <c r="M4889" s="22" t="n">
        <f aca="false">IF(E4889&gt;0,ROUND(E4889*'UCO e Filme'!$A$2,2),0)</f>
        <v>0</v>
      </c>
      <c r="N4889" s="22" t="n">
        <f aca="false">IF(I4889&gt;0,ROUND(I4889*'UCO e Filme'!$A$11,2),0)</f>
        <v>0</v>
      </c>
      <c r="O4889" s="22" t="n">
        <f aca="false">ROUND(L4889+M4889+N4889,2)</f>
        <v>49.16</v>
      </c>
      <c r="P4889" s="36"/>
      <c r="Q4889" s="36"/>
    </row>
    <row r="4890" customFormat="false" ht="10.5" hidden="false" customHeight="true" outlineLevel="0" collapsed="false">
      <c r="A4890" s="17" t="n">
        <v>41401387</v>
      </c>
      <c r="B4890" s="17" t="s">
        <v>4890</v>
      </c>
      <c r="C4890" s="23" t="n">
        <v>1</v>
      </c>
      <c r="D4890" s="23" t="s">
        <v>99</v>
      </c>
      <c r="E4890" s="19"/>
      <c r="F4890" s="21"/>
      <c r="G4890" s="21"/>
      <c r="H4890" s="21"/>
      <c r="I4890" s="21"/>
      <c r="J4890" s="21"/>
      <c r="K4890" s="22" t="n">
        <f aca="false">INDEX('Porte Honorário'!B:D,MATCH(TabJud!D4890,'Porte Honorário'!A:A,0),1)</f>
        <v>49.16</v>
      </c>
      <c r="L4890" s="22" t="n">
        <f aca="false">ROUND(C4890*K4890,2)</f>
        <v>49.16</v>
      </c>
      <c r="M4890" s="22" t="n">
        <f aca="false">IF(E4890&gt;0,ROUND(E4890*'UCO e Filme'!$A$2,2),0)</f>
        <v>0</v>
      </c>
      <c r="N4890" s="22" t="n">
        <f aca="false">IF(I4890&gt;0,ROUND(I4890*'UCO e Filme'!$A$11,2),0)</f>
        <v>0</v>
      </c>
      <c r="O4890" s="22" t="n">
        <f aca="false">ROUND(L4890+M4890+N4890,2)</f>
        <v>49.16</v>
      </c>
      <c r="P4890" s="36"/>
      <c r="Q4890" s="36"/>
    </row>
    <row r="4891" customFormat="false" ht="10.5" hidden="false" customHeight="true" outlineLevel="0" collapsed="false">
      <c r="A4891" s="17" t="n">
        <v>41401395</v>
      </c>
      <c r="B4891" s="17" t="s">
        <v>4891</v>
      </c>
      <c r="C4891" s="23" t="n">
        <v>1</v>
      </c>
      <c r="D4891" s="23" t="s">
        <v>99</v>
      </c>
      <c r="E4891" s="19"/>
      <c r="F4891" s="21"/>
      <c r="G4891" s="21"/>
      <c r="H4891" s="21"/>
      <c r="I4891" s="21"/>
      <c r="J4891" s="21"/>
      <c r="K4891" s="22" t="n">
        <f aca="false">INDEX('Porte Honorário'!B:D,MATCH(TabJud!D4891,'Porte Honorário'!A:A,0),1)</f>
        <v>49.16</v>
      </c>
      <c r="L4891" s="22" t="n">
        <f aca="false">ROUND(C4891*K4891,2)</f>
        <v>49.16</v>
      </c>
      <c r="M4891" s="22" t="n">
        <f aca="false">IF(E4891&gt;0,ROUND(E4891*'UCO e Filme'!$A$2,2),0)</f>
        <v>0</v>
      </c>
      <c r="N4891" s="22" t="n">
        <f aca="false">IF(I4891&gt;0,ROUND(I4891*'UCO e Filme'!$A$11,2),0)</f>
        <v>0</v>
      </c>
      <c r="O4891" s="22" t="n">
        <f aca="false">ROUND(L4891+M4891+N4891,2)</f>
        <v>49.16</v>
      </c>
      <c r="P4891" s="36"/>
      <c r="Q4891" s="36"/>
    </row>
    <row r="4892" customFormat="false" ht="10.5" hidden="false" customHeight="true" outlineLevel="0" collapsed="false">
      <c r="A4892" s="17" t="n">
        <v>41401409</v>
      </c>
      <c r="B4892" s="17" t="s">
        <v>4892</v>
      </c>
      <c r="C4892" s="23" t="n">
        <v>1</v>
      </c>
      <c r="D4892" s="23" t="s">
        <v>99</v>
      </c>
      <c r="E4892" s="19"/>
      <c r="F4892" s="21"/>
      <c r="G4892" s="21"/>
      <c r="H4892" s="21"/>
      <c r="I4892" s="21"/>
      <c r="J4892" s="21"/>
      <c r="K4892" s="22" t="n">
        <f aca="false">INDEX('Porte Honorário'!B:D,MATCH(TabJud!D4892,'Porte Honorário'!A:A,0),1)</f>
        <v>49.16</v>
      </c>
      <c r="L4892" s="22" t="n">
        <f aca="false">ROUND(C4892*K4892,2)</f>
        <v>49.16</v>
      </c>
      <c r="M4892" s="22" t="n">
        <f aca="false">IF(E4892&gt;0,ROUND(E4892*'UCO e Filme'!$A$2,2),0)</f>
        <v>0</v>
      </c>
      <c r="N4892" s="22" t="n">
        <f aca="false">IF(I4892&gt;0,ROUND(I4892*'UCO e Filme'!$A$11,2),0)</f>
        <v>0</v>
      </c>
      <c r="O4892" s="22" t="n">
        <f aca="false">ROUND(L4892+M4892+N4892,2)</f>
        <v>49.16</v>
      </c>
      <c r="P4892" s="36"/>
      <c r="Q4892" s="36"/>
    </row>
    <row r="4893" customFormat="false" ht="10.5" hidden="false" customHeight="true" outlineLevel="0" collapsed="false">
      <c r="A4893" s="17" t="n">
        <v>41401417</v>
      </c>
      <c r="B4893" s="17" t="s">
        <v>4893</v>
      </c>
      <c r="C4893" s="23" t="n">
        <v>1</v>
      </c>
      <c r="D4893" s="23" t="s">
        <v>99</v>
      </c>
      <c r="E4893" s="19"/>
      <c r="F4893" s="21"/>
      <c r="G4893" s="21"/>
      <c r="H4893" s="21"/>
      <c r="I4893" s="21"/>
      <c r="J4893" s="21"/>
      <c r="K4893" s="22" t="n">
        <f aca="false">INDEX('Porte Honorário'!B:D,MATCH(TabJud!D4893,'Porte Honorário'!A:A,0),1)</f>
        <v>49.16</v>
      </c>
      <c r="L4893" s="22" t="n">
        <f aca="false">ROUND(C4893*K4893,2)</f>
        <v>49.16</v>
      </c>
      <c r="M4893" s="22" t="n">
        <f aca="false">IF(E4893&gt;0,ROUND(E4893*'UCO e Filme'!$A$2,2),0)</f>
        <v>0</v>
      </c>
      <c r="N4893" s="22" t="n">
        <f aca="false">IF(I4893&gt;0,ROUND(I4893*'UCO e Filme'!$A$11,2),0)</f>
        <v>0</v>
      </c>
      <c r="O4893" s="22" t="n">
        <f aca="false">ROUND(L4893+M4893+N4893,2)</f>
        <v>49.16</v>
      </c>
      <c r="P4893" s="36"/>
      <c r="Q4893" s="36"/>
    </row>
    <row r="4894" customFormat="false" ht="10.5" hidden="false" customHeight="true" outlineLevel="0" collapsed="false">
      <c r="A4894" s="17" t="n">
        <v>41401425</v>
      </c>
      <c r="B4894" s="17" t="s">
        <v>4894</v>
      </c>
      <c r="C4894" s="23" t="n">
        <v>1</v>
      </c>
      <c r="D4894" s="23" t="s">
        <v>146</v>
      </c>
      <c r="E4894" s="19"/>
      <c r="F4894" s="21"/>
      <c r="G4894" s="21"/>
      <c r="H4894" s="21"/>
      <c r="I4894" s="21"/>
      <c r="J4894" s="21"/>
      <c r="K4894" s="22" t="n">
        <f aca="false">INDEX('Porte Honorário'!B:D,MATCH(TabJud!D4894,'Porte Honorário'!A:A,0),1)</f>
        <v>104.87</v>
      </c>
      <c r="L4894" s="22" t="n">
        <f aca="false">ROUND(C4894*K4894,2)</f>
        <v>104.87</v>
      </c>
      <c r="M4894" s="22" t="n">
        <f aca="false">IF(E4894&gt;0,ROUND(E4894*'UCO e Filme'!$A$2,2),0)</f>
        <v>0</v>
      </c>
      <c r="N4894" s="22" t="n">
        <f aca="false">IF(I4894&gt;0,ROUND(I4894*'UCO e Filme'!$A$11,2),0)</f>
        <v>0</v>
      </c>
      <c r="O4894" s="22" t="n">
        <f aca="false">ROUND(L4894+M4894+N4894,2)</f>
        <v>104.87</v>
      </c>
      <c r="P4894" s="36"/>
      <c r="Q4894" s="36"/>
    </row>
    <row r="4895" customFormat="false" ht="10.5" hidden="false" customHeight="true" outlineLevel="0" collapsed="false">
      <c r="A4895" s="17" t="n">
        <v>41401433</v>
      </c>
      <c r="B4895" s="17" t="s">
        <v>4895</v>
      </c>
      <c r="C4895" s="23" t="n">
        <v>0.25</v>
      </c>
      <c r="D4895" s="23" t="s">
        <v>133</v>
      </c>
      <c r="E4895" s="19"/>
      <c r="F4895" s="21"/>
      <c r="G4895" s="21"/>
      <c r="H4895" s="21"/>
      <c r="I4895" s="21"/>
      <c r="J4895" s="21"/>
      <c r="K4895" s="22" t="n">
        <f aca="false">INDEX('Porte Honorário'!B:D,MATCH(TabJud!D4895,'Porte Honorário'!A:A,0),1)</f>
        <v>16.38</v>
      </c>
      <c r="L4895" s="22" t="n">
        <f aca="false">ROUND(C4895*K4895,2)</f>
        <v>4.1</v>
      </c>
      <c r="M4895" s="22" t="n">
        <f aca="false">IF(E4895&gt;0,ROUND(E4895*'UCO e Filme'!$A$2,2),0)</f>
        <v>0</v>
      </c>
      <c r="N4895" s="22" t="n">
        <f aca="false">IF(I4895&gt;0,ROUND(I4895*'UCO e Filme'!$A$11,2),0)</f>
        <v>0</v>
      </c>
      <c r="O4895" s="22" t="n">
        <f aca="false">ROUND(L4895+M4895+N4895,2)</f>
        <v>4.1</v>
      </c>
      <c r="P4895" s="36"/>
      <c r="Q4895" s="36"/>
    </row>
    <row r="4896" customFormat="false" ht="10.5" hidden="false" customHeight="true" outlineLevel="0" collapsed="false">
      <c r="A4896" s="17" t="n">
        <v>41401441</v>
      </c>
      <c r="B4896" s="17" t="s">
        <v>4896</v>
      </c>
      <c r="C4896" s="23" t="n">
        <v>1</v>
      </c>
      <c r="D4896" s="23" t="s">
        <v>103</v>
      </c>
      <c r="E4896" s="19"/>
      <c r="F4896" s="21"/>
      <c r="G4896" s="21"/>
      <c r="H4896" s="21"/>
      <c r="I4896" s="21"/>
      <c r="J4896" s="21"/>
      <c r="K4896" s="22" t="n">
        <f aca="false">INDEX('Porte Honorário'!B:D,MATCH(TabJud!D4896,'Porte Honorário'!A:A,0),1)</f>
        <v>183.5</v>
      </c>
      <c r="L4896" s="22" t="n">
        <f aca="false">ROUND(C4896*K4896,2)</f>
        <v>183.5</v>
      </c>
      <c r="M4896" s="22" t="n">
        <f aca="false">IF(E4896&gt;0,ROUND(E4896*'UCO e Filme'!$A$2,2),0)</f>
        <v>0</v>
      </c>
      <c r="N4896" s="22" t="n">
        <f aca="false">IF(I4896&gt;0,ROUND(I4896*'UCO e Filme'!$A$11,2),0)</f>
        <v>0</v>
      </c>
      <c r="O4896" s="22" t="n">
        <f aca="false">ROUND(L4896+M4896+N4896,2)</f>
        <v>183.5</v>
      </c>
      <c r="P4896" s="36"/>
      <c r="Q4896" s="36"/>
    </row>
    <row r="4897" customFormat="false" ht="10.5" hidden="false" customHeight="true" outlineLevel="0" collapsed="false">
      <c r="A4897" s="17" t="n">
        <v>41401450</v>
      </c>
      <c r="B4897" s="17" t="s">
        <v>4897</v>
      </c>
      <c r="C4897" s="37" t="n">
        <v>0.3</v>
      </c>
      <c r="D4897" s="23" t="s">
        <v>133</v>
      </c>
      <c r="E4897" s="19"/>
      <c r="F4897" s="21"/>
      <c r="G4897" s="21"/>
      <c r="H4897" s="21"/>
      <c r="I4897" s="21"/>
      <c r="J4897" s="21"/>
      <c r="K4897" s="22" t="n">
        <f aca="false">INDEX('Porte Honorário'!B:D,MATCH(TabJud!D4897,'Porte Honorário'!A:A,0),1)</f>
        <v>16.38</v>
      </c>
      <c r="L4897" s="22" t="n">
        <f aca="false">ROUND(C4897*K4897,2)</f>
        <v>4.91</v>
      </c>
      <c r="M4897" s="22" t="n">
        <f aca="false">IF(E4897&gt;0,ROUND(E4897*'UCO e Filme'!$A$2,2),0)</f>
        <v>0</v>
      </c>
      <c r="N4897" s="22" t="n">
        <f aca="false">IF(I4897&gt;0,ROUND(I4897*'UCO e Filme'!$A$11,2),0)</f>
        <v>0</v>
      </c>
      <c r="O4897" s="22" t="n">
        <f aca="false">ROUND(L4897+M4897+N4897,2)</f>
        <v>4.91</v>
      </c>
      <c r="P4897" s="36"/>
      <c r="Q4897" s="36"/>
    </row>
    <row r="4898" customFormat="false" ht="10.5" hidden="false" customHeight="true" outlineLevel="0" collapsed="false">
      <c r="A4898" s="17" t="n">
        <v>41401468</v>
      </c>
      <c r="B4898" s="17" t="s">
        <v>4898</v>
      </c>
      <c r="C4898" s="23" t="n">
        <v>1</v>
      </c>
      <c r="D4898" s="23" t="s">
        <v>138</v>
      </c>
      <c r="E4898" s="19"/>
      <c r="F4898" s="21"/>
      <c r="G4898" s="21"/>
      <c r="H4898" s="21"/>
      <c r="I4898" s="21"/>
      <c r="J4898" s="21"/>
      <c r="K4898" s="22" t="n">
        <f aca="false">INDEX('Porte Honorário'!B:D,MATCH(TabJud!D4898,'Porte Honorário'!A:A,0),1)</f>
        <v>32.78</v>
      </c>
      <c r="L4898" s="22" t="n">
        <f aca="false">ROUND(C4898*K4898,2)</f>
        <v>32.78</v>
      </c>
      <c r="M4898" s="22" t="n">
        <f aca="false">IF(E4898&gt;0,ROUND(E4898*'UCO e Filme'!$A$2,2),0)</f>
        <v>0</v>
      </c>
      <c r="N4898" s="22" t="n">
        <f aca="false">IF(I4898&gt;0,ROUND(I4898*'UCO e Filme'!$A$11,2),0)</f>
        <v>0</v>
      </c>
      <c r="O4898" s="22" t="n">
        <f aca="false">ROUND(L4898+M4898+N4898,2)</f>
        <v>32.78</v>
      </c>
      <c r="P4898" s="36"/>
      <c r="Q4898" s="36"/>
    </row>
    <row r="4899" customFormat="false" ht="10.5" hidden="false" customHeight="true" outlineLevel="0" collapsed="false">
      <c r="A4899" s="17" t="n">
        <v>41401476</v>
      </c>
      <c r="B4899" s="17" t="s">
        <v>4899</v>
      </c>
      <c r="C4899" s="23" t="n">
        <v>1</v>
      </c>
      <c r="D4899" s="23" t="s">
        <v>52</v>
      </c>
      <c r="E4899" s="19" t="n">
        <v>2.925</v>
      </c>
      <c r="F4899" s="21"/>
      <c r="G4899" s="21"/>
      <c r="H4899" s="21"/>
      <c r="I4899" s="21"/>
      <c r="J4899" s="21"/>
      <c r="K4899" s="22" t="n">
        <f aca="false">INDEX('Porte Honorário'!B:D,MATCH(TabJud!D4899,'Porte Honorário'!A:A,0),1)</f>
        <v>144.2</v>
      </c>
      <c r="L4899" s="22" t="n">
        <f aca="false">ROUND(C4899*K4899,2)</f>
        <v>144.2</v>
      </c>
      <c r="M4899" s="22" t="n">
        <f aca="false">IF(E4899&gt;0,ROUND(E4899*'UCO e Filme'!$A$2,2),0)</f>
        <v>55.17</v>
      </c>
      <c r="N4899" s="22" t="n">
        <f aca="false">IF(I4899&gt;0,ROUND(I4899*'UCO e Filme'!$A$11,2),0)</f>
        <v>0</v>
      </c>
      <c r="O4899" s="22" t="n">
        <f aca="false">ROUND(L4899+M4899+N4899,2)</f>
        <v>199.37</v>
      </c>
      <c r="P4899" s="36"/>
      <c r="Q4899" s="36"/>
    </row>
    <row r="4900" customFormat="false" ht="10.5" hidden="false" customHeight="true" outlineLevel="0" collapsed="false">
      <c r="A4900" s="17" t="n">
        <v>41401484</v>
      </c>
      <c r="B4900" s="17" t="s">
        <v>4900</v>
      </c>
      <c r="C4900" s="23" t="n">
        <v>1</v>
      </c>
      <c r="D4900" s="23" t="s">
        <v>64</v>
      </c>
      <c r="E4900" s="19" t="n">
        <v>1.365</v>
      </c>
      <c r="F4900" s="21"/>
      <c r="G4900" s="21"/>
      <c r="H4900" s="21"/>
      <c r="I4900" s="21"/>
      <c r="J4900" s="21"/>
      <c r="K4900" s="22" t="n">
        <f aca="false">INDEX('Porte Honorário'!B:D,MATCH(TabJud!D4900,'Porte Honorário'!A:A,0),1)</f>
        <v>65.56</v>
      </c>
      <c r="L4900" s="22" t="n">
        <f aca="false">ROUND(C4900*K4900,2)</f>
        <v>65.56</v>
      </c>
      <c r="M4900" s="22" t="n">
        <f aca="false">IF(E4900&gt;0,ROUND(E4900*'UCO e Filme'!$A$2,2),0)</f>
        <v>25.74</v>
      </c>
      <c r="N4900" s="22" t="n">
        <f aca="false">IF(I4900&gt;0,ROUND(I4900*'UCO e Filme'!$A$11,2),0)</f>
        <v>0</v>
      </c>
      <c r="O4900" s="22" t="n">
        <f aca="false">ROUND(L4900+M4900+N4900,2)</f>
        <v>91.3</v>
      </c>
      <c r="P4900" s="36"/>
      <c r="Q4900" s="36"/>
    </row>
    <row r="4901" customFormat="false" ht="10.5" hidden="false" customHeight="true" outlineLevel="0" collapsed="false">
      <c r="A4901" s="17" t="n">
        <v>41401492</v>
      </c>
      <c r="B4901" s="17" t="s">
        <v>4901</v>
      </c>
      <c r="C4901" s="23" t="n">
        <v>1</v>
      </c>
      <c r="D4901" s="23" t="s">
        <v>52</v>
      </c>
      <c r="E4901" s="19" t="n">
        <v>4.853</v>
      </c>
      <c r="F4901" s="21"/>
      <c r="G4901" s="21"/>
      <c r="H4901" s="21"/>
      <c r="I4901" s="21"/>
      <c r="J4901" s="21"/>
      <c r="K4901" s="22" t="n">
        <f aca="false">INDEX('Porte Honorário'!B:D,MATCH(TabJud!D4901,'Porte Honorário'!A:A,0),1)</f>
        <v>144.2</v>
      </c>
      <c r="L4901" s="22" t="n">
        <f aca="false">ROUND(C4901*K4901,2)</f>
        <v>144.2</v>
      </c>
      <c r="M4901" s="22" t="n">
        <f aca="false">IF(E4901&gt;0,ROUND(E4901*'UCO e Filme'!$A$2,2),0)</f>
        <v>91.53</v>
      </c>
      <c r="N4901" s="22" t="n">
        <f aca="false">IF(I4901&gt;0,ROUND(I4901*'UCO e Filme'!$A$11,2),0)</f>
        <v>0</v>
      </c>
      <c r="O4901" s="22" t="n">
        <f aca="false">ROUND(L4901+M4901+N4901,2)</f>
        <v>235.73</v>
      </c>
      <c r="P4901" s="36"/>
      <c r="Q4901" s="36"/>
    </row>
    <row r="4902" customFormat="false" ht="10.5" hidden="false" customHeight="true" outlineLevel="0" collapsed="false">
      <c r="A4902" s="17" t="n">
        <v>41401514</v>
      </c>
      <c r="B4902" s="17" t="s">
        <v>4902</v>
      </c>
      <c r="C4902" s="23" t="n">
        <v>1</v>
      </c>
      <c r="D4902" s="23" t="s">
        <v>133</v>
      </c>
      <c r="E4902" s="19" t="n">
        <v>1.283</v>
      </c>
      <c r="F4902" s="21"/>
      <c r="G4902" s="21"/>
      <c r="H4902" s="21"/>
      <c r="I4902" s="21"/>
      <c r="J4902" s="21"/>
      <c r="K4902" s="22" t="n">
        <f aca="false">INDEX('Porte Honorário'!B:D,MATCH(TabJud!D4902,'Porte Honorário'!A:A,0),1)</f>
        <v>16.38</v>
      </c>
      <c r="L4902" s="22" t="n">
        <f aca="false">ROUND(C4902*K4902,2)</f>
        <v>16.38</v>
      </c>
      <c r="M4902" s="22" t="n">
        <f aca="false">IF(E4902&gt;0,ROUND(E4902*'UCO e Filme'!$A$2,2),0)</f>
        <v>24.2</v>
      </c>
      <c r="N4902" s="22" t="n">
        <f aca="false">IF(I4902&gt;0,ROUND(I4902*'UCO e Filme'!$A$11,2),0)</f>
        <v>0</v>
      </c>
      <c r="O4902" s="22" t="n">
        <f aca="false">ROUND(L4902+M4902+N4902,2)</f>
        <v>40.58</v>
      </c>
      <c r="P4902" s="36"/>
      <c r="Q4902" s="36"/>
    </row>
    <row r="4903" customFormat="false" ht="10.5" hidden="false" customHeight="true" outlineLevel="0" collapsed="false">
      <c r="A4903" s="17" t="n">
        <v>41401522</v>
      </c>
      <c r="B4903" s="17" t="s">
        <v>4903</v>
      </c>
      <c r="C4903" s="23" t="n">
        <v>1</v>
      </c>
      <c r="D4903" s="23" t="s">
        <v>99</v>
      </c>
      <c r="E4903" s="19"/>
      <c r="F4903" s="21"/>
      <c r="G4903" s="21"/>
      <c r="H4903" s="21"/>
      <c r="I4903" s="21"/>
      <c r="J4903" s="21"/>
      <c r="K4903" s="22" t="n">
        <f aca="false">INDEX('Porte Honorário'!B:D,MATCH(TabJud!D4903,'Porte Honorário'!A:A,0),1)</f>
        <v>49.16</v>
      </c>
      <c r="L4903" s="22" t="n">
        <f aca="false">ROUND(C4903*K4903,2)</f>
        <v>49.16</v>
      </c>
      <c r="M4903" s="22" t="n">
        <f aca="false">IF(E4903&gt;0,ROUND(E4903*'UCO e Filme'!$A$2,2),0)</f>
        <v>0</v>
      </c>
      <c r="N4903" s="22" t="n">
        <f aca="false">IF(I4903&gt;0,ROUND(I4903*'UCO e Filme'!$A$11,2),0)</f>
        <v>0</v>
      </c>
      <c r="O4903" s="22" t="n">
        <f aca="false">ROUND(L4903+M4903+N4903,2)</f>
        <v>49.16</v>
      </c>
      <c r="P4903" s="36"/>
      <c r="Q4903" s="36"/>
    </row>
    <row r="4904" customFormat="false" ht="10.5" hidden="false" customHeight="true" outlineLevel="0" collapsed="false">
      <c r="A4904" s="17" t="n">
        <v>41401530</v>
      </c>
      <c r="B4904" s="17" t="s">
        <v>4904</v>
      </c>
      <c r="C4904" s="23" t="n">
        <v>1</v>
      </c>
      <c r="D4904" s="23" t="s">
        <v>99</v>
      </c>
      <c r="E4904" s="19"/>
      <c r="F4904" s="21"/>
      <c r="G4904" s="21"/>
      <c r="H4904" s="21"/>
      <c r="I4904" s="21"/>
      <c r="J4904" s="21"/>
      <c r="K4904" s="22" t="n">
        <f aca="false">INDEX('Porte Honorário'!B:D,MATCH(TabJud!D4904,'Porte Honorário'!A:A,0),1)</f>
        <v>49.16</v>
      </c>
      <c r="L4904" s="22" t="n">
        <f aca="false">ROUND(C4904*K4904,2)</f>
        <v>49.16</v>
      </c>
      <c r="M4904" s="22" t="n">
        <f aca="false">IF(E4904&gt;0,ROUND(E4904*'UCO e Filme'!$A$2,2),0)</f>
        <v>0</v>
      </c>
      <c r="N4904" s="22" t="n">
        <f aca="false">IF(I4904&gt;0,ROUND(I4904*'UCO e Filme'!$A$11,2),0)</f>
        <v>0</v>
      </c>
      <c r="O4904" s="22" t="n">
        <f aca="false">ROUND(L4904+M4904+N4904,2)</f>
        <v>49.16</v>
      </c>
      <c r="P4904" s="36"/>
      <c r="Q4904" s="36"/>
    </row>
    <row r="4905" customFormat="false" ht="10.5" hidden="false" customHeight="true" outlineLevel="0" collapsed="false">
      <c r="A4905" s="17" t="n">
        <v>41401549</v>
      </c>
      <c r="B4905" s="17" t="s">
        <v>4905</v>
      </c>
      <c r="C4905" s="23" t="n">
        <v>1</v>
      </c>
      <c r="D4905" s="23" t="s">
        <v>64</v>
      </c>
      <c r="E4905" s="19" t="n">
        <v>11.1</v>
      </c>
      <c r="F4905" s="21"/>
      <c r="G4905" s="21"/>
      <c r="H4905" s="21"/>
      <c r="I4905" s="21"/>
      <c r="J4905" s="21"/>
      <c r="K4905" s="22" t="n">
        <f aca="false">INDEX('Porte Honorário'!B:D,MATCH(TabJud!D4905,'Porte Honorário'!A:A,0),1)</f>
        <v>65.56</v>
      </c>
      <c r="L4905" s="22" t="n">
        <f aca="false">ROUND(C4905*K4905,2)</f>
        <v>65.56</v>
      </c>
      <c r="M4905" s="22" t="n">
        <f aca="false">IF(E4905&gt;0,ROUND(E4905*'UCO e Filme'!$A$2,2),0)</f>
        <v>209.35</v>
      </c>
      <c r="N4905" s="22" t="n">
        <f aca="false">IF(I4905&gt;0,ROUND(I4905*'UCO e Filme'!$A$11,2),0)</f>
        <v>0</v>
      </c>
      <c r="O4905" s="22" t="n">
        <f aca="false">ROUND(L4905+M4905+N4905,2)</f>
        <v>274.91</v>
      </c>
      <c r="P4905" s="36"/>
      <c r="Q4905" s="36"/>
    </row>
    <row r="4906" customFormat="false" ht="10.5" hidden="false" customHeight="true" outlineLevel="0" collapsed="false">
      <c r="A4906" s="17" t="n">
        <v>41401557</v>
      </c>
      <c r="B4906" s="17" t="s">
        <v>4906</v>
      </c>
      <c r="C4906" s="23" t="n">
        <v>1</v>
      </c>
      <c r="D4906" s="23" t="s">
        <v>133</v>
      </c>
      <c r="E4906" s="19"/>
      <c r="F4906" s="21"/>
      <c r="G4906" s="21"/>
      <c r="H4906" s="21"/>
      <c r="I4906" s="21"/>
      <c r="J4906" s="21"/>
      <c r="K4906" s="22" t="n">
        <f aca="false">INDEX('Porte Honorário'!B:D,MATCH(TabJud!D4906,'Porte Honorário'!A:A,0),1)</f>
        <v>16.38</v>
      </c>
      <c r="L4906" s="22" t="n">
        <f aca="false">ROUND(C4906*K4906,2)</f>
        <v>16.38</v>
      </c>
      <c r="M4906" s="22" t="n">
        <f aca="false">IF(E4906&gt;0,ROUND(E4906*'UCO e Filme'!$A$2,2),0)</f>
        <v>0</v>
      </c>
      <c r="N4906" s="22" t="n">
        <f aca="false">IF(I4906&gt;0,ROUND(I4906*'UCO e Filme'!$A$11,2),0)</f>
        <v>0</v>
      </c>
      <c r="O4906" s="22" t="n">
        <f aca="false">ROUND(L4906+M4906+N4906,2)</f>
        <v>16.38</v>
      </c>
      <c r="P4906" s="36"/>
      <c r="Q4906" s="36"/>
    </row>
    <row r="4907" customFormat="false" ht="10.5" hidden="false" customHeight="true" outlineLevel="0" collapsed="false">
      <c r="A4907" s="17" t="n">
        <v>41401565</v>
      </c>
      <c r="B4907" s="17" t="s">
        <v>4907</v>
      </c>
      <c r="C4907" s="23" t="n">
        <v>1</v>
      </c>
      <c r="D4907" s="23" t="s">
        <v>82</v>
      </c>
      <c r="E4907" s="19"/>
      <c r="F4907" s="21"/>
      <c r="G4907" s="21"/>
      <c r="H4907" s="21"/>
      <c r="I4907" s="21"/>
      <c r="J4907" s="21"/>
      <c r="K4907" s="22" t="n">
        <f aca="false">INDEX('Porte Honorário'!B:D,MATCH(TabJud!D4907,'Porte Honorário'!A:A,0),1)</f>
        <v>88.48</v>
      </c>
      <c r="L4907" s="22" t="n">
        <f aca="false">ROUND(C4907*K4907,2)</f>
        <v>88.48</v>
      </c>
      <c r="M4907" s="22" t="n">
        <f aca="false">IF(E4907&gt;0,ROUND(E4907*'UCO e Filme'!$A$2,2),0)</f>
        <v>0</v>
      </c>
      <c r="N4907" s="22" t="n">
        <f aca="false">IF(I4907&gt;0,ROUND(I4907*'UCO e Filme'!$A$11,2),0)</f>
        <v>0</v>
      </c>
      <c r="O4907" s="22" t="n">
        <f aca="false">ROUND(L4907+M4907+N4907,2)</f>
        <v>88.48</v>
      </c>
      <c r="P4907" s="36"/>
      <c r="Q4907" s="36"/>
    </row>
    <row r="4908" customFormat="false" ht="10.5" hidden="false" customHeight="true" outlineLevel="0" collapsed="false">
      <c r="A4908" s="17" t="n">
        <v>41401654</v>
      </c>
      <c r="B4908" s="17" t="s">
        <v>4908</v>
      </c>
      <c r="C4908" s="23" t="n">
        <v>1</v>
      </c>
      <c r="D4908" s="23" t="s">
        <v>82</v>
      </c>
      <c r="E4908" s="19"/>
      <c r="F4908" s="21"/>
      <c r="G4908" s="21"/>
      <c r="H4908" s="21"/>
      <c r="I4908" s="21"/>
      <c r="J4908" s="21"/>
      <c r="K4908" s="22" t="n">
        <f aca="false">INDEX('Porte Honorário'!B:D,MATCH(TabJud!D4908,'Porte Honorário'!A:A,0),1)</f>
        <v>88.48</v>
      </c>
      <c r="L4908" s="22" t="n">
        <f aca="false">ROUND(C4908*K4908,2)</f>
        <v>88.48</v>
      </c>
      <c r="M4908" s="22" t="n">
        <f aca="false">IF(E4908&gt;0,ROUND(E4908*'UCO e Filme'!$A$2,2),0)</f>
        <v>0</v>
      </c>
      <c r="N4908" s="22" t="n">
        <f aca="false">IF(I4908&gt;0,ROUND(I4908*'UCO e Filme'!$A$11,2),0)</f>
        <v>0</v>
      </c>
      <c r="O4908" s="22" t="n">
        <f aca="false">ROUND(L4908+M4908+N4908,2)</f>
        <v>88.48</v>
      </c>
      <c r="P4908" s="36"/>
      <c r="Q4908" s="36"/>
    </row>
    <row r="4909" customFormat="false" ht="10.5" hidden="false" customHeight="true" outlineLevel="0" collapsed="false">
      <c r="A4909" s="17" t="n">
        <v>41401662</v>
      </c>
      <c r="B4909" s="17" t="s">
        <v>4909</v>
      </c>
      <c r="C4909" s="23" t="n">
        <v>1</v>
      </c>
      <c r="D4909" s="23" t="s">
        <v>69</v>
      </c>
      <c r="E4909" s="19"/>
      <c r="F4909" s="21"/>
      <c r="G4909" s="21"/>
      <c r="H4909" s="21"/>
      <c r="I4909" s="21"/>
      <c r="J4909" s="21"/>
      <c r="K4909" s="22" t="n">
        <f aca="false">INDEX('Porte Honorário'!B:D,MATCH(TabJud!D4909,'Porte Honorário'!A:A,0),1)</f>
        <v>209.71</v>
      </c>
      <c r="L4909" s="22" t="n">
        <f aca="false">ROUND(C4909*K4909,2)</f>
        <v>209.71</v>
      </c>
      <c r="M4909" s="22" t="n">
        <f aca="false">IF(E4909&gt;0,ROUND(E4909*'UCO e Filme'!$A$2,2),0)</f>
        <v>0</v>
      </c>
      <c r="N4909" s="22" t="n">
        <f aca="false">IF(I4909&gt;0,ROUND(I4909*'UCO e Filme'!$A$11,2),0)</f>
        <v>0</v>
      </c>
      <c r="O4909" s="22" t="n">
        <f aca="false">ROUND(L4909+M4909+N4909,2)</f>
        <v>209.71</v>
      </c>
      <c r="P4909" s="36"/>
      <c r="Q4909" s="36"/>
    </row>
    <row r="4910" customFormat="false" ht="10.5" hidden="false" customHeight="true" outlineLevel="0" collapsed="false">
      <c r="A4910" s="17" t="n">
        <v>41401670</v>
      </c>
      <c r="B4910" s="17" t="s">
        <v>4910</v>
      </c>
      <c r="C4910" s="23" t="n">
        <v>1</v>
      </c>
      <c r="D4910" s="23" t="s">
        <v>138</v>
      </c>
      <c r="E4910" s="19"/>
      <c r="F4910" s="21"/>
      <c r="G4910" s="21"/>
      <c r="H4910" s="21"/>
      <c r="I4910" s="21"/>
      <c r="J4910" s="21"/>
      <c r="K4910" s="22" t="n">
        <f aca="false">INDEX('Porte Honorário'!B:D,MATCH(TabJud!D4910,'Porte Honorário'!A:A,0),1)</f>
        <v>32.78</v>
      </c>
      <c r="L4910" s="22" t="n">
        <f aca="false">ROUND(C4910*K4910,2)</f>
        <v>32.78</v>
      </c>
      <c r="M4910" s="22" t="n">
        <f aca="false">IF(E4910&gt;0,ROUND(E4910*'UCO e Filme'!$A$2,2),0)</f>
        <v>0</v>
      </c>
      <c r="N4910" s="22" t="n">
        <f aca="false">IF(I4910&gt;0,ROUND(I4910*'UCO e Filme'!$A$11,2),0)</f>
        <v>0</v>
      </c>
      <c r="O4910" s="22" t="n">
        <f aca="false">ROUND(L4910+M4910+N4910,2)</f>
        <v>32.78</v>
      </c>
      <c r="P4910" s="36"/>
      <c r="Q4910" s="36"/>
    </row>
    <row r="4911" customFormat="false" ht="10.5" hidden="false" customHeight="true" outlineLevel="0" collapsed="false">
      <c r="A4911" s="17" t="n">
        <v>41401719</v>
      </c>
      <c r="B4911" s="17" t="s">
        <v>4911</v>
      </c>
      <c r="C4911" s="23" t="n">
        <v>1</v>
      </c>
      <c r="D4911" s="23" t="s">
        <v>138</v>
      </c>
      <c r="E4911" s="19"/>
      <c r="F4911" s="21"/>
      <c r="G4911" s="21"/>
      <c r="H4911" s="21"/>
      <c r="I4911" s="21"/>
      <c r="J4911" s="21"/>
      <c r="K4911" s="22" t="n">
        <f aca="false">INDEX('Porte Honorário'!B:D,MATCH(TabJud!D4911,'Porte Honorário'!A:A,0),1)</f>
        <v>32.78</v>
      </c>
      <c r="L4911" s="22" t="n">
        <f aca="false">ROUND(C4911*K4911,2)</f>
        <v>32.78</v>
      </c>
      <c r="M4911" s="22" t="n">
        <f aca="false">IF(E4911&gt;0,ROUND(E4911*'UCO e Filme'!$A$2,2),0)</f>
        <v>0</v>
      </c>
      <c r="N4911" s="22" t="n">
        <f aca="false">IF(I4911&gt;0,ROUND(I4911*'UCO e Filme'!$A$11,2),0)</f>
        <v>0</v>
      </c>
      <c r="O4911" s="22" t="n">
        <f aca="false">ROUND(L4911+M4911+N4911,2)</f>
        <v>32.78</v>
      </c>
      <c r="P4911" s="36"/>
      <c r="Q4911" s="36"/>
    </row>
    <row r="4912" customFormat="false" ht="11.25" hidden="false" customHeight="true" outlineLevel="0" collapsed="false">
      <c r="A4912" s="22"/>
      <c r="B4912" s="22"/>
      <c r="C4912" s="22"/>
      <c r="D4912" s="22"/>
      <c r="E4912" s="34"/>
      <c r="F4912" s="22"/>
      <c r="G4912" s="22"/>
      <c r="H4912" s="22"/>
      <c r="I4912" s="22"/>
      <c r="J4912" s="22"/>
      <c r="K4912" s="22"/>
      <c r="L4912" s="22"/>
      <c r="M4912" s="22"/>
      <c r="N4912" s="22"/>
      <c r="O4912" s="22"/>
      <c r="P4912" s="36"/>
      <c r="Q4912" s="36"/>
    </row>
    <row r="4913" customFormat="false" ht="15" hidden="false" customHeight="true" outlineLevel="0" collapsed="false">
      <c r="A4913" s="15" t="s">
        <v>4912</v>
      </c>
      <c r="B4913" s="15"/>
      <c r="C4913" s="15"/>
      <c r="D4913" s="15"/>
      <c r="E4913" s="15"/>
      <c r="F4913" s="15"/>
      <c r="G4913" s="15"/>
      <c r="H4913" s="15"/>
      <c r="I4913" s="15"/>
      <c r="J4913" s="15"/>
      <c r="K4913" s="15"/>
      <c r="L4913" s="15"/>
      <c r="M4913" s="15"/>
      <c r="N4913" s="15"/>
      <c r="O4913" s="15"/>
      <c r="P4913" s="36"/>
      <c r="Q4913" s="36"/>
    </row>
    <row r="4914" customFormat="false" ht="15" hidden="false" customHeight="true" outlineLevel="0" collapsed="false">
      <c r="A4914" s="15" t="s">
        <v>4913</v>
      </c>
      <c r="B4914" s="15"/>
      <c r="C4914" s="15"/>
      <c r="D4914" s="15"/>
      <c r="E4914" s="15"/>
      <c r="F4914" s="15"/>
      <c r="G4914" s="15"/>
      <c r="H4914" s="15"/>
      <c r="I4914" s="15"/>
      <c r="J4914" s="15"/>
      <c r="K4914" s="15"/>
      <c r="L4914" s="15"/>
      <c r="M4914" s="15"/>
      <c r="N4914" s="15"/>
      <c r="O4914" s="15"/>
      <c r="P4914" s="36"/>
      <c r="Q4914" s="36"/>
    </row>
    <row r="4915" customFormat="false" ht="15" hidden="false" customHeight="true" outlineLevel="0" collapsed="false">
      <c r="A4915" s="15" t="s">
        <v>4914</v>
      </c>
      <c r="B4915" s="15"/>
      <c r="C4915" s="15"/>
      <c r="D4915" s="15"/>
      <c r="E4915" s="15"/>
      <c r="F4915" s="15"/>
      <c r="G4915" s="15"/>
      <c r="H4915" s="15"/>
      <c r="I4915" s="15"/>
      <c r="J4915" s="15"/>
      <c r="K4915" s="15"/>
      <c r="L4915" s="15"/>
      <c r="M4915" s="15"/>
      <c r="N4915" s="15"/>
      <c r="O4915" s="15"/>
      <c r="P4915" s="36"/>
      <c r="Q4915" s="36"/>
    </row>
    <row r="4916" customFormat="false" ht="15" hidden="false" customHeight="true" outlineLevel="0" collapsed="false">
      <c r="A4916" s="15" t="s">
        <v>4915</v>
      </c>
      <c r="B4916" s="15"/>
      <c r="C4916" s="15"/>
      <c r="D4916" s="15"/>
      <c r="E4916" s="15"/>
      <c r="F4916" s="15"/>
      <c r="G4916" s="15"/>
      <c r="H4916" s="15"/>
      <c r="I4916" s="15"/>
      <c r="J4916" s="15"/>
      <c r="K4916" s="15"/>
      <c r="L4916" s="15"/>
      <c r="M4916" s="15"/>
      <c r="N4916" s="15"/>
      <c r="O4916" s="15"/>
      <c r="P4916" s="36"/>
      <c r="Q4916" s="36"/>
    </row>
    <row r="4917" customFormat="false" ht="15" hidden="false" customHeight="true" outlineLevel="0" collapsed="false">
      <c r="A4917" s="15" t="s">
        <v>4916</v>
      </c>
      <c r="B4917" s="15"/>
      <c r="C4917" s="15"/>
      <c r="D4917" s="15"/>
      <c r="E4917" s="15"/>
      <c r="F4917" s="15"/>
      <c r="G4917" s="15"/>
      <c r="H4917" s="15"/>
      <c r="I4917" s="15"/>
      <c r="J4917" s="15"/>
      <c r="K4917" s="15"/>
      <c r="L4917" s="15"/>
      <c r="M4917" s="15"/>
      <c r="N4917" s="15"/>
      <c r="O4917" s="15"/>
      <c r="P4917" s="36"/>
      <c r="Q4917" s="36"/>
    </row>
    <row r="4918" customFormat="false" ht="15" hidden="false" customHeight="true" outlineLevel="0" collapsed="false">
      <c r="A4918" s="15" t="s">
        <v>4917</v>
      </c>
      <c r="B4918" s="15"/>
      <c r="C4918" s="15"/>
      <c r="D4918" s="15"/>
      <c r="E4918" s="15"/>
      <c r="F4918" s="15"/>
      <c r="G4918" s="15"/>
      <c r="H4918" s="15"/>
      <c r="I4918" s="15"/>
      <c r="J4918" s="15"/>
      <c r="K4918" s="15"/>
      <c r="L4918" s="15"/>
      <c r="M4918" s="15"/>
      <c r="N4918" s="15"/>
      <c r="O4918" s="15"/>
      <c r="P4918" s="36"/>
      <c r="Q4918" s="36"/>
    </row>
    <row r="4919" customFormat="false" ht="15" hidden="false" customHeight="true" outlineLevel="0" collapsed="false">
      <c r="A4919" s="15" t="s">
        <v>4918</v>
      </c>
      <c r="B4919" s="15"/>
      <c r="C4919" s="15"/>
      <c r="D4919" s="15"/>
      <c r="E4919" s="15"/>
      <c r="F4919" s="15"/>
      <c r="G4919" s="15"/>
      <c r="H4919" s="15"/>
      <c r="I4919" s="15"/>
      <c r="J4919" s="15"/>
      <c r="K4919" s="15"/>
      <c r="L4919" s="15"/>
      <c r="M4919" s="15"/>
      <c r="N4919" s="15"/>
      <c r="O4919" s="15"/>
      <c r="P4919" s="36"/>
      <c r="Q4919" s="36"/>
    </row>
    <row r="4920" customFormat="false" ht="15" hidden="false" customHeight="true" outlineLevel="0" collapsed="false">
      <c r="A4920" s="15" t="s">
        <v>4919</v>
      </c>
      <c r="B4920" s="15"/>
      <c r="C4920" s="15"/>
      <c r="D4920" s="15"/>
      <c r="E4920" s="15"/>
      <c r="F4920" s="15"/>
      <c r="G4920" s="15"/>
      <c r="H4920" s="15"/>
      <c r="I4920" s="15"/>
      <c r="J4920" s="15"/>
      <c r="K4920" s="15"/>
      <c r="L4920" s="15"/>
      <c r="M4920" s="15"/>
      <c r="N4920" s="15"/>
      <c r="O4920" s="15"/>
      <c r="P4920" s="36"/>
      <c r="Q4920" s="36"/>
    </row>
    <row r="4921" customFormat="false" ht="15" hidden="false" customHeight="true" outlineLevel="0" collapsed="false">
      <c r="A4921" s="15" t="s">
        <v>4920</v>
      </c>
      <c r="B4921" s="15"/>
      <c r="C4921" s="15"/>
      <c r="D4921" s="15"/>
      <c r="E4921" s="15"/>
      <c r="F4921" s="15"/>
      <c r="G4921" s="15"/>
      <c r="H4921" s="15"/>
      <c r="I4921" s="15"/>
      <c r="J4921" s="15"/>
      <c r="K4921" s="15"/>
      <c r="L4921" s="15"/>
      <c r="M4921" s="15"/>
      <c r="N4921" s="15"/>
      <c r="O4921" s="15"/>
      <c r="P4921" s="36"/>
      <c r="Q4921" s="36"/>
    </row>
    <row r="4922" customFormat="false" ht="15" hidden="false" customHeight="true" outlineLevel="0" collapsed="false">
      <c r="A4922" s="15" t="s">
        <v>4921</v>
      </c>
      <c r="B4922" s="15"/>
      <c r="C4922" s="15"/>
      <c r="D4922" s="15"/>
      <c r="E4922" s="15"/>
      <c r="F4922" s="15"/>
      <c r="G4922" s="15"/>
      <c r="H4922" s="15"/>
      <c r="I4922" s="15"/>
      <c r="J4922" s="15"/>
      <c r="K4922" s="15"/>
      <c r="L4922" s="15"/>
      <c r="M4922" s="15"/>
      <c r="N4922" s="15"/>
      <c r="O4922" s="15"/>
      <c r="P4922" s="36"/>
      <c r="Q4922" s="36"/>
    </row>
    <row r="4923" customFormat="false" ht="15" hidden="false" customHeight="true" outlineLevel="0" collapsed="false">
      <c r="A4923" s="15" t="s">
        <v>4922</v>
      </c>
      <c r="B4923" s="15"/>
      <c r="C4923" s="15"/>
      <c r="D4923" s="15"/>
      <c r="E4923" s="15"/>
      <c r="F4923" s="15"/>
      <c r="G4923" s="15"/>
      <c r="H4923" s="15"/>
      <c r="I4923" s="15"/>
      <c r="J4923" s="15"/>
      <c r="K4923" s="15"/>
      <c r="L4923" s="15"/>
      <c r="M4923" s="15"/>
      <c r="N4923" s="15"/>
      <c r="O4923" s="15"/>
      <c r="P4923" s="36"/>
      <c r="Q4923" s="36"/>
    </row>
    <row r="4924" customFormat="false" ht="15" hidden="false" customHeight="true" outlineLevel="0" collapsed="false">
      <c r="A4924" s="15" t="s">
        <v>4923</v>
      </c>
      <c r="B4924" s="15"/>
      <c r="C4924" s="15"/>
      <c r="D4924" s="15"/>
      <c r="E4924" s="15"/>
      <c r="F4924" s="15"/>
      <c r="G4924" s="15"/>
      <c r="H4924" s="15"/>
      <c r="I4924" s="15"/>
      <c r="J4924" s="15"/>
      <c r="K4924" s="15"/>
      <c r="L4924" s="15"/>
      <c r="M4924" s="15"/>
      <c r="N4924" s="15"/>
      <c r="O4924" s="15"/>
      <c r="P4924" s="36"/>
      <c r="Q4924" s="36"/>
    </row>
    <row r="4925" customFormat="false" ht="15" hidden="false" customHeight="true" outlineLevel="0" collapsed="false">
      <c r="A4925" s="15" t="s">
        <v>4924</v>
      </c>
      <c r="B4925" s="15"/>
      <c r="C4925" s="15"/>
      <c r="D4925" s="15"/>
      <c r="E4925" s="15"/>
      <c r="F4925" s="15"/>
      <c r="G4925" s="15"/>
      <c r="H4925" s="15"/>
      <c r="I4925" s="15"/>
      <c r="J4925" s="15"/>
      <c r="K4925" s="15"/>
      <c r="L4925" s="15"/>
      <c r="M4925" s="15"/>
      <c r="N4925" s="15"/>
      <c r="O4925" s="15"/>
      <c r="P4925" s="36"/>
      <c r="Q4925" s="36"/>
    </row>
    <row r="4926" customFormat="false" ht="15" hidden="false" customHeight="true" outlineLevel="0" collapsed="false">
      <c r="A4926" s="22"/>
      <c r="B4926" s="22"/>
      <c r="C4926" s="22"/>
      <c r="D4926" s="22"/>
      <c r="E4926" s="34"/>
      <c r="F4926" s="22"/>
      <c r="G4926" s="22"/>
      <c r="H4926" s="22"/>
      <c r="I4926" s="22"/>
      <c r="J4926" s="22"/>
      <c r="K4926" s="22"/>
      <c r="L4926" s="22"/>
      <c r="M4926" s="22"/>
      <c r="N4926" s="22"/>
      <c r="O4926" s="22"/>
      <c r="P4926" s="36"/>
      <c r="Q4926" s="36"/>
    </row>
    <row r="4927" customFormat="false" ht="15" hidden="false" customHeight="true" outlineLevel="0" collapsed="false">
      <c r="A4927" s="17" t="n">
        <v>41501012</v>
      </c>
      <c r="B4927" s="17" t="s">
        <v>4925</v>
      </c>
      <c r="C4927" s="23" t="n">
        <v>1</v>
      </c>
      <c r="D4927" s="23" t="s">
        <v>146</v>
      </c>
      <c r="E4927" s="19" t="n">
        <v>0.52</v>
      </c>
      <c r="F4927" s="21"/>
      <c r="G4927" s="21"/>
      <c r="H4927" s="21"/>
      <c r="I4927" s="21"/>
      <c r="J4927" s="21"/>
      <c r="K4927" s="22" t="n">
        <f aca="false">INDEX('Porte Honorário'!B:D,MATCH(TabJud!D4927,'Porte Honorário'!A:A,0),1)</f>
        <v>104.87</v>
      </c>
      <c r="L4927" s="22" t="n">
        <f aca="false">ROUND(C4927*K4927,2)</f>
        <v>104.87</v>
      </c>
      <c r="M4927" s="22" t="n">
        <f aca="false">IF(E4927&gt;0,ROUND(E4927*'UCO e Filme'!$A$2,2),0)</f>
        <v>9.81</v>
      </c>
      <c r="N4927" s="22" t="n">
        <f aca="false">IF(I4927&gt;0,ROUND(I4927*'UCO e Filme'!$A$11,2),0)</f>
        <v>0</v>
      </c>
      <c r="O4927" s="22" t="n">
        <f aca="false">ROUND(L4927+M4927+N4927,2)</f>
        <v>114.68</v>
      </c>
      <c r="P4927" s="36"/>
      <c r="Q4927" s="36"/>
    </row>
    <row r="4928" customFormat="false" ht="10.5" hidden="false" customHeight="true" outlineLevel="0" collapsed="false">
      <c r="A4928" s="17" t="n">
        <v>41501020</v>
      </c>
      <c r="B4928" s="17" t="s">
        <v>4926</v>
      </c>
      <c r="C4928" s="23" t="n">
        <v>1</v>
      </c>
      <c r="D4928" s="23" t="s">
        <v>99</v>
      </c>
      <c r="E4928" s="19"/>
      <c r="F4928" s="21"/>
      <c r="G4928" s="21"/>
      <c r="H4928" s="21"/>
      <c r="I4928" s="21"/>
      <c r="J4928" s="21"/>
      <c r="K4928" s="22" t="n">
        <f aca="false">INDEX('Porte Honorário'!B:D,MATCH(TabJud!D4928,'Porte Honorário'!A:A,0),1)</f>
        <v>49.16</v>
      </c>
      <c r="L4928" s="22" t="n">
        <f aca="false">ROUND(C4928*K4928,2)</f>
        <v>49.16</v>
      </c>
      <c r="M4928" s="22" t="n">
        <f aca="false">IF(E4928&gt;0,ROUND(E4928*'UCO e Filme'!$A$2,2),0)</f>
        <v>0</v>
      </c>
      <c r="N4928" s="22" t="n">
        <f aca="false">IF(I4928&gt;0,ROUND(I4928*'UCO e Filme'!$A$11,2),0)</f>
        <v>0</v>
      </c>
      <c r="O4928" s="22" t="n">
        <f aca="false">ROUND(L4928+M4928+N4928,2)</f>
        <v>49.16</v>
      </c>
      <c r="P4928" s="36"/>
      <c r="Q4928" s="36"/>
    </row>
    <row r="4929" customFormat="false" ht="10.5" hidden="false" customHeight="true" outlineLevel="0" collapsed="false">
      <c r="A4929" s="17" t="n">
        <v>41501047</v>
      </c>
      <c r="B4929" s="17" t="s">
        <v>4927</v>
      </c>
      <c r="C4929" s="23" t="n">
        <v>1</v>
      </c>
      <c r="D4929" s="23" t="s">
        <v>64</v>
      </c>
      <c r="E4929" s="19" t="n">
        <v>0.38</v>
      </c>
      <c r="F4929" s="21"/>
      <c r="G4929" s="21"/>
      <c r="H4929" s="21"/>
      <c r="I4929" s="21"/>
      <c r="J4929" s="21"/>
      <c r="K4929" s="22" t="n">
        <f aca="false">INDEX('Porte Honorário'!B:D,MATCH(TabJud!D4929,'Porte Honorário'!A:A,0),1)</f>
        <v>65.56</v>
      </c>
      <c r="L4929" s="22" t="n">
        <f aca="false">ROUND(C4929*K4929,2)</f>
        <v>65.56</v>
      </c>
      <c r="M4929" s="22" t="n">
        <f aca="false">IF(E4929&gt;0,ROUND(E4929*'UCO e Filme'!$A$2,2),0)</f>
        <v>7.17</v>
      </c>
      <c r="N4929" s="22" t="n">
        <f aca="false">IF(I4929&gt;0,ROUND(I4929*'UCO e Filme'!$A$11,2),0)</f>
        <v>0</v>
      </c>
      <c r="O4929" s="22" t="n">
        <f aca="false">ROUND(L4929+M4929+N4929,2)</f>
        <v>72.73</v>
      </c>
      <c r="P4929" s="36"/>
      <c r="Q4929" s="36"/>
    </row>
    <row r="4930" customFormat="false" ht="10.5" hidden="false" customHeight="true" outlineLevel="0" collapsed="false">
      <c r="A4930" s="17" t="n">
        <v>41501063</v>
      </c>
      <c r="B4930" s="17" t="s">
        <v>4928</v>
      </c>
      <c r="C4930" s="23" t="n">
        <v>1</v>
      </c>
      <c r="D4930" s="23" t="s">
        <v>82</v>
      </c>
      <c r="E4930" s="19" t="n">
        <v>1</v>
      </c>
      <c r="F4930" s="21"/>
      <c r="G4930" s="21"/>
      <c r="H4930" s="21"/>
      <c r="I4930" s="21"/>
      <c r="J4930" s="21"/>
      <c r="K4930" s="22" t="n">
        <f aca="false">INDEX('Porte Honorário'!B:D,MATCH(TabJud!D4930,'Porte Honorário'!A:A,0),1)</f>
        <v>88.48</v>
      </c>
      <c r="L4930" s="22" t="n">
        <f aca="false">ROUND(C4930*K4930,2)</f>
        <v>88.48</v>
      </c>
      <c r="M4930" s="22" t="n">
        <f aca="false">IF(E4930&gt;0,ROUND(E4930*'UCO e Filme'!$A$2,2),0)</f>
        <v>18.86</v>
      </c>
      <c r="N4930" s="22" t="n">
        <f aca="false">IF(I4930&gt;0,ROUND(I4930*'UCO e Filme'!$A$11,2),0)</f>
        <v>0</v>
      </c>
      <c r="O4930" s="22" t="n">
        <f aca="false">ROUND(L4930+M4930+N4930,2)</f>
        <v>107.34</v>
      </c>
      <c r="P4930" s="36"/>
      <c r="Q4930" s="36"/>
    </row>
    <row r="4931" customFormat="false" ht="10.5" hidden="false" customHeight="true" outlineLevel="0" collapsed="false">
      <c r="A4931" s="17" t="n">
        <v>41501071</v>
      </c>
      <c r="B4931" s="17" t="s">
        <v>4929</v>
      </c>
      <c r="C4931" s="23" t="n">
        <v>1</v>
      </c>
      <c r="D4931" s="23" t="s">
        <v>138</v>
      </c>
      <c r="E4931" s="19"/>
      <c r="F4931" s="21"/>
      <c r="G4931" s="21"/>
      <c r="H4931" s="21"/>
      <c r="I4931" s="21"/>
      <c r="J4931" s="21"/>
      <c r="K4931" s="22" t="n">
        <f aca="false">INDEX('Porte Honorário'!B:D,MATCH(TabJud!D4931,'Porte Honorário'!A:A,0),1)</f>
        <v>32.78</v>
      </c>
      <c r="L4931" s="22" t="n">
        <f aca="false">ROUND(C4931*K4931,2)</f>
        <v>32.78</v>
      </c>
      <c r="M4931" s="22" t="n">
        <f aca="false">IF(E4931&gt;0,ROUND(E4931*'UCO e Filme'!$A$2,2),0)</f>
        <v>0</v>
      </c>
      <c r="N4931" s="22" t="n">
        <f aca="false">IF(I4931&gt;0,ROUND(I4931*'UCO e Filme'!$A$11,2),0)</f>
        <v>0</v>
      </c>
      <c r="O4931" s="22" t="n">
        <f aca="false">ROUND(L4931+M4931+N4931,2)</f>
        <v>32.78</v>
      </c>
      <c r="P4931" s="36"/>
      <c r="Q4931" s="36"/>
    </row>
    <row r="4932" customFormat="false" ht="10.5" hidden="false" customHeight="true" outlineLevel="0" collapsed="false">
      <c r="A4932" s="17" t="n">
        <v>41501080</v>
      </c>
      <c r="B4932" s="17" t="s">
        <v>4930</v>
      </c>
      <c r="C4932" s="23" t="n">
        <v>1</v>
      </c>
      <c r="D4932" s="23" t="s">
        <v>138</v>
      </c>
      <c r="E4932" s="19"/>
      <c r="F4932" s="21"/>
      <c r="G4932" s="21"/>
      <c r="H4932" s="21"/>
      <c r="I4932" s="21"/>
      <c r="J4932" s="21"/>
      <c r="K4932" s="22" t="n">
        <f aca="false">INDEX('Porte Honorário'!B:D,MATCH(TabJud!D4932,'Porte Honorário'!A:A,0),1)</f>
        <v>32.78</v>
      </c>
      <c r="L4932" s="22" t="n">
        <f aca="false">ROUND(C4932*K4932,2)</f>
        <v>32.78</v>
      </c>
      <c r="M4932" s="22" t="n">
        <f aca="false">IF(E4932&gt;0,ROUND(E4932*'UCO e Filme'!$A$2,2),0)</f>
        <v>0</v>
      </c>
      <c r="N4932" s="22" t="n">
        <f aca="false">IF(I4932&gt;0,ROUND(I4932*'UCO e Filme'!$A$11,2),0)</f>
        <v>0</v>
      </c>
      <c r="O4932" s="22" t="n">
        <f aca="false">ROUND(L4932+M4932+N4932,2)</f>
        <v>32.78</v>
      </c>
      <c r="P4932" s="36"/>
      <c r="Q4932" s="36"/>
    </row>
    <row r="4933" customFormat="false" ht="10.5" hidden="false" customHeight="true" outlineLevel="0" collapsed="false">
      <c r="A4933" s="17" t="n">
        <v>41501098</v>
      </c>
      <c r="B4933" s="17" t="s">
        <v>4931</v>
      </c>
      <c r="C4933" s="23" t="n">
        <v>1</v>
      </c>
      <c r="D4933" s="23" t="s">
        <v>64</v>
      </c>
      <c r="E4933" s="19" t="n">
        <v>7.16</v>
      </c>
      <c r="F4933" s="21"/>
      <c r="G4933" s="21"/>
      <c r="H4933" s="21"/>
      <c r="I4933" s="21"/>
      <c r="J4933" s="21"/>
      <c r="K4933" s="22" t="n">
        <f aca="false">INDEX('Porte Honorário'!B:D,MATCH(TabJud!D4933,'Porte Honorário'!A:A,0),1)</f>
        <v>65.56</v>
      </c>
      <c r="L4933" s="22" t="n">
        <f aca="false">ROUND(C4933*K4933,2)</f>
        <v>65.56</v>
      </c>
      <c r="M4933" s="22" t="n">
        <f aca="false">IF(E4933&gt;0,ROUND(E4933*'UCO e Filme'!$A$2,2),0)</f>
        <v>135.04</v>
      </c>
      <c r="N4933" s="22" t="n">
        <f aca="false">IF(I4933&gt;0,ROUND(I4933*'UCO e Filme'!$A$11,2),0)</f>
        <v>0</v>
      </c>
      <c r="O4933" s="22" t="n">
        <f aca="false">ROUND(L4933+M4933+N4933,2)</f>
        <v>200.6</v>
      </c>
      <c r="P4933" s="36"/>
      <c r="Q4933" s="36"/>
    </row>
    <row r="4934" customFormat="false" ht="10.5" hidden="false" customHeight="true" outlineLevel="0" collapsed="false">
      <c r="A4934" s="17" t="n">
        <v>41501101</v>
      </c>
      <c r="B4934" s="17" t="s">
        <v>4932</v>
      </c>
      <c r="C4934" s="23" t="n">
        <v>1</v>
      </c>
      <c r="D4934" s="23" t="s">
        <v>99</v>
      </c>
      <c r="E4934" s="19"/>
      <c r="F4934" s="21"/>
      <c r="G4934" s="21"/>
      <c r="H4934" s="21"/>
      <c r="I4934" s="21"/>
      <c r="J4934" s="21"/>
      <c r="K4934" s="22" t="n">
        <f aca="false">INDEX('Porte Honorário'!B:D,MATCH(TabJud!D4934,'Porte Honorário'!A:A,0),1)</f>
        <v>49.16</v>
      </c>
      <c r="L4934" s="22" t="n">
        <f aca="false">ROUND(C4934*K4934,2)</f>
        <v>49.16</v>
      </c>
      <c r="M4934" s="22" t="n">
        <f aca="false">IF(E4934&gt;0,ROUND(E4934*'UCO e Filme'!$A$2,2),0)</f>
        <v>0</v>
      </c>
      <c r="N4934" s="22" t="n">
        <f aca="false">IF(I4934&gt;0,ROUND(I4934*'UCO e Filme'!$A$11,2),0)</f>
        <v>0</v>
      </c>
      <c r="O4934" s="22" t="n">
        <f aca="false">ROUND(L4934+M4934+N4934,2)</f>
        <v>49.16</v>
      </c>
      <c r="P4934" s="36"/>
      <c r="Q4934" s="36"/>
    </row>
    <row r="4935" customFormat="false" ht="10.5" hidden="false" customHeight="true" outlineLevel="0" collapsed="false">
      <c r="A4935" s="17" t="n">
        <v>41501110</v>
      </c>
      <c r="B4935" s="17" t="s">
        <v>4933</v>
      </c>
      <c r="C4935" s="23" t="n">
        <v>1</v>
      </c>
      <c r="D4935" s="23" t="s">
        <v>64</v>
      </c>
      <c r="E4935" s="19" t="n">
        <v>1</v>
      </c>
      <c r="F4935" s="21"/>
      <c r="G4935" s="21"/>
      <c r="H4935" s="21"/>
      <c r="I4935" s="21"/>
      <c r="J4935" s="21"/>
      <c r="K4935" s="22" t="n">
        <f aca="false">INDEX('Porte Honorário'!B:D,MATCH(TabJud!D4935,'Porte Honorário'!A:A,0),1)</f>
        <v>65.56</v>
      </c>
      <c r="L4935" s="22" t="n">
        <f aca="false">ROUND(C4935*K4935,2)</f>
        <v>65.56</v>
      </c>
      <c r="M4935" s="22" t="n">
        <f aca="false">IF(E4935&gt;0,ROUND(E4935*'UCO e Filme'!$A$2,2),0)</f>
        <v>18.86</v>
      </c>
      <c r="N4935" s="22" t="n">
        <f aca="false">IF(I4935&gt;0,ROUND(I4935*'UCO e Filme'!$A$11,2),0)</f>
        <v>0</v>
      </c>
      <c r="O4935" s="22" t="n">
        <f aca="false">ROUND(L4935+M4935+N4935,2)</f>
        <v>84.42</v>
      </c>
      <c r="P4935" s="36"/>
      <c r="Q4935" s="36"/>
    </row>
    <row r="4936" customFormat="false" ht="10.5" hidden="false" customHeight="true" outlineLevel="0" collapsed="false">
      <c r="A4936" s="17" t="n">
        <v>41501128</v>
      </c>
      <c r="B4936" s="17" t="s">
        <v>4934</v>
      </c>
      <c r="C4936" s="23" t="n">
        <v>1</v>
      </c>
      <c r="D4936" s="23" t="s">
        <v>64</v>
      </c>
      <c r="E4936" s="19" t="n">
        <v>0.52</v>
      </c>
      <c r="F4936" s="21"/>
      <c r="G4936" s="21"/>
      <c r="H4936" s="21"/>
      <c r="I4936" s="21"/>
      <c r="J4936" s="21"/>
      <c r="K4936" s="22" t="n">
        <f aca="false">INDEX('Porte Honorário'!B:D,MATCH(TabJud!D4936,'Porte Honorário'!A:A,0),1)</f>
        <v>65.56</v>
      </c>
      <c r="L4936" s="22" t="n">
        <f aca="false">ROUND(C4936*K4936,2)</f>
        <v>65.56</v>
      </c>
      <c r="M4936" s="22" t="n">
        <f aca="false">IF(E4936&gt;0,ROUND(E4936*'UCO e Filme'!$A$2,2),0)</f>
        <v>9.81</v>
      </c>
      <c r="N4936" s="22" t="n">
        <f aca="false">IF(I4936&gt;0,ROUND(I4936*'UCO e Filme'!$A$11,2),0)</f>
        <v>0</v>
      </c>
      <c r="O4936" s="22" t="n">
        <f aca="false">ROUND(L4936+M4936+N4936,2)</f>
        <v>75.37</v>
      </c>
      <c r="P4936" s="36"/>
      <c r="Q4936" s="36"/>
    </row>
    <row r="4937" customFormat="false" ht="10.5" hidden="false" customHeight="true" outlineLevel="0" collapsed="false">
      <c r="A4937" s="17" t="n">
        <v>41501136</v>
      </c>
      <c r="B4937" s="17" t="s">
        <v>4935</v>
      </c>
      <c r="C4937" s="23" t="n">
        <v>1</v>
      </c>
      <c r="D4937" s="23" t="s">
        <v>133</v>
      </c>
      <c r="E4937" s="19"/>
      <c r="F4937" s="21"/>
      <c r="G4937" s="21"/>
      <c r="H4937" s="21"/>
      <c r="I4937" s="21"/>
      <c r="J4937" s="21"/>
      <c r="K4937" s="22" t="n">
        <f aca="false">INDEX('Porte Honorário'!B:D,MATCH(TabJud!D4937,'Porte Honorário'!A:A,0),1)</f>
        <v>16.38</v>
      </c>
      <c r="L4937" s="22" t="n">
        <f aca="false">ROUND(C4937*K4937,2)</f>
        <v>16.38</v>
      </c>
      <c r="M4937" s="22" t="n">
        <f aca="false">IF(E4937&gt;0,ROUND(E4937*'UCO e Filme'!$A$2,2),0)</f>
        <v>0</v>
      </c>
      <c r="N4937" s="22" t="n">
        <f aca="false">IF(I4937&gt;0,ROUND(I4937*'UCO e Filme'!$A$11,2),0)</f>
        <v>0</v>
      </c>
      <c r="O4937" s="22" t="n">
        <f aca="false">ROUND(L4937+M4937+N4937,2)</f>
        <v>16.38</v>
      </c>
      <c r="P4937" s="36"/>
      <c r="Q4937" s="36"/>
    </row>
    <row r="4938" customFormat="false" ht="10.5" hidden="false" customHeight="true" outlineLevel="0" collapsed="false">
      <c r="A4938" s="17" t="n">
        <v>41501144</v>
      </c>
      <c r="B4938" s="17" t="s">
        <v>4936</v>
      </c>
      <c r="C4938" s="23" t="n">
        <v>1</v>
      </c>
      <c r="D4938" s="23" t="s">
        <v>52</v>
      </c>
      <c r="E4938" s="19" t="n">
        <v>8.8</v>
      </c>
      <c r="F4938" s="21"/>
      <c r="G4938" s="21"/>
      <c r="H4938" s="21"/>
      <c r="I4938" s="21"/>
      <c r="J4938" s="21"/>
      <c r="K4938" s="22" t="n">
        <f aca="false">INDEX('Porte Honorário'!B:D,MATCH(TabJud!D4938,'Porte Honorário'!A:A,0),1)</f>
        <v>144.2</v>
      </c>
      <c r="L4938" s="22" t="n">
        <f aca="false">ROUND(C4938*K4938,2)</f>
        <v>144.2</v>
      </c>
      <c r="M4938" s="22" t="n">
        <f aca="false">IF(E4938&gt;0,ROUND(E4938*'UCO e Filme'!$A$2,2),0)</f>
        <v>165.97</v>
      </c>
      <c r="N4938" s="22" t="n">
        <f aca="false">IF(I4938&gt;0,ROUND(I4938*'UCO e Filme'!$A$11,2),0)</f>
        <v>0</v>
      </c>
      <c r="O4938" s="22" t="n">
        <f aca="false">ROUND(L4938+M4938+N4938,2)</f>
        <v>310.17</v>
      </c>
      <c r="P4938" s="36"/>
      <c r="Q4938" s="36"/>
    </row>
    <row r="4939" customFormat="false" ht="10.5" hidden="false" customHeight="true" outlineLevel="0" collapsed="false">
      <c r="A4939" s="17" t="n">
        <v>41501179</v>
      </c>
      <c r="B4939" s="17" t="s">
        <v>4937</v>
      </c>
      <c r="C4939" s="23" t="n">
        <v>1</v>
      </c>
      <c r="D4939" s="23" t="s">
        <v>64</v>
      </c>
      <c r="E4939" s="19" t="n">
        <v>1.8</v>
      </c>
      <c r="F4939" s="21"/>
      <c r="G4939" s="21"/>
      <c r="H4939" s="21"/>
      <c r="I4939" s="21"/>
      <c r="J4939" s="21"/>
      <c r="K4939" s="22" t="n">
        <f aca="false">INDEX('Porte Honorário'!B:D,MATCH(TabJud!D4939,'Porte Honorário'!A:A,0),1)</f>
        <v>65.56</v>
      </c>
      <c r="L4939" s="22" t="n">
        <f aca="false">ROUND(C4939*K4939,2)</f>
        <v>65.56</v>
      </c>
      <c r="M4939" s="22" t="n">
        <f aca="false">IF(E4939&gt;0,ROUND(E4939*'UCO e Filme'!$A$2,2),0)</f>
        <v>33.95</v>
      </c>
      <c r="N4939" s="22" t="n">
        <f aca="false">IF(I4939&gt;0,ROUND(I4939*'UCO e Filme'!$A$11,2),0)</f>
        <v>0</v>
      </c>
      <c r="O4939" s="22" t="n">
        <f aca="false">ROUND(L4939+M4939+N4939,2)</f>
        <v>99.51</v>
      </c>
      <c r="P4939" s="36"/>
      <c r="Q4939" s="36"/>
    </row>
    <row r="4940" customFormat="false" ht="10.5" hidden="false" customHeight="true" outlineLevel="0" collapsed="false">
      <c r="A4940" s="17" t="n">
        <v>41501187</v>
      </c>
      <c r="B4940" s="17" t="s">
        <v>4938</v>
      </c>
      <c r="C4940" s="23" t="n">
        <v>1</v>
      </c>
      <c r="D4940" s="23" t="s">
        <v>99</v>
      </c>
      <c r="E4940" s="19" t="n">
        <v>1.8</v>
      </c>
      <c r="F4940" s="21"/>
      <c r="G4940" s="21"/>
      <c r="H4940" s="21"/>
      <c r="I4940" s="21"/>
      <c r="J4940" s="21"/>
      <c r="K4940" s="22" t="n">
        <f aca="false">INDEX('Porte Honorário'!B:D,MATCH(TabJud!D4940,'Porte Honorário'!A:A,0),1)</f>
        <v>49.16</v>
      </c>
      <c r="L4940" s="22" t="n">
        <f aca="false">ROUND(C4940*K4940,2)</f>
        <v>49.16</v>
      </c>
      <c r="M4940" s="22" t="n">
        <f aca="false">IF(E4940&gt;0,ROUND(E4940*'UCO e Filme'!$A$2,2),0)</f>
        <v>33.95</v>
      </c>
      <c r="N4940" s="22" t="n">
        <f aca="false">IF(I4940&gt;0,ROUND(I4940*'UCO e Filme'!$A$11,2),0)</f>
        <v>0</v>
      </c>
      <c r="O4940" s="22" t="n">
        <f aca="false">ROUND(L4940+M4940+N4940,2)</f>
        <v>83.11</v>
      </c>
      <c r="P4940" s="36"/>
      <c r="Q4940" s="36"/>
    </row>
    <row r="4941" customFormat="false" ht="10.5" hidden="false" customHeight="true" outlineLevel="0" collapsed="false">
      <c r="A4941" s="17" t="n">
        <v>41501195</v>
      </c>
      <c r="B4941" s="17" t="s">
        <v>4939</v>
      </c>
      <c r="C4941" s="23" t="n">
        <v>1</v>
      </c>
      <c r="D4941" s="23" t="s">
        <v>64</v>
      </c>
      <c r="E4941" s="19" t="n">
        <v>1.8</v>
      </c>
      <c r="F4941" s="21"/>
      <c r="G4941" s="21"/>
      <c r="H4941" s="21"/>
      <c r="I4941" s="21"/>
      <c r="J4941" s="21"/>
      <c r="K4941" s="22" t="n">
        <f aca="false">INDEX('Porte Honorário'!B:D,MATCH(TabJud!D4941,'Porte Honorário'!A:A,0),1)</f>
        <v>65.56</v>
      </c>
      <c r="L4941" s="22" t="n">
        <f aca="false">ROUND(C4941*K4941,2)</f>
        <v>65.56</v>
      </c>
      <c r="M4941" s="22" t="n">
        <f aca="false">IF(E4941&gt;0,ROUND(E4941*'UCO e Filme'!$A$2,2),0)</f>
        <v>33.95</v>
      </c>
      <c r="N4941" s="22" t="n">
        <f aca="false">IF(I4941&gt;0,ROUND(I4941*'UCO e Filme'!$A$11,2),0)</f>
        <v>0</v>
      </c>
      <c r="O4941" s="22" t="n">
        <f aca="false">ROUND(L4941+M4941+N4941,2)</f>
        <v>99.51</v>
      </c>
      <c r="P4941" s="36"/>
      <c r="Q4941" s="36"/>
    </row>
    <row r="4942" customFormat="false" ht="10.5" hidden="false" customHeight="true" outlineLevel="0" collapsed="false">
      <c r="A4942" s="17" t="n">
        <v>41501209</v>
      </c>
      <c r="B4942" s="17" t="s">
        <v>4940</v>
      </c>
      <c r="C4942" s="23" t="n">
        <v>1</v>
      </c>
      <c r="D4942" s="23" t="s">
        <v>71</v>
      </c>
      <c r="E4942" s="19" t="n">
        <v>11.5</v>
      </c>
      <c r="F4942" s="21"/>
      <c r="G4942" s="21"/>
      <c r="H4942" s="21"/>
      <c r="I4942" s="21"/>
      <c r="J4942" s="21"/>
      <c r="K4942" s="22" t="n">
        <f aca="false">INDEX('Porte Honorário'!B:D,MATCH(TabJud!D4942,'Porte Honorário'!A:A,0),1)</f>
        <v>309.68</v>
      </c>
      <c r="L4942" s="22" t="n">
        <f aca="false">ROUND(C4942*K4942,2)</f>
        <v>309.68</v>
      </c>
      <c r="M4942" s="22" t="n">
        <f aca="false">IF(E4942&gt;0,ROUND(E4942*'UCO e Filme'!$A$2,2),0)</f>
        <v>216.89</v>
      </c>
      <c r="N4942" s="22" t="n">
        <f aca="false">IF(I4942&gt;0,ROUND(I4942*'UCO e Filme'!$A$11,2),0)</f>
        <v>0</v>
      </c>
      <c r="O4942" s="22" t="n">
        <f aca="false">ROUND(L4942+M4942+N4942,2)</f>
        <v>526.57</v>
      </c>
      <c r="P4942" s="36"/>
      <c r="Q4942" s="36"/>
    </row>
    <row r="4943" customFormat="false" ht="11.25" hidden="false" customHeight="true" outlineLevel="0" collapsed="false">
      <c r="A4943" s="22"/>
      <c r="B4943" s="22"/>
      <c r="C4943" s="22"/>
      <c r="D4943" s="22"/>
      <c r="E4943" s="34"/>
      <c r="F4943" s="22"/>
      <c r="G4943" s="22"/>
      <c r="H4943" s="22"/>
      <c r="I4943" s="22"/>
      <c r="J4943" s="22"/>
      <c r="K4943" s="22"/>
      <c r="L4943" s="22"/>
      <c r="M4943" s="22"/>
      <c r="N4943" s="22"/>
      <c r="O4943" s="22"/>
      <c r="P4943" s="36"/>
      <c r="Q4943" s="36"/>
    </row>
    <row r="4944" customFormat="false" ht="15" hidden="false" customHeight="true" outlineLevel="0" collapsed="false">
      <c r="A4944" s="15" t="s">
        <v>4941</v>
      </c>
      <c r="B4944" s="15"/>
      <c r="C4944" s="15"/>
      <c r="D4944" s="15"/>
      <c r="E4944" s="15"/>
      <c r="F4944" s="15"/>
      <c r="G4944" s="15"/>
      <c r="H4944" s="15"/>
      <c r="I4944" s="15"/>
      <c r="J4944" s="15"/>
      <c r="K4944" s="15"/>
      <c r="L4944" s="15"/>
      <c r="M4944" s="15"/>
      <c r="N4944" s="15"/>
      <c r="O4944" s="15"/>
      <c r="P4944" s="36"/>
      <c r="Q4944" s="36"/>
    </row>
    <row r="4945" customFormat="false" ht="15" hidden="false" customHeight="true" outlineLevel="0" collapsed="false">
      <c r="A4945" s="15" t="s">
        <v>4850</v>
      </c>
      <c r="B4945" s="15"/>
      <c r="C4945" s="15"/>
      <c r="D4945" s="15"/>
      <c r="E4945" s="15"/>
      <c r="F4945" s="15"/>
      <c r="G4945" s="15"/>
      <c r="H4945" s="15"/>
      <c r="I4945" s="15"/>
      <c r="J4945" s="15"/>
      <c r="K4945" s="15"/>
      <c r="L4945" s="15"/>
      <c r="M4945" s="15"/>
      <c r="N4945" s="15"/>
      <c r="O4945" s="15"/>
      <c r="P4945" s="36"/>
      <c r="Q4945" s="36"/>
    </row>
    <row r="4946" customFormat="false" ht="15" hidden="false" customHeight="true" outlineLevel="0" collapsed="false">
      <c r="A4946" s="15" t="s">
        <v>4851</v>
      </c>
      <c r="B4946" s="15"/>
      <c r="C4946" s="15"/>
      <c r="D4946" s="15"/>
      <c r="E4946" s="15"/>
      <c r="F4946" s="15"/>
      <c r="G4946" s="15"/>
      <c r="H4946" s="15"/>
      <c r="I4946" s="15"/>
      <c r="J4946" s="15"/>
      <c r="K4946" s="15"/>
      <c r="L4946" s="15"/>
      <c r="M4946" s="15"/>
      <c r="N4946" s="15"/>
      <c r="O4946" s="15"/>
      <c r="P4946" s="36"/>
      <c r="Q4946" s="36"/>
    </row>
    <row r="4947" customFormat="false" ht="15" hidden="false" customHeight="true" outlineLevel="0" collapsed="false">
      <c r="A4947" s="22"/>
      <c r="B4947" s="22"/>
      <c r="C4947" s="22"/>
      <c r="D4947" s="22"/>
      <c r="E4947" s="22"/>
      <c r="F4947" s="22"/>
      <c r="G4947" s="22"/>
      <c r="H4947" s="22"/>
      <c r="I4947" s="22"/>
      <c r="J4947" s="22"/>
      <c r="K4947" s="22"/>
      <c r="L4947" s="22"/>
      <c r="M4947" s="22"/>
      <c r="N4947" s="22"/>
      <c r="O4947" s="22"/>
      <c r="P4947" s="36"/>
      <c r="Q4947" s="36"/>
    </row>
    <row r="4948" customFormat="false" ht="39" hidden="false" customHeight="true" outlineLevel="0" collapsed="false">
      <c r="A4948" s="9" t="s">
        <v>4942</v>
      </c>
      <c r="B4948" s="9"/>
      <c r="C4948" s="9"/>
      <c r="D4948" s="9"/>
      <c r="E4948" s="9"/>
      <c r="F4948" s="9"/>
      <c r="G4948" s="9"/>
      <c r="H4948" s="9"/>
      <c r="I4948" s="9"/>
      <c r="J4948" s="9"/>
      <c r="K4948" s="9"/>
      <c r="L4948" s="9"/>
      <c r="M4948" s="9"/>
      <c r="N4948" s="9"/>
      <c r="O4948" s="9"/>
      <c r="P4948" s="36"/>
      <c r="Q4948" s="36"/>
    </row>
    <row r="4949" customFormat="false" ht="39" hidden="false" customHeight="true" outlineLevel="0" collapsed="false">
      <c r="A4949" s="14" t="s">
        <v>4943</v>
      </c>
      <c r="B4949" s="14"/>
      <c r="C4949" s="14"/>
      <c r="D4949" s="14"/>
      <c r="E4949" s="14"/>
      <c r="F4949" s="14"/>
      <c r="G4949" s="14"/>
      <c r="H4949" s="14"/>
      <c r="I4949" s="14"/>
      <c r="J4949" s="14"/>
      <c r="K4949" s="14"/>
      <c r="L4949" s="14"/>
      <c r="M4949" s="14"/>
      <c r="N4949" s="14"/>
      <c r="O4949" s="14"/>
      <c r="P4949" s="36"/>
      <c r="Q4949" s="36"/>
    </row>
    <row r="4950" customFormat="false" ht="11.25" hidden="false" customHeight="true" outlineLevel="0" collapsed="false">
      <c r="A4950" s="21" t="n">
        <v>700010707</v>
      </c>
      <c r="B4950" s="17" t="s">
        <v>4944</v>
      </c>
      <c r="C4950" s="40" t="n">
        <v>1.35115070527097</v>
      </c>
      <c r="D4950" s="18" t="s">
        <v>146</v>
      </c>
      <c r="E4950" s="19"/>
      <c r="F4950" s="20"/>
      <c r="G4950" s="21"/>
      <c r="H4950" s="21"/>
      <c r="I4950" s="21"/>
      <c r="J4950" s="21"/>
      <c r="K4950" s="22"/>
      <c r="L4950" s="22"/>
      <c r="M4950" s="22" t="n">
        <f aca="false">IF(E4950&gt;0,ROUND(E4950*$Q$38,2),0)</f>
        <v>0</v>
      </c>
      <c r="N4950" s="22" t="n">
        <f aca="false">IF(I4950&gt;0,ROUND(I4950*$R$38,2),0)</f>
        <v>0</v>
      </c>
      <c r="O4950" s="41" t="n">
        <v>174.09</v>
      </c>
      <c r="P4950" s="36"/>
      <c r="Q4950" s="36"/>
    </row>
    <row r="4951" customFormat="false" ht="10.5" hidden="false" customHeight="true" outlineLevel="0" collapsed="false">
      <c r="A4951" s="21" t="n">
        <v>700020702</v>
      </c>
      <c r="B4951" s="17" t="s">
        <v>4945</v>
      </c>
      <c r="C4951" s="23" t="n">
        <v>1.05998</v>
      </c>
      <c r="D4951" s="23" t="s">
        <v>103</v>
      </c>
      <c r="E4951" s="19"/>
      <c r="F4951" s="20"/>
      <c r="G4951" s="21"/>
      <c r="H4951" s="21"/>
      <c r="I4951" s="21"/>
      <c r="J4951" s="21"/>
      <c r="K4951" s="22" t="n">
        <f aca="false">VLOOKUP(D4951,'Porte Honorário'!$A$2:$D$44,2,0)</f>
        <v>183.5</v>
      </c>
      <c r="L4951" s="22" t="n">
        <f aca="false">ROUND(C4951*K4951,2)</f>
        <v>194.51</v>
      </c>
      <c r="M4951" s="22" t="n">
        <f aca="false">IF(E4951&gt;0,ROUND(E4951*$Q$38,2),0)</f>
        <v>0</v>
      </c>
      <c r="N4951" s="22" t="n">
        <f aca="false">IF(I4951&gt;0,ROUND(I4951*$R$38,2),0)</f>
        <v>0</v>
      </c>
      <c r="O4951" s="41" t="n">
        <f aca="false">ROUND(L4951+M4951+N4951,2)</f>
        <v>194.51</v>
      </c>
      <c r="P4951" s="36"/>
      <c r="Q4951" s="36"/>
    </row>
    <row r="4952" customFormat="false" ht="10.5" hidden="false" customHeight="true" outlineLevel="0" collapsed="false">
      <c r="A4952" s="21" t="n">
        <v>700010537</v>
      </c>
      <c r="B4952" s="17" t="s">
        <v>4946</v>
      </c>
      <c r="C4952" s="42"/>
      <c r="D4952" s="23"/>
      <c r="E4952" s="19"/>
      <c r="F4952" s="20"/>
      <c r="G4952" s="21"/>
      <c r="H4952" s="21"/>
      <c r="I4952" s="21"/>
      <c r="J4952" s="21"/>
      <c r="K4952" s="22"/>
      <c r="L4952" s="22"/>
      <c r="M4952" s="22" t="n">
        <f aca="false">IF(E4952&gt;0,ROUND(E4952*$Q$38,2),0)</f>
        <v>0</v>
      </c>
      <c r="N4952" s="22" t="n">
        <f aca="false">IF(I4952&gt;0,ROUND(I4952*$R$38,2),0)</f>
        <v>0</v>
      </c>
      <c r="O4952" s="41" t="n">
        <v>174.09</v>
      </c>
      <c r="P4952" s="36"/>
      <c r="Q4952" s="36"/>
    </row>
    <row r="4953" customFormat="false" ht="10.5" hidden="false" customHeight="true" outlineLevel="0" collapsed="false">
      <c r="A4953" s="21" t="n">
        <v>700010800</v>
      </c>
      <c r="B4953" s="17" t="s">
        <v>4947</v>
      </c>
      <c r="C4953" s="18" t="n">
        <v>1.3511</v>
      </c>
      <c r="D4953" s="18" t="s">
        <v>146</v>
      </c>
      <c r="E4953" s="19"/>
      <c r="F4953" s="20"/>
      <c r="G4953" s="21"/>
      <c r="H4953" s="21"/>
      <c r="I4953" s="21"/>
      <c r="J4953" s="21"/>
      <c r="K4953" s="43"/>
      <c r="L4953" s="22"/>
      <c r="M4953" s="22" t="n">
        <f aca="false">IF(E4953&gt;0,ROUND(E4953*$Q$38,2),0)</f>
        <v>0</v>
      </c>
      <c r="N4953" s="22" t="n">
        <f aca="false">IF(I4953&gt;0,ROUND(I4953*$R$38,2),0)</f>
        <v>0</v>
      </c>
      <c r="O4953" s="41" t="n">
        <v>160.85</v>
      </c>
      <c r="P4953" s="36"/>
      <c r="Q4953" s="36"/>
    </row>
    <row r="4954" customFormat="false" ht="10.5" hidden="false" customHeight="true" outlineLevel="0" collapsed="false">
      <c r="A4954" s="21" t="n">
        <v>700010731</v>
      </c>
      <c r="B4954" s="17" t="s">
        <v>4948</v>
      </c>
      <c r="C4954" s="18" t="n">
        <v>1.3511</v>
      </c>
      <c r="D4954" s="18" t="s">
        <v>146</v>
      </c>
      <c r="E4954" s="19"/>
      <c r="F4954" s="20"/>
      <c r="G4954" s="21"/>
      <c r="H4954" s="21"/>
      <c r="I4954" s="21"/>
      <c r="J4954" s="21"/>
      <c r="K4954" s="43"/>
      <c r="L4954" s="22"/>
      <c r="M4954" s="22" t="n">
        <f aca="false">IF(E4954&gt;0,ROUND(E4954*$Q$38,2),0)</f>
        <v>0</v>
      </c>
      <c r="N4954" s="22" t="n">
        <f aca="false">IF(I4954&gt;0,ROUND(I4954*$R$38,2),0)</f>
        <v>0</v>
      </c>
      <c r="O4954" s="41" t="n">
        <v>160.85</v>
      </c>
      <c r="P4954" s="36"/>
      <c r="Q4954" s="36"/>
    </row>
    <row r="4955" customFormat="false" ht="10.5" hidden="false" customHeight="true" outlineLevel="0" collapsed="false">
      <c r="A4955" s="21" t="n">
        <v>700010740</v>
      </c>
      <c r="B4955" s="17" t="s">
        <v>4949</v>
      </c>
      <c r="C4955" s="42"/>
      <c r="D4955" s="23"/>
      <c r="E4955" s="29"/>
      <c r="F4955" s="33"/>
      <c r="G4955" s="23"/>
      <c r="H4955" s="23"/>
      <c r="I4955" s="23"/>
      <c r="J4955" s="23"/>
      <c r="K4955" s="22"/>
      <c r="L4955" s="22"/>
      <c r="M4955" s="22" t="n">
        <f aca="false">IF(E4955&gt;0,ROUND(E4955*$Q$38,2),0)</f>
        <v>0</v>
      </c>
      <c r="N4955" s="22" t="n">
        <f aca="false">IF(I4955&gt;0,ROUND(I4955*$R$38,2),0)</f>
        <v>0</v>
      </c>
      <c r="O4955" s="41" t="n">
        <v>160.85</v>
      </c>
      <c r="P4955" s="36"/>
      <c r="Q4955" s="36"/>
    </row>
    <row r="4956" customFormat="false" ht="10.5" hidden="false" customHeight="true" outlineLevel="0" collapsed="false">
      <c r="A4956" s="21" t="n">
        <v>700010766</v>
      </c>
      <c r="B4956" s="17" t="s">
        <v>4950</v>
      </c>
      <c r="C4956" s="42"/>
      <c r="D4956" s="23"/>
      <c r="E4956" s="29"/>
      <c r="F4956" s="33"/>
      <c r="G4956" s="23"/>
      <c r="H4956" s="23"/>
      <c r="I4956" s="23"/>
      <c r="J4956" s="23"/>
      <c r="K4956" s="22"/>
      <c r="L4956" s="22"/>
      <c r="M4956" s="22" t="n">
        <f aca="false">IF(E4956&gt;0,ROUND(E4956*$Q$38,2),0)</f>
        <v>0</v>
      </c>
      <c r="N4956" s="22" t="n">
        <f aca="false">IF(I4956&gt;0,ROUND(I4956*$R$38,2),0)</f>
        <v>0</v>
      </c>
      <c r="O4956" s="41" t="n">
        <v>160.85</v>
      </c>
      <c r="P4956" s="36"/>
      <c r="Q4956" s="36"/>
    </row>
    <row r="4957" customFormat="false" ht="10.5" hidden="false" customHeight="true" outlineLevel="0" collapsed="false">
      <c r="A4957" s="21" t="n">
        <v>700010499</v>
      </c>
      <c r="B4957" s="17" t="s">
        <v>4951</v>
      </c>
      <c r="C4957" s="18" t="n">
        <v>1.3511</v>
      </c>
      <c r="D4957" s="18" t="s">
        <v>146</v>
      </c>
      <c r="E4957" s="19"/>
      <c r="F4957" s="20"/>
      <c r="G4957" s="21"/>
      <c r="H4957" s="21"/>
      <c r="I4957" s="21"/>
      <c r="J4957" s="21"/>
      <c r="K4957" s="43"/>
      <c r="L4957" s="22"/>
      <c r="M4957" s="22" t="n">
        <f aca="false">IF(E4957&gt;0,ROUND(E4957*$Q$38,2),0)</f>
        <v>0</v>
      </c>
      <c r="N4957" s="22" t="n">
        <f aca="false">IF(I4957&gt;0,ROUND(I4957*$R$38,2),0)</f>
        <v>0</v>
      </c>
      <c r="O4957" s="41" t="n">
        <v>160.85</v>
      </c>
      <c r="P4957" s="36"/>
      <c r="Q4957" s="36"/>
    </row>
    <row r="4958" customFormat="false" ht="10.5" hidden="false" customHeight="true" outlineLevel="0" collapsed="false">
      <c r="A4958" s="21" t="n">
        <v>700010294</v>
      </c>
      <c r="B4958" s="17" t="s">
        <v>4952</v>
      </c>
      <c r="C4958" s="18" t="n">
        <v>1.3511</v>
      </c>
      <c r="D4958" s="18" t="s">
        <v>146</v>
      </c>
      <c r="E4958" s="19"/>
      <c r="F4958" s="20"/>
      <c r="G4958" s="21"/>
      <c r="H4958" s="21"/>
      <c r="I4958" s="21"/>
      <c r="J4958" s="21"/>
      <c r="K4958" s="43"/>
      <c r="L4958" s="22"/>
      <c r="M4958" s="22" t="n">
        <f aca="false">IF(E4958&gt;0,ROUND(E4958*$Q$38,2),0)</f>
        <v>0</v>
      </c>
      <c r="N4958" s="22" t="n">
        <f aca="false">IF(I4958&gt;0,ROUND(I4958*$R$38,2),0)</f>
        <v>0</v>
      </c>
      <c r="O4958" s="41" t="n">
        <v>160.85</v>
      </c>
      <c r="P4958" s="36"/>
      <c r="Q4958" s="36"/>
    </row>
    <row r="4959" customFormat="false" ht="10.5" hidden="false" customHeight="true" outlineLevel="0" collapsed="false">
      <c r="A4959" s="21" t="n">
        <v>700010723</v>
      </c>
      <c r="B4959" s="17" t="s">
        <v>4953</v>
      </c>
      <c r="C4959" s="18" t="n">
        <v>1.3511</v>
      </c>
      <c r="D4959" s="18" t="s">
        <v>146</v>
      </c>
      <c r="E4959" s="19"/>
      <c r="F4959" s="20"/>
      <c r="G4959" s="21"/>
      <c r="H4959" s="21"/>
      <c r="I4959" s="21"/>
      <c r="J4959" s="21"/>
      <c r="K4959" s="43"/>
      <c r="L4959" s="22"/>
      <c r="M4959" s="22" t="n">
        <f aca="false">IF(E4959&gt;0,ROUND(E4959*$Q$38,2),0)</f>
        <v>0</v>
      </c>
      <c r="N4959" s="22" t="n">
        <f aca="false">IF(I4959&gt;0,ROUND(I4959*$R$38,2),0)</f>
        <v>0</v>
      </c>
      <c r="O4959" s="41" t="n">
        <v>160.85</v>
      </c>
      <c r="P4959" s="36"/>
      <c r="Q4959" s="36"/>
    </row>
    <row r="4960" customFormat="false" ht="10.5" hidden="false" customHeight="true" outlineLevel="0" collapsed="false">
      <c r="A4960" s="21" t="n">
        <v>700010138</v>
      </c>
      <c r="B4960" s="17" t="s">
        <v>4954</v>
      </c>
      <c r="C4960" s="18"/>
      <c r="D4960" s="18"/>
      <c r="E4960" s="19"/>
      <c r="F4960" s="20"/>
      <c r="G4960" s="21"/>
      <c r="H4960" s="21"/>
      <c r="I4960" s="21"/>
      <c r="J4960" s="21"/>
      <c r="K4960" s="43"/>
      <c r="L4960" s="22"/>
      <c r="M4960" s="22" t="n">
        <f aca="false">IF(E4960&gt;0,ROUND(E4960*$Q$38,2),0)</f>
        <v>0</v>
      </c>
      <c r="N4960" s="22" t="n">
        <f aca="false">IF(I4960&gt;0,ROUND(I4960*$R$38,2),0)</f>
        <v>0</v>
      </c>
      <c r="O4960" s="41" t="n">
        <v>160.85</v>
      </c>
      <c r="P4960" s="36"/>
      <c r="Q4960" s="36"/>
    </row>
    <row r="4961" customFormat="false" ht="10.5" hidden="false" customHeight="true" outlineLevel="0" collapsed="false">
      <c r="A4961" s="21" t="n">
        <v>700010758</v>
      </c>
      <c r="B4961" s="17" t="s">
        <v>4955</v>
      </c>
      <c r="C4961" s="18"/>
      <c r="D4961" s="18"/>
      <c r="E4961" s="19"/>
      <c r="F4961" s="20"/>
      <c r="G4961" s="21"/>
      <c r="H4961" s="21"/>
      <c r="I4961" s="21"/>
      <c r="J4961" s="21"/>
      <c r="K4961" s="43"/>
      <c r="L4961" s="22"/>
      <c r="M4961" s="22" t="n">
        <f aca="false">IF(E4961&gt;0,ROUND(E4961*$Q$38,2),0)</f>
        <v>0</v>
      </c>
      <c r="N4961" s="22" t="n">
        <f aca="false">IF(I4961&gt;0,ROUND(I4961*$R$38,2),0)</f>
        <v>0</v>
      </c>
      <c r="O4961" s="41" t="n">
        <v>160.85</v>
      </c>
      <c r="P4961" s="36"/>
      <c r="Q4961" s="36"/>
    </row>
    <row r="4962" customFormat="false" ht="10.5" hidden="false" customHeight="true" outlineLevel="0" collapsed="false">
      <c r="A4962" s="21" t="n">
        <v>700010456</v>
      </c>
      <c r="B4962" s="17" t="s">
        <v>4956</v>
      </c>
      <c r="C4962" s="18"/>
      <c r="D4962" s="18"/>
      <c r="E4962" s="19"/>
      <c r="F4962" s="20"/>
      <c r="G4962" s="21"/>
      <c r="H4962" s="21"/>
      <c r="I4962" s="21"/>
      <c r="J4962" s="21"/>
      <c r="K4962" s="43"/>
      <c r="L4962" s="22"/>
      <c r="M4962" s="22" t="n">
        <v>0</v>
      </c>
      <c r="N4962" s="22" t="n">
        <v>0</v>
      </c>
      <c r="O4962" s="41" t="n">
        <v>160.85</v>
      </c>
      <c r="P4962" s="36"/>
      <c r="Q4962" s="36"/>
    </row>
  </sheetData>
  <sheetProtection sheet="true" password="ca8c" objects="true" scenarios="true"/>
  <autoFilter ref="A1:O4962"/>
  <mergeCells count="550">
    <mergeCell ref="A2:O2"/>
    <mergeCell ref="A3:O3"/>
    <mergeCell ref="A5:O5"/>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27:O27"/>
    <mergeCell ref="A28:O28"/>
    <mergeCell ref="A29:O29"/>
    <mergeCell ref="A30:O30"/>
    <mergeCell ref="A31:O31"/>
    <mergeCell ref="A32:O32"/>
    <mergeCell ref="A33:O33"/>
    <mergeCell ref="A34:O34"/>
    <mergeCell ref="A35:O35"/>
    <mergeCell ref="A36:O36"/>
    <mergeCell ref="A37:O37"/>
    <mergeCell ref="A41:O41"/>
    <mergeCell ref="A42:O42"/>
    <mergeCell ref="A43:O43"/>
    <mergeCell ref="A44:O44"/>
    <mergeCell ref="A45:O45"/>
    <mergeCell ref="A46:O46"/>
    <mergeCell ref="A47:O47"/>
    <mergeCell ref="A48:O48"/>
    <mergeCell ref="A49:O49"/>
    <mergeCell ref="A51:O51"/>
    <mergeCell ref="A52:O52"/>
    <mergeCell ref="A53:O53"/>
    <mergeCell ref="A57:O57"/>
    <mergeCell ref="A58:O58"/>
    <mergeCell ref="A59:O59"/>
    <mergeCell ref="A60:O60"/>
    <mergeCell ref="A61:O61"/>
    <mergeCell ref="A62:O62"/>
    <mergeCell ref="A63:O63"/>
    <mergeCell ref="A66:O66"/>
    <mergeCell ref="A67:O67"/>
    <mergeCell ref="A68:O68"/>
    <mergeCell ref="A69:O69"/>
    <mergeCell ref="A70:O70"/>
    <mergeCell ref="A71:O71"/>
    <mergeCell ref="A77:O77"/>
    <mergeCell ref="A87:O87"/>
    <mergeCell ref="A88:O88"/>
    <mergeCell ref="A89:O89"/>
    <mergeCell ref="A90:O90"/>
    <mergeCell ref="A91:O91"/>
    <mergeCell ref="A92:O92"/>
    <mergeCell ref="A94:O94"/>
    <mergeCell ref="A95:O95"/>
    <mergeCell ref="A96:O96"/>
    <mergeCell ref="A97:O97"/>
    <mergeCell ref="A98:O98"/>
    <mergeCell ref="A99:O99"/>
    <mergeCell ref="A100:O100"/>
    <mergeCell ref="A101:O101"/>
    <mergeCell ref="A102:O102"/>
    <mergeCell ref="A103:O103"/>
    <mergeCell ref="A104:O104"/>
    <mergeCell ref="A105:O105"/>
    <mergeCell ref="A106:O106"/>
    <mergeCell ref="A107:O107"/>
    <mergeCell ref="A108:O108"/>
    <mergeCell ref="A109:O109"/>
    <mergeCell ref="A110:O110"/>
    <mergeCell ref="A126:O126"/>
    <mergeCell ref="A132:O132"/>
    <mergeCell ref="A202:O202"/>
    <mergeCell ref="A233:O233"/>
    <mergeCell ref="A236:O236"/>
    <mergeCell ref="A237:O237"/>
    <mergeCell ref="A238:O238"/>
    <mergeCell ref="A239:O239"/>
    <mergeCell ref="A240:O240"/>
    <mergeCell ref="A241:O241"/>
    <mergeCell ref="A242:O242"/>
    <mergeCell ref="A243:O243"/>
    <mergeCell ref="A256:O256"/>
    <mergeCell ref="A257:O257"/>
    <mergeCell ref="A258:O258"/>
    <mergeCell ref="A259:O259"/>
    <mergeCell ref="A260:O260"/>
    <mergeCell ref="A261:O261"/>
    <mergeCell ref="A268:O268"/>
    <mergeCell ref="A274:O274"/>
    <mergeCell ref="A281:O281"/>
    <mergeCell ref="A282:O282"/>
    <mergeCell ref="A283:O283"/>
    <mergeCell ref="A284:O284"/>
    <mergeCell ref="A285:O285"/>
    <mergeCell ref="A286:O286"/>
    <mergeCell ref="A287:O287"/>
    <mergeCell ref="A288:O288"/>
    <mergeCell ref="A289:O289"/>
    <mergeCell ref="A290:O290"/>
    <mergeCell ref="A291:O291"/>
    <mergeCell ref="A292:O292"/>
    <mergeCell ref="A384:O384"/>
    <mergeCell ref="A385:O385"/>
    <mergeCell ref="A386:O386"/>
    <mergeCell ref="A387:O387"/>
    <mergeCell ref="A388:O388"/>
    <mergeCell ref="A389:O389"/>
    <mergeCell ref="A390:O390"/>
    <mergeCell ref="A391:O391"/>
    <mergeCell ref="A392:O392"/>
    <mergeCell ref="A393:O393"/>
    <mergeCell ref="A394:O394"/>
    <mergeCell ref="A395:O395"/>
    <mergeCell ref="A407:O407"/>
    <mergeCell ref="A423:O423"/>
    <mergeCell ref="A427:O427"/>
    <mergeCell ref="A438:O438"/>
    <mergeCell ref="A464:O464"/>
    <mergeCell ref="A488:O488"/>
    <mergeCell ref="A511:O511"/>
    <mergeCell ref="A525:O525"/>
    <mergeCell ref="A531:O531"/>
    <mergeCell ref="A544:O544"/>
    <mergeCell ref="A549:O549"/>
    <mergeCell ref="A569:O569"/>
    <mergeCell ref="A575:O575"/>
    <mergeCell ref="A581:O581"/>
    <mergeCell ref="A590:O590"/>
    <mergeCell ref="A591:O591"/>
    <mergeCell ref="A592:O592"/>
    <mergeCell ref="A619:O619"/>
    <mergeCell ref="A633:O633"/>
    <mergeCell ref="A645:O645"/>
    <mergeCell ref="A656:O656"/>
    <mergeCell ref="A661:O661"/>
    <mergeCell ref="A668:O668"/>
    <mergeCell ref="A683:O683"/>
    <mergeCell ref="A684:O684"/>
    <mergeCell ref="A685:O685"/>
    <mergeCell ref="A686:O686"/>
    <mergeCell ref="A687:O687"/>
    <mergeCell ref="A688:O688"/>
    <mergeCell ref="A692:O692"/>
    <mergeCell ref="A696:O696"/>
    <mergeCell ref="A708:O708"/>
    <mergeCell ref="A714:O714"/>
    <mergeCell ref="A728:O728"/>
    <mergeCell ref="A735:O735"/>
    <mergeCell ref="A736:O736"/>
    <mergeCell ref="A737:O737"/>
    <mergeCell ref="A748:O748"/>
    <mergeCell ref="A758:O758"/>
    <mergeCell ref="A774:O774"/>
    <mergeCell ref="A788:O788"/>
    <mergeCell ref="A840:O840"/>
    <mergeCell ref="A875:O875"/>
    <mergeCell ref="A876:O876"/>
    <mergeCell ref="A877:O877"/>
    <mergeCell ref="A878:O878"/>
    <mergeCell ref="A879:O879"/>
    <mergeCell ref="A880:O880"/>
    <mergeCell ref="A881:O881"/>
    <mergeCell ref="A882:O882"/>
    <mergeCell ref="A883:O883"/>
    <mergeCell ref="A884:O884"/>
    <mergeCell ref="A885:O885"/>
    <mergeCell ref="A886:O886"/>
    <mergeCell ref="A887:O887"/>
    <mergeCell ref="A888:O888"/>
    <mergeCell ref="A889:O889"/>
    <mergeCell ref="A890:O890"/>
    <mergeCell ref="A952:O952"/>
    <mergeCell ref="A974:O974"/>
    <mergeCell ref="A983:O983"/>
    <mergeCell ref="A1002:O1002"/>
    <mergeCell ref="A1011:O1011"/>
    <mergeCell ref="A1020:O1020"/>
    <mergeCell ref="A1024:O1024"/>
    <mergeCell ref="A1025:O1025"/>
    <mergeCell ref="A1026:O1026"/>
    <mergeCell ref="A1033:O1033"/>
    <mergeCell ref="A1037:O1037"/>
    <mergeCell ref="A1043:O1043"/>
    <mergeCell ref="A1047:O1047"/>
    <mergeCell ref="A1062:O1062"/>
    <mergeCell ref="A1071:O1071"/>
    <mergeCell ref="A1075:O1075"/>
    <mergeCell ref="A1114:O1114"/>
    <mergeCell ref="A1115:O1115"/>
    <mergeCell ref="A1116:O1116"/>
    <mergeCell ref="A1117:O1117"/>
    <mergeCell ref="A1134:O1134"/>
    <mergeCell ref="A1144:O1144"/>
    <mergeCell ref="A1158:O1158"/>
    <mergeCell ref="A1176:O1176"/>
    <mergeCell ref="A1202:O1202"/>
    <mergeCell ref="A1287:O1287"/>
    <mergeCell ref="A1296:O1296"/>
    <mergeCell ref="A1325:O1325"/>
    <mergeCell ref="A1342:O1342"/>
    <mergeCell ref="A1373:O1373"/>
    <mergeCell ref="A1392:O1392"/>
    <mergeCell ref="A1410:O1410"/>
    <mergeCell ref="A1444:O1444"/>
    <mergeCell ref="A1457:O1457"/>
    <mergeCell ref="A1481:O1481"/>
    <mergeCell ref="A1491:O1491"/>
    <mergeCell ref="A1502:O1502"/>
    <mergeCell ref="A1509:O1509"/>
    <mergeCell ref="A1519:O1519"/>
    <mergeCell ref="A1526:O1526"/>
    <mergeCell ref="A1534:O1534"/>
    <mergeCell ref="A1540:O1540"/>
    <mergeCell ref="A1541:O1541"/>
    <mergeCell ref="A1542:O1542"/>
    <mergeCell ref="A1543:O1543"/>
    <mergeCell ref="A1544:O1544"/>
    <mergeCell ref="A1545:O1545"/>
    <mergeCell ref="A1546:O1546"/>
    <mergeCell ref="A1547:O1547"/>
    <mergeCell ref="A1548:O1548"/>
    <mergeCell ref="A1549:O1549"/>
    <mergeCell ref="A1550:O1550"/>
    <mergeCell ref="A1567:O1567"/>
    <mergeCell ref="A1573:O1573"/>
    <mergeCell ref="A1597:O1597"/>
    <mergeCell ref="A1621:O1621"/>
    <mergeCell ref="A1646:O1646"/>
    <mergeCell ref="A1652:O1652"/>
    <mergeCell ref="A1664:O1664"/>
    <mergeCell ref="A1670:O1670"/>
    <mergeCell ref="A1675:O1675"/>
    <mergeCell ref="A1687:O1687"/>
    <mergeCell ref="A1694:O1694"/>
    <mergeCell ref="A1738:O1738"/>
    <mergeCell ref="A1753:O1753"/>
    <mergeCell ref="A1754:O1754"/>
    <mergeCell ref="A1755:O1755"/>
    <mergeCell ref="A1756:O1756"/>
    <mergeCell ref="A1757:O1757"/>
    <mergeCell ref="A1758:O1758"/>
    <mergeCell ref="A1759:O1759"/>
    <mergeCell ref="A1760:O1760"/>
    <mergeCell ref="A1761:O1761"/>
    <mergeCell ref="A1762:O1762"/>
    <mergeCell ref="A1763:O1763"/>
    <mergeCell ref="A1774:O1774"/>
    <mergeCell ref="A1779:O1779"/>
    <mergeCell ref="A1780:O1780"/>
    <mergeCell ref="A1781:O1781"/>
    <mergeCell ref="A1782:O1782"/>
    <mergeCell ref="A1797:O1797"/>
    <mergeCell ref="A1814:O1814"/>
    <mergeCell ref="A1815:O1815"/>
    <mergeCell ref="A1816:O1816"/>
    <mergeCell ref="A1817:O1817"/>
    <mergeCell ref="A1818:O1818"/>
    <mergeCell ref="A1847:O1847"/>
    <mergeCell ref="A1848:O1848"/>
    <mergeCell ref="A1849:O1849"/>
    <mergeCell ref="A1850:O1850"/>
    <mergeCell ref="A1851:O1851"/>
    <mergeCell ref="A1863:O1863"/>
    <mergeCell ref="A1879:O1879"/>
    <mergeCell ref="A1886:O1886"/>
    <mergeCell ref="A1888:O1888"/>
    <mergeCell ref="A1893:O1893"/>
    <mergeCell ref="A1894:O1894"/>
    <mergeCell ref="A1895:O1895"/>
    <mergeCell ref="A1896:O1896"/>
    <mergeCell ref="A1897:O1897"/>
    <mergeCell ref="A1906:O1906"/>
    <mergeCell ref="A1941:O1941"/>
    <mergeCell ref="A1979:O1979"/>
    <mergeCell ref="A2055:O2055"/>
    <mergeCell ref="A2089:O2089"/>
    <mergeCell ref="A2156:O2156"/>
    <mergeCell ref="A2172:O2172"/>
    <mergeCell ref="A2180:O2180"/>
    <mergeCell ref="A2191:O2191"/>
    <mergeCell ref="A2224:O2224"/>
    <mergeCell ref="A2281:O2281"/>
    <mergeCell ref="A2330:O2330"/>
    <mergeCell ref="A2386:O2386"/>
    <mergeCell ref="A2412:O2412"/>
    <mergeCell ref="A2413:O2413"/>
    <mergeCell ref="A2414:O2414"/>
    <mergeCell ref="A2429:O2429"/>
    <mergeCell ref="A2430:O2430"/>
    <mergeCell ref="A2431:O2431"/>
    <mergeCell ref="A2432:O2432"/>
    <mergeCell ref="A2438:O2438"/>
    <mergeCell ref="A2454:O2454"/>
    <mergeCell ref="A2461:O2461"/>
    <mergeCell ref="A2468:O2468"/>
    <mergeCell ref="A2469:O2469"/>
    <mergeCell ref="A2470:O2470"/>
    <mergeCell ref="A2471:O2471"/>
    <mergeCell ref="A2472:O2472"/>
    <mergeCell ref="A2473:O2473"/>
    <mergeCell ref="A2474:O2474"/>
    <mergeCell ref="A2500:O2500"/>
    <mergeCell ref="A2501:O2501"/>
    <mergeCell ref="A2502:O2502"/>
    <mergeCell ref="A2516:O2516"/>
    <mergeCell ref="A2530:O2530"/>
    <mergeCell ref="A2558:O2558"/>
    <mergeCell ref="A2568:O2568"/>
    <mergeCell ref="A2569:O2569"/>
    <mergeCell ref="A2570:O2570"/>
    <mergeCell ref="A2574:O2574"/>
    <mergeCell ref="A2583:O2583"/>
    <mergeCell ref="A2611:O2611"/>
    <mergeCell ref="A2616:O2616"/>
    <mergeCell ref="A2640:O2640"/>
    <mergeCell ref="A2641:O2641"/>
    <mergeCell ref="A2642:O2642"/>
    <mergeCell ref="A2643:O2643"/>
    <mergeCell ref="A2675:O2675"/>
    <mergeCell ref="A2679:O2679"/>
    <mergeCell ref="A2680:O2680"/>
    <mergeCell ref="A2681:O2681"/>
    <mergeCell ref="A2717:O2717"/>
    <mergeCell ref="A2721:O2721"/>
    <mergeCell ref="A2725:O2725"/>
    <mergeCell ref="A2728:O2728"/>
    <mergeCell ref="A2731:O2731"/>
    <mergeCell ref="A2734:O2734"/>
    <mergeCell ref="A2737:O2737"/>
    <mergeCell ref="A2740:O2740"/>
    <mergeCell ref="A2744:O2744"/>
    <mergeCell ref="A2747:O2747"/>
    <mergeCell ref="A2780:O2780"/>
    <mergeCell ref="A2781:O2781"/>
    <mergeCell ref="A2782:O2782"/>
    <mergeCell ref="A2783:O2783"/>
    <mergeCell ref="A2784:O2784"/>
    <mergeCell ref="A2785:O2785"/>
    <mergeCell ref="A2786:O2793"/>
    <mergeCell ref="A2794:O2794"/>
    <mergeCell ref="A2795:O2795"/>
    <mergeCell ref="A2796:O2796"/>
    <mergeCell ref="A2797:O2797"/>
    <mergeCell ref="A2798:O2798"/>
    <mergeCell ref="A2799:O2799"/>
    <mergeCell ref="A2800:O2800"/>
    <mergeCell ref="A2801:O2801"/>
    <mergeCell ref="A2802:O2802"/>
    <mergeCell ref="A2803:O2803"/>
    <mergeCell ref="A2804:O2804"/>
    <mergeCell ref="A2805:O2805"/>
    <mergeCell ref="A2806:O2806"/>
    <mergeCell ref="A2812:O2812"/>
    <mergeCell ref="A2823:O2823"/>
    <mergeCell ref="A2894:O2894"/>
    <mergeCell ref="A2895:O2895"/>
    <mergeCell ref="A2896:O2896"/>
    <mergeCell ref="A2897:O2897"/>
    <mergeCell ref="A2903:O2903"/>
    <mergeCell ref="A2913:O2913"/>
    <mergeCell ref="A2914:O2914"/>
    <mergeCell ref="A2915:O2915"/>
    <mergeCell ref="A2948:O2948"/>
    <mergeCell ref="A3018:O3018"/>
    <mergeCell ref="A3019:O3019"/>
    <mergeCell ref="A3020:O3020"/>
    <mergeCell ref="A3021:O3021"/>
    <mergeCell ref="A3022:O3022"/>
    <mergeCell ref="A3023:O3023"/>
    <mergeCell ref="A3024:O3024"/>
    <mergeCell ref="A3025:O3025"/>
    <mergeCell ref="A3026:O3026"/>
    <mergeCell ref="A3027:O3027"/>
    <mergeCell ref="A3127:O3127"/>
    <mergeCell ref="A3211:O3211"/>
    <mergeCell ref="A3231:O3231"/>
    <mergeCell ref="A3323:O3323"/>
    <mergeCell ref="A3324:O3324"/>
    <mergeCell ref="A3325:O3325"/>
    <mergeCell ref="A3367:O3367"/>
    <mergeCell ref="A3368:O3368"/>
    <mergeCell ref="A3369:O3369"/>
    <mergeCell ref="A3370:O3370"/>
    <mergeCell ref="A3597:O3597"/>
    <mergeCell ref="A3628:O3628"/>
    <mergeCell ref="A3671:O3671"/>
    <mergeCell ref="A3712:O3712"/>
    <mergeCell ref="A3729:O3729"/>
    <mergeCell ref="A3764:O3764"/>
    <mergeCell ref="A3885:O3885"/>
    <mergeCell ref="A3888:O3888"/>
    <mergeCell ref="A3905:O3905"/>
    <mergeCell ref="A4032:O4032"/>
    <mergeCell ref="A4033:O4033"/>
    <mergeCell ref="A4034:O4034"/>
    <mergeCell ref="A4035:O4035"/>
    <mergeCell ref="A4036:O4036"/>
    <mergeCell ref="A4037:O4037"/>
    <mergeCell ref="A4038:O4038"/>
    <mergeCell ref="A4039:O4039"/>
    <mergeCell ref="A4040:O4040"/>
    <mergeCell ref="A4041:O4041"/>
    <mergeCell ref="A4064:O4064"/>
    <mergeCell ref="A4085:O4085"/>
    <mergeCell ref="A4111:O4111"/>
    <mergeCell ref="A4144:O4144"/>
    <mergeCell ref="A4145:O4145"/>
    <mergeCell ref="A4146:O4146"/>
    <mergeCell ref="A4147:O4147"/>
    <mergeCell ref="A4148:O4148"/>
    <mergeCell ref="A4149:O4149"/>
    <mergeCell ref="A4150:O4150"/>
    <mergeCell ref="A4151:O4151"/>
    <mergeCell ref="A4152:O4152"/>
    <mergeCell ref="A4153:O4153"/>
    <mergeCell ref="A4154:O4154"/>
    <mergeCell ref="A4155:O4155"/>
    <mergeCell ref="A4156:O4156"/>
    <mergeCell ref="A4157:O4157"/>
    <mergeCell ref="A4172:O4172"/>
    <mergeCell ref="A4173:O4173"/>
    <mergeCell ref="A4174:O4174"/>
    <mergeCell ref="A4186:O4186"/>
    <mergeCell ref="A4195:O4195"/>
    <mergeCell ref="A4204:O4204"/>
    <mergeCell ref="A4211:O4211"/>
    <mergeCell ref="A4214:O4214"/>
    <mergeCell ref="A4223:O4223"/>
    <mergeCell ref="A4236:O4236"/>
    <mergeCell ref="A4237:O4237"/>
    <mergeCell ref="A4238:O4238"/>
    <mergeCell ref="A4242:O4242"/>
    <mergeCell ref="A4252:O4252"/>
    <mergeCell ref="A4255:O4255"/>
    <mergeCell ref="A4256:O4256"/>
    <mergeCell ref="A4257:O4257"/>
    <mergeCell ref="A4258:O4258"/>
    <mergeCell ref="A4259:O4259"/>
    <mergeCell ref="A4260:O4260"/>
    <mergeCell ref="A4261:O4261"/>
    <mergeCell ref="A4262:O4262"/>
    <mergeCell ref="A4263:O4263"/>
    <mergeCell ref="A4264:O4264"/>
    <mergeCell ref="A4285:O4285"/>
    <mergeCell ref="A4297:O4297"/>
    <mergeCell ref="A4312:O4312"/>
    <mergeCell ref="A4326:O4326"/>
    <mergeCell ref="A4334:O4334"/>
    <mergeCell ref="A4346:O4346"/>
    <mergeCell ref="A4354:O4354"/>
    <mergeCell ref="A4378:O4378"/>
    <mergeCell ref="A4392:O4392"/>
    <mergeCell ref="A4397:O4397"/>
    <mergeCell ref="A4400:O4400"/>
    <mergeCell ref="A4415:O4415"/>
    <mergeCell ref="A4416:O4416"/>
    <mergeCell ref="A4417:O4417"/>
    <mergeCell ref="A4532:O4532"/>
    <mergeCell ref="A4533:O4533"/>
    <mergeCell ref="A4534:O4534"/>
    <mergeCell ref="A4535:O4535"/>
    <mergeCell ref="A4536:O4536"/>
    <mergeCell ref="A4537:O4537"/>
    <mergeCell ref="A4538:O4538"/>
    <mergeCell ref="A4539:O4539"/>
    <mergeCell ref="A4540:O4540"/>
    <mergeCell ref="A4541:O4541"/>
    <mergeCell ref="A4542:O4542"/>
    <mergeCell ref="A4543:O4543"/>
    <mergeCell ref="A4544:O4544"/>
    <mergeCell ref="A4545:O4545"/>
    <mergeCell ref="A4606:O4606"/>
    <mergeCell ref="A4619:O4619"/>
    <mergeCell ref="A4620:O4620"/>
    <mergeCell ref="A4621:O4621"/>
    <mergeCell ref="A4622:O4622"/>
    <mergeCell ref="A4623:O4623"/>
    <mergeCell ref="A4624:O4624"/>
    <mergeCell ref="A4625:O4625"/>
    <mergeCell ref="A4626:O4626"/>
    <mergeCell ref="A4627:O4627"/>
    <mergeCell ref="A4628:O4628"/>
    <mergeCell ref="A4629:O4629"/>
    <mergeCell ref="A4630:O4630"/>
    <mergeCell ref="A4671:O4671"/>
    <mergeCell ref="A4675:O4675"/>
    <mergeCell ref="A4676:O4676"/>
    <mergeCell ref="A4677:O4677"/>
    <mergeCell ref="A4678:O4678"/>
    <mergeCell ref="A4679:O4679"/>
    <mergeCell ref="A4680:O4680"/>
    <mergeCell ref="A4681:O4681"/>
    <mergeCell ref="A4682:O4682"/>
    <mergeCell ref="A4683:O4683"/>
    <mergeCell ref="A4684:O4684"/>
    <mergeCell ref="A4738:O4738"/>
    <mergeCell ref="A4741:O4741"/>
    <mergeCell ref="A4742:O4742"/>
    <mergeCell ref="A4743:O4743"/>
    <mergeCell ref="A4744:O4744"/>
    <mergeCell ref="A4745:O4745"/>
    <mergeCell ref="A4746:O4746"/>
    <mergeCell ref="A4747:O4747"/>
    <mergeCell ref="A4748:O4748"/>
    <mergeCell ref="A4769:O4769"/>
    <mergeCell ref="A4770:O4770"/>
    <mergeCell ref="A4771:O4771"/>
    <mergeCell ref="A4782:O4782"/>
    <mergeCell ref="A4795:O4795"/>
    <mergeCell ref="A4803:O4803"/>
    <mergeCell ref="A4848:O4848"/>
    <mergeCell ref="A4849:O4849"/>
    <mergeCell ref="A4850:O4850"/>
    <mergeCell ref="A4851:O4851"/>
    <mergeCell ref="A4852:O4852"/>
    <mergeCell ref="A4853:O4853"/>
    <mergeCell ref="A4913:O4913"/>
    <mergeCell ref="A4914:O4914"/>
    <mergeCell ref="A4915:O4915"/>
    <mergeCell ref="A4916:O4916"/>
    <mergeCell ref="A4917:O4917"/>
    <mergeCell ref="A4918:O4918"/>
    <mergeCell ref="A4919:O4919"/>
    <mergeCell ref="A4920:O4920"/>
    <mergeCell ref="A4921:O4921"/>
    <mergeCell ref="A4922:O4922"/>
    <mergeCell ref="A4923:O4923"/>
    <mergeCell ref="A4924:O4924"/>
    <mergeCell ref="A4925:O4925"/>
    <mergeCell ref="A4944:O4944"/>
    <mergeCell ref="A4945:O4945"/>
    <mergeCell ref="A4946:O4946"/>
    <mergeCell ref="A4947:O4947"/>
    <mergeCell ref="A4948:O4948"/>
    <mergeCell ref="A4949:O4949"/>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4"/>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D2" activeCellId="1" sqref="A2794:O2794 D2"/>
    </sheetView>
  </sheetViews>
  <sheetFormatPr defaultColWidth="8.796875" defaultRowHeight="13.8" zeroHeight="false" outlineLevelRow="0" outlineLevelCol="0"/>
  <cols>
    <col collapsed="false" customWidth="true" hidden="false" outlineLevel="0" max="2" min="1" style="44" width="18.71"/>
    <col collapsed="false" customWidth="true" hidden="false" outlineLevel="0" max="3" min="3" style="44" width="19.99"/>
    <col collapsed="false" customWidth="true" hidden="false" outlineLevel="0" max="4" min="4" style="44" width="20.98"/>
    <col collapsed="false" customWidth="true" hidden="false" outlineLevel="0" max="5" min="5" style="44" width="9.59"/>
  </cols>
  <sheetData>
    <row r="1" customFormat="false" ht="47.25" hidden="false" customHeight="true" outlineLevel="0" collapsed="false">
      <c r="A1" s="45" t="s">
        <v>4957</v>
      </c>
      <c r="B1" s="46" t="s">
        <v>4958</v>
      </c>
      <c r="C1" s="46" t="s">
        <v>4959</v>
      </c>
      <c r="D1" s="46" t="s">
        <v>4960</v>
      </c>
    </row>
    <row r="2" customFormat="false" ht="15.75" hidden="false" customHeight="true" outlineLevel="0" collapsed="false">
      <c r="A2" s="47" t="n">
        <v>0</v>
      </c>
      <c r="B2" s="48" t="n">
        <v>0</v>
      </c>
      <c r="C2" s="48" t="n">
        <v>0</v>
      </c>
      <c r="D2" s="48" t="n">
        <v>0</v>
      </c>
    </row>
    <row r="3" customFormat="false" ht="15.75" hidden="false" customHeight="true" outlineLevel="0" collapsed="false">
      <c r="A3" s="47" t="s">
        <v>133</v>
      </c>
      <c r="B3" s="48" t="n">
        <v>16.38</v>
      </c>
      <c r="C3" s="48" t="n">
        <v>13</v>
      </c>
      <c r="D3" s="48" t="n">
        <v>12.76</v>
      </c>
    </row>
    <row r="4" customFormat="false" ht="15.75" hidden="false" customHeight="true" outlineLevel="0" collapsed="false">
      <c r="A4" s="47" t="s">
        <v>138</v>
      </c>
      <c r="B4" s="48" t="n">
        <v>32.78</v>
      </c>
      <c r="C4" s="48" t="n">
        <v>26</v>
      </c>
      <c r="D4" s="48" t="n">
        <v>25.5</v>
      </c>
    </row>
    <row r="5" customFormat="false" ht="15.75" hidden="false" customHeight="true" outlineLevel="0" collapsed="false">
      <c r="A5" s="47" t="s">
        <v>99</v>
      </c>
      <c r="B5" s="48" t="n">
        <v>49.16</v>
      </c>
      <c r="C5" s="48" t="n">
        <v>39</v>
      </c>
      <c r="D5" s="48" t="n">
        <v>38.26</v>
      </c>
    </row>
    <row r="6" customFormat="false" ht="15.75" hidden="false" customHeight="true" outlineLevel="0" collapsed="false">
      <c r="A6" s="47" t="s">
        <v>64</v>
      </c>
      <c r="B6" s="48" t="n">
        <v>65.56</v>
      </c>
      <c r="C6" s="48" t="n">
        <v>51.99</v>
      </c>
      <c r="D6" s="48" t="n">
        <v>50.99</v>
      </c>
    </row>
    <row r="7" customFormat="false" ht="15.75" hidden="false" customHeight="true" outlineLevel="0" collapsed="false">
      <c r="A7" s="47" t="s">
        <v>82</v>
      </c>
      <c r="B7" s="48" t="n">
        <v>88.48</v>
      </c>
      <c r="C7" s="48" t="n">
        <v>70.19</v>
      </c>
      <c r="D7" s="48" t="n">
        <v>68.85</v>
      </c>
    </row>
    <row r="8" customFormat="false" ht="15.75" hidden="false" customHeight="true" outlineLevel="0" collapsed="false">
      <c r="A8" s="47" t="s">
        <v>146</v>
      </c>
      <c r="B8" s="48" t="n">
        <v>104.87</v>
      </c>
      <c r="C8" s="48" t="n">
        <v>83.19</v>
      </c>
      <c r="D8" s="48" t="n">
        <v>81.6</v>
      </c>
    </row>
    <row r="9" customFormat="false" ht="15.75" hidden="false" customHeight="true" outlineLevel="0" collapsed="false">
      <c r="A9" s="47" t="s">
        <v>52</v>
      </c>
      <c r="B9" s="48" t="n">
        <v>144.2</v>
      </c>
      <c r="C9" s="48" t="n">
        <v>114.38</v>
      </c>
      <c r="D9" s="48" t="n">
        <v>112.2</v>
      </c>
    </row>
    <row r="10" customFormat="false" ht="15.75" hidden="false" customHeight="true" outlineLevel="0" collapsed="false">
      <c r="A10" s="47" t="s">
        <v>103</v>
      </c>
      <c r="B10" s="48" t="n">
        <v>183.5</v>
      </c>
      <c r="C10" s="48" t="n">
        <v>145.58</v>
      </c>
      <c r="D10" s="48" t="n">
        <v>142.8</v>
      </c>
    </row>
    <row r="11" customFormat="false" ht="15.75" hidden="false" customHeight="true" outlineLevel="0" collapsed="false">
      <c r="A11" s="47" t="s">
        <v>69</v>
      </c>
      <c r="B11" s="48" t="n">
        <v>209.71</v>
      </c>
      <c r="C11" s="48" t="n">
        <v>166.36</v>
      </c>
      <c r="D11" s="48" t="n">
        <v>163.2</v>
      </c>
    </row>
    <row r="12" customFormat="false" ht="15.75" hidden="false" customHeight="true" outlineLevel="0" collapsed="false">
      <c r="A12" s="47" t="s">
        <v>93</v>
      </c>
      <c r="B12" s="48" t="n">
        <v>250.68</v>
      </c>
      <c r="C12" s="48" t="n">
        <v>198.86</v>
      </c>
      <c r="D12" s="48" t="n">
        <v>195.07</v>
      </c>
    </row>
    <row r="13" customFormat="false" ht="15.75" hidden="false" customHeight="true" outlineLevel="0" collapsed="false">
      <c r="A13" s="47" t="s">
        <v>251</v>
      </c>
      <c r="B13" s="48" t="n">
        <v>275.28</v>
      </c>
      <c r="C13" s="48" t="n">
        <v>218.38</v>
      </c>
      <c r="D13" s="48" t="n">
        <v>214.21</v>
      </c>
    </row>
    <row r="14" customFormat="false" ht="15.75" hidden="false" customHeight="true" outlineLevel="0" collapsed="false">
      <c r="A14" s="47" t="s">
        <v>71</v>
      </c>
      <c r="B14" s="48" t="n">
        <v>309.68</v>
      </c>
      <c r="C14" s="48" t="n">
        <v>245.66</v>
      </c>
      <c r="D14" s="48" t="n">
        <v>240.98</v>
      </c>
    </row>
    <row r="15" customFormat="false" ht="15.75" hidden="false" customHeight="true" outlineLevel="0" collapsed="false">
      <c r="A15" s="47" t="s">
        <v>141</v>
      </c>
      <c r="B15" s="48" t="n">
        <v>334.24</v>
      </c>
      <c r="C15" s="48" t="n">
        <v>265.16</v>
      </c>
      <c r="D15" s="48" t="n">
        <v>260.11</v>
      </c>
    </row>
    <row r="16" customFormat="false" ht="15.75" hidden="false" customHeight="true" outlineLevel="0" collapsed="false">
      <c r="A16" s="47" t="s">
        <v>73</v>
      </c>
      <c r="B16" s="48" t="n">
        <v>360.46</v>
      </c>
      <c r="C16" s="48" t="n">
        <v>285.96</v>
      </c>
      <c r="D16" s="48" t="n">
        <v>280.52</v>
      </c>
    </row>
    <row r="17" customFormat="false" ht="15.75" hidden="false" customHeight="true" outlineLevel="0" collapsed="false">
      <c r="A17" s="47" t="s">
        <v>370</v>
      </c>
      <c r="B17" s="48" t="n">
        <v>383.42</v>
      </c>
      <c r="C17" s="48" t="n">
        <v>304.16</v>
      </c>
      <c r="D17" s="48" t="n">
        <v>298.36</v>
      </c>
    </row>
    <row r="18" customFormat="false" ht="15.75" hidden="false" customHeight="true" outlineLevel="0" collapsed="false">
      <c r="A18" s="47" t="s">
        <v>337</v>
      </c>
      <c r="B18" s="48" t="n">
        <v>417.82</v>
      </c>
      <c r="C18" s="48" t="n">
        <v>331.46</v>
      </c>
      <c r="D18" s="48" t="n">
        <v>325.15</v>
      </c>
    </row>
    <row r="19" customFormat="false" ht="15.75" hidden="false" customHeight="true" outlineLevel="0" collapsed="false">
      <c r="A19" s="47" t="s">
        <v>504</v>
      </c>
      <c r="B19" s="48" t="n">
        <v>458.79</v>
      </c>
      <c r="C19" s="48" t="n">
        <v>363.95</v>
      </c>
      <c r="D19" s="48" t="n">
        <v>357</v>
      </c>
    </row>
    <row r="20" customFormat="false" ht="15.75" hidden="false" customHeight="true" outlineLevel="0" collapsed="false">
      <c r="A20" s="47" t="s">
        <v>144</v>
      </c>
      <c r="B20" s="48" t="n">
        <v>501.37</v>
      </c>
      <c r="C20" s="48" t="n">
        <v>397.74</v>
      </c>
      <c r="D20" s="48" t="n">
        <v>390.17</v>
      </c>
    </row>
    <row r="21" customFormat="false" ht="15.75" hidden="false" customHeight="true" outlineLevel="0" collapsed="false">
      <c r="A21" s="47" t="s">
        <v>247</v>
      </c>
      <c r="B21" s="48" t="n">
        <v>542.33</v>
      </c>
      <c r="C21" s="48" t="n">
        <v>430.24</v>
      </c>
      <c r="D21" s="48" t="n">
        <v>422.03</v>
      </c>
    </row>
    <row r="22" customFormat="false" ht="15.75" hidden="false" customHeight="true" outlineLevel="0" collapsed="false">
      <c r="A22" s="47" t="s">
        <v>600</v>
      </c>
      <c r="B22" s="48" t="n">
        <v>599.66</v>
      </c>
      <c r="C22" s="48" t="n">
        <v>475.73</v>
      </c>
      <c r="D22" s="48" t="n">
        <v>466.67</v>
      </c>
    </row>
    <row r="23" customFormat="false" ht="15.75" hidden="false" customHeight="true" outlineLevel="0" collapsed="false">
      <c r="A23" s="47" t="s">
        <v>296</v>
      </c>
      <c r="B23" s="48" t="n">
        <v>709.46</v>
      </c>
      <c r="C23" s="48" t="n">
        <v>562.82</v>
      </c>
      <c r="D23" s="48" t="n">
        <v>552.1</v>
      </c>
    </row>
    <row r="24" customFormat="false" ht="15.75" hidden="false" customHeight="true" outlineLevel="0" collapsed="false">
      <c r="A24" s="47" t="s">
        <v>385</v>
      </c>
      <c r="B24" s="48" t="n">
        <v>766.81</v>
      </c>
      <c r="C24" s="48" t="n">
        <v>608.31</v>
      </c>
      <c r="D24" s="48" t="n">
        <v>596.73</v>
      </c>
    </row>
    <row r="25" customFormat="false" ht="15.75" hidden="false" customHeight="true" outlineLevel="0" collapsed="false">
      <c r="A25" s="47" t="s">
        <v>310</v>
      </c>
      <c r="B25" s="48" t="n">
        <v>802.86</v>
      </c>
      <c r="C25" s="48" t="n">
        <v>636.91</v>
      </c>
      <c r="D25" s="48" t="n">
        <v>624.77</v>
      </c>
    </row>
    <row r="26" customFormat="false" ht="15.75" hidden="false" customHeight="true" outlineLevel="0" collapsed="false">
      <c r="A26" s="47" t="s">
        <v>264</v>
      </c>
      <c r="B26" s="48" t="n">
        <v>852.02</v>
      </c>
      <c r="C26" s="48" t="n">
        <v>675.9</v>
      </c>
      <c r="D26" s="48" t="n">
        <v>663.02</v>
      </c>
    </row>
    <row r="27" customFormat="false" ht="15.75" hidden="false" customHeight="true" outlineLevel="0" collapsed="false">
      <c r="A27" s="47" t="s">
        <v>343</v>
      </c>
      <c r="B27" s="48" t="n">
        <v>909.36</v>
      </c>
      <c r="C27" s="48" t="n">
        <v>721.4</v>
      </c>
      <c r="D27" s="48" t="n">
        <v>707.65</v>
      </c>
    </row>
    <row r="28" customFormat="false" ht="15.75" hidden="false" customHeight="true" outlineLevel="0" collapsed="false">
      <c r="A28" s="47" t="s">
        <v>339</v>
      </c>
      <c r="B28" s="48" t="n">
        <v>991.29</v>
      </c>
      <c r="C28" s="48" t="n">
        <v>786.38</v>
      </c>
      <c r="D28" s="48" t="n">
        <v>771.4</v>
      </c>
    </row>
    <row r="29" customFormat="false" ht="15.75" hidden="false" customHeight="true" outlineLevel="0" collapsed="false">
      <c r="A29" s="47" t="s">
        <v>335</v>
      </c>
      <c r="B29" s="48" t="n">
        <v>1091.25</v>
      </c>
      <c r="C29" s="48" t="n">
        <v>865.68</v>
      </c>
      <c r="D29" s="48" t="n">
        <v>849.17</v>
      </c>
    </row>
    <row r="30" customFormat="false" ht="15.75" hidden="false" customHeight="true" outlineLevel="0" collapsed="false">
      <c r="A30" s="47" t="s">
        <v>449</v>
      </c>
      <c r="B30" s="48" t="n">
        <v>1171.51</v>
      </c>
      <c r="C30" s="48" t="n">
        <v>929.34</v>
      </c>
      <c r="D30" s="48" t="n">
        <v>911.65</v>
      </c>
    </row>
    <row r="31" customFormat="false" ht="15.75" hidden="false" customHeight="true" outlineLevel="0" collapsed="false">
      <c r="A31" s="47" t="s">
        <v>436</v>
      </c>
      <c r="B31" s="48" t="n">
        <v>1269.81</v>
      </c>
      <c r="C31" s="48" t="n">
        <v>1007.33</v>
      </c>
      <c r="D31" s="48" t="n">
        <v>988.16</v>
      </c>
    </row>
    <row r="32" customFormat="false" ht="15.75" hidden="false" customHeight="true" outlineLevel="0" collapsed="false">
      <c r="A32" s="47" t="s">
        <v>490</v>
      </c>
      <c r="B32" s="48" t="n">
        <v>1409.1</v>
      </c>
      <c r="C32" s="48" t="n">
        <v>1117.83</v>
      </c>
      <c r="D32" s="48" t="n">
        <v>1096.53</v>
      </c>
    </row>
    <row r="33" customFormat="false" ht="15.75" hidden="false" customHeight="true" outlineLevel="0" collapsed="false">
      <c r="A33" s="47" t="s">
        <v>473</v>
      </c>
      <c r="B33" s="48" t="n">
        <v>1491.02</v>
      </c>
      <c r="C33" s="48" t="n">
        <v>1182.82</v>
      </c>
      <c r="D33" s="48" t="n">
        <v>1160.29</v>
      </c>
    </row>
    <row r="34" customFormat="false" ht="15.75" hidden="false" customHeight="true" outlineLevel="0" collapsed="false">
      <c r="A34" s="47" t="s">
        <v>262</v>
      </c>
      <c r="B34" s="48" t="n">
        <v>1635.2</v>
      </c>
      <c r="C34" s="48" t="n">
        <v>1297.2</v>
      </c>
      <c r="D34" s="48" t="n">
        <v>1272.49</v>
      </c>
    </row>
    <row r="35" customFormat="false" ht="15.75" hidden="false" customHeight="true" outlineLevel="0" collapsed="false">
      <c r="A35" s="47" t="s">
        <v>368</v>
      </c>
      <c r="B35" s="48" t="n">
        <v>1794.15</v>
      </c>
      <c r="C35" s="48" t="n">
        <v>1423.28</v>
      </c>
      <c r="D35" s="48" t="n">
        <v>1396.18</v>
      </c>
    </row>
    <row r="36" customFormat="false" ht="15.75" hidden="false" customHeight="true" outlineLevel="0" collapsed="false">
      <c r="A36" s="47" t="s">
        <v>961</v>
      </c>
      <c r="B36" s="48" t="n">
        <v>1859.66</v>
      </c>
      <c r="C36" s="48" t="n">
        <v>1475.27</v>
      </c>
      <c r="D36" s="48" t="n">
        <v>1447.17</v>
      </c>
    </row>
    <row r="37" customFormat="false" ht="15.75" hidden="false" customHeight="true" outlineLevel="0" collapsed="false">
      <c r="A37" s="47" t="s">
        <v>492</v>
      </c>
      <c r="B37" s="48" t="n">
        <v>1998.93</v>
      </c>
      <c r="C37" s="48" t="n">
        <v>1585.75</v>
      </c>
      <c r="D37" s="48" t="n">
        <v>1555.55</v>
      </c>
    </row>
    <row r="38" customFormat="false" ht="15.75" hidden="false" customHeight="true" outlineLevel="0" collapsed="false">
      <c r="A38" s="47" t="s">
        <v>999</v>
      </c>
      <c r="B38" s="48" t="n">
        <v>2449.52</v>
      </c>
      <c r="C38" s="48" t="n">
        <v>1943.2</v>
      </c>
      <c r="D38" s="48" t="n">
        <v>1906.18</v>
      </c>
    </row>
    <row r="39" customFormat="false" ht="15.75" hidden="false" customHeight="true" outlineLevel="0" collapsed="false">
      <c r="A39" s="47" t="s">
        <v>1001</v>
      </c>
      <c r="B39" s="48" t="n">
        <v>2695.3</v>
      </c>
      <c r="C39" s="48" t="n">
        <v>2138.17</v>
      </c>
      <c r="D39" s="48" t="n">
        <v>2097.45</v>
      </c>
    </row>
    <row r="40" customFormat="false" ht="15.75" hidden="false" customHeight="true" outlineLevel="0" collapsed="false">
      <c r="A40" s="47" t="s">
        <v>1153</v>
      </c>
      <c r="B40" s="48" t="n">
        <v>2957.45</v>
      </c>
      <c r="C40" s="48" t="n">
        <v>2346.14</v>
      </c>
      <c r="D40" s="48" t="n">
        <v>2301.44</v>
      </c>
    </row>
    <row r="41" customFormat="false" ht="15.75" hidden="false" customHeight="true" outlineLevel="0" collapsed="false">
      <c r="A41" s="47" t="s">
        <v>1687</v>
      </c>
      <c r="B41" s="48" t="n">
        <v>3270.39</v>
      </c>
      <c r="C41" s="48" t="n">
        <v>2594.39</v>
      </c>
      <c r="D41" s="48" t="n">
        <v>2544.98</v>
      </c>
      <c r="E41" s="49"/>
    </row>
    <row r="42" customFormat="false" ht="15.75" hidden="false" customHeight="true" outlineLevel="0" collapsed="false">
      <c r="A42" s="47" t="s">
        <v>274</v>
      </c>
      <c r="B42" s="48" t="n">
        <v>3645.61</v>
      </c>
      <c r="C42" s="48" t="n">
        <v>2892.06</v>
      </c>
      <c r="D42" s="48" t="n">
        <v>2836.96</v>
      </c>
    </row>
    <row r="43" customFormat="false" ht="15.75" hidden="false" customHeight="true" outlineLevel="0" collapsed="false">
      <c r="A43" s="47" t="s">
        <v>1691</v>
      </c>
      <c r="B43" s="48" t="n">
        <v>3965.11</v>
      </c>
      <c r="C43" s="48" t="n">
        <v>3145.51</v>
      </c>
      <c r="D43" s="48" t="n">
        <v>3085.62</v>
      </c>
    </row>
    <row r="44" customFormat="false" ht="15.75" hidden="false" customHeight="true" outlineLevel="0" collapsed="false">
      <c r="A44" s="47" t="s">
        <v>2756</v>
      </c>
      <c r="B44" s="48" t="n">
        <v>4374.73</v>
      </c>
      <c r="C44" s="48" t="n">
        <v>3470.46</v>
      </c>
      <c r="D44" s="48" t="n">
        <v>3404.36</v>
      </c>
    </row>
  </sheetData>
  <sheetProtection sheet="true" password="ca8c" objects="true" scenarios="true"/>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0"/>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10" activeCellId="1" sqref="A2794:O2794 C10"/>
    </sheetView>
  </sheetViews>
  <sheetFormatPr defaultColWidth="8.796875" defaultRowHeight="13.8" zeroHeight="false" outlineLevelRow="0" outlineLevelCol="0"/>
  <cols>
    <col collapsed="false" customWidth="true" hidden="false" outlineLevel="0" max="1" min="1" style="44" width="6.43"/>
    <col collapsed="false" customWidth="true" hidden="false" outlineLevel="0" max="2" min="2" style="44" width="19.99"/>
    <col collapsed="false" customWidth="true" hidden="false" outlineLevel="0" max="4" min="3" style="50" width="13.57"/>
    <col collapsed="false" customWidth="true" hidden="false" outlineLevel="0" max="1024" min="1023" style="44" width="11.52"/>
  </cols>
  <sheetData>
    <row r="1" customFormat="false" ht="24.1" hidden="false" customHeight="true" outlineLevel="0" collapsed="false">
      <c r="A1" s="51" t="s">
        <v>3</v>
      </c>
      <c r="B1" s="51"/>
      <c r="C1" s="52" t="s">
        <v>4961</v>
      </c>
      <c r="D1" s="53"/>
    </row>
    <row r="2" customFormat="false" ht="15" hidden="false" customHeight="true" outlineLevel="0" collapsed="false">
      <c r="A2" s="54" t="n">
        <v>0</v>
      </c>
      <c r="B2" s="54" t="s">
        <v>4962</v>
      </c>
      <c r="C2" s="55" t="n">
        <v>0</v>
      </c>
      <c r="D2" s="56"/>
    </row>
    <row r="3" customFormat="false" ht="15" hidden="false" customHeight="true" outlineLevel="0" collapsed="false">
      <c r="A3" s="54" t="n">
        <v>1</v>
      </c>
      <c r="B3" s="54" t="s">
        <v>52</v>
      </c>
      <c r="C3" s="55" t="n">
        <v>166.26</v>
      </c>
      <c r="D3" s="56"/>
    </row>
    <row r="4" customFormat="false" ht="15" hidden="false" customHeight="true" outlineLevel="0" collapsed="false">
      <c r="A4" s="54" t="n">
        <v>2</v>
      </c>
      <c r="B4" s="54" t="s">
        <v>69</v>
      </c>
      <c r="C4" s="55" t="n">
        <v>242.26</v>
      </c>
      <c r="D4" s="56"/>
    </row>
    <row r="5" customFormat="false" ht="15" hidden="false" customHeight="true" outlineLevel="0" collapsed="false">
      <c r="A5" s="54" t="n">
        <v>3</v>
      </c>
      <c r="B5" s="54" t="s">
        <v>71</v>
      </c>
      <c r="C5" s="55" t="n">
        <v>356.94</v>
      </c>
      <c r="D5" s="56"/>
    </row>
    <row r="6" customFormat="false" ht="15" hidden="false" customHeight="true" outlineLevel="0" collapsed="false">
      <c r="A6" s="54" t="n">
        <v>4</v>
      </c>
      <c r="B6" s="54" t="s">
        <v>504</v>
      </c>
      <c r="C6" s="55" t="n">
        <v>528.62</v>
      </c>
      <c r="D6" s="56"/>
    </row>
    <row r="7" customFormat="false" ht="15" hidden="false" customHeight="true" outlineLevel="0" collapsed="false">
      <c r="A7" s="54" t="n">
        <v>5</v>
      </c>
      <c r="B7" s="54" t="s">
        <v>296</v>
      </c>
      <c r="C7" s="55" t="n">
        <v>817.81</v>
      </c>
      <c r="D7" s="56"/>
      <c r="E7" s="50"/>
    </row>
    <row r="8" customFormat="false" ht="15" hidden="false" customHeight="true" outlineLevel="0" collapsed="false">
      <c r="A8" s="54" t="n">
        <v>6</v>
      </c>
      <c r="B8" s="54" t="s">
        <v>339</v>
      </c>
      <c r="C8" s="55" t="n">
        <v>1142.24</v>
      </c>
      <c r="D8" s="56"/>
    </row>
    <row r="9" customFormat="false" ht="15" hidden="false" customHeight="true" outlineLevel="0" collapsed="false">
      <c r="A9" s="54" t="n">
        <v>7</v>
      </c>
      <c r="B9" s="54" t="s">
        <v>490</v>
      </c>
      <c r="C9" s="55" t="n">
        <v>1623.9</v>
      </c>
      <c r="D9" s="56"/>
    </row>
    <row r="10" customFormat="false" ht="15" hidden="false" customHeight="true" outlineLevel="0" collapsed="false">
      <c r="A10" s="54" t="n">
        <v>8</v>
      </c>
      <c r="B10" s="54" t="s">
        <v>961</v>
      </c>
      <c r="C10" s="55" t="n">
        <v>2142.64</v>
      </c>
      <c r="D10" s="56"/>
    </row>
  </sheetData>
  <sheetProtection sheet="true" password="ca8c" objects="true" scenarios="true"/>
  <mergeCells count="1">
    <mergeCell ref="A1:B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12" activeCellId="1" sqref="A2794:O2794 A12"/>
    </sheetView>
  </sheetViews>
  <sheetFormatPr defaultColWidth="8.796875" defaultRowHeight="13.8" zeroHeight="false" outlineLevelRow="0" outlineLevelCol="0"/>
  <cols>
    <col collapsed="false" customWidth="true" hidden="false" outlineLevel="0" max="1" min="1" style="44" width="33.14"/>
  </cols>
  <sheetData>
    <row r="1" customFormat="false" ht="31.5" hidden="false" customHeight="true" outlineLevel="0" collapsed="false">
      <c r="A1" s="57" t="s">
        <v>4963</v>
      </c>
    </row>
    <row r="2" customFormat="false" ht="15.75" hidden="false" customHeight="true" outlineLevel="0" collapsed="false">
      <c r="A2" s="58" t="n">
        <v>18.86</v>
      </c>
      <c r="E2" s="59"/>
    </row>
    <row r="3" customFormat="false" ht="15" hidden="false" customHeight="false" outlineLevel="0" collapsed="false">
      <c r="E3" s="59"/>
    </row>
    <row r="4" customFormat="false" ht="31.5" hidden="false" customHeight="true" outlineLevel="0" collapsed="false">
      <c r="A4" s="57" t="s">
        <v>4964</v>
      </c>
      <c r="E4" s="59"/>
    </row>
    <row r="5" customFormat="false" ht="15.75" hidden="false" customHeight="true" outlineLevel="0" collapsed="false">
      <c r="A5" s="58" t="n">
        <v>14.94</v>
      </c>
      <c r="D5" s="59"/>
      <c r="E5" s="59"/>
    </row>
    <row r="6" customFormat="false" ht="15" hidden="false" customHeight="false" outlineLevel="0" collapsed="false">
      <c r="E6" s="59"/>
    </row>
    <row r="7" customFormat="false" ht="31.5" hidden="false" customHeight="true" outlineLevel="0" collapsed="false">
      <c r="A7" s="57" t="s">
        <v>4965</v>
      </c>
      <c r="E7" s="59"/>
    </row>
    <row r="8" customFormat="false" ht="15.75" hidden="false" customHeight="true" outlineLevel="0" collapsed="false">
      <c r="A8" s="58" t="n">
        <v>14.66</v>
      </c>
      <c r="E8" s="59"/>
    </row>
    <row r="9" customFormat="false" ht="15" hidden="false" customHeight="false" outlineLevel="0" collapsed="false"/>
    <row r="10" customFormat="false" ht="15.75" hidden="false" customHeight="true" outlineLevel="0" collapsed="false">
      <c r="A10" s="57" t="s">
        <v>4966</v>
      </c>
    </row>
    <row r="11" customFormat="false" ht="15.75" hidden="false" customHeight="true" outlineLevel="0" collapsed="false">
      <c r="A11" s="58" t="n">
        <v>40.49</v>
      </c>
    </row>
  </sheetData>
  <sheetProtection sheet="true" password="ca8c" objects="true" scenarios="true"/>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1267</TotalTime>
  <Application>LibreOffice/7.6.3.2$Windows_X86_64 LibreOffice_project/29d686fea9f6705b262d369fede658f824154cc0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2014-03-19T18:12:40Z</dcterms:created>
  <dc:creator>tr23534es</dc:creator>
  <dc:description/>
  <dc:language>pt-BR</dc:language>
  <cp:lastModifiedBy/>
  <cp:lastPrinted>2022-06-02T17:00:46Z</cp:lastPrinted>
  <dcterms:modified xsi:type="dcterms:W3CDTF">2026-03-10T15:05:27Z</dcterms:modified>
  <cp:revision>34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